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lste\Desktop\HW\"/>
    </mc:Choice>
  </mc:AlternateContent>
  <xr:revisionPtr revIDLastSave="0" documentId="13_ncr:1_{0640D257-DD64-44C7-BB68-C867746C1296}" xr6:coauthVersionLast="45" xr6:coauthVersionMax="45" xr10:uidLastSave="{00000000-0000-0000-0000-000000000000}"/>
  <bookViews>
    <workbookView xWindow="-110" yWindow="-110" windowWidth="19420" windowHeight="10420" activeTab="5" xr2:uid="{00000000-000D-0000-FFFF-FFFF00000000}"/>
  </bookViews>
  <sheets>
    <sheet name="Data" sheetId="1" r:id="rId1"/>
    <sheet name="Pivot 1" sheetId="2" r:id="rId2"/>
    <sheet name="Pivot 2" sheetId="3" r:id="rId3"/>
    <sheet name="Pivot 3" sheetId="6" r:id="rId4"/>
    <sheet name="Bonus" sheetId="7" r:id="rId5"/>
    <sheet name="Bonus SA" sheetId="8" r:id="rId6"/>
  </sheets>
  <definedNames>
    <definedName name="_xlnm._FilterDatabase" localSheetId="0" hidden="1">Data!$A$1:$R$4115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8" l="1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3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H6" i="8" l="1"/>
  <c r="H17" i="8"/>
  <c r="H7" i="8"/>
  <c r="H9" i="8"/>
  <c r="H12" i="8"/>
  <c r="H13" i="8"/>
  <c r="H4" i="8"/>
  <c r="H14" i="8"/>
  <c r="H5" i="8"/>
  <c r="H15" i="8"/>
  <c r="E13" i="7"/>
  <c r="E12" i="7"/>
  <c r="E11" i="7"/>
  <c r="E10" i="7"/>
  <c r="E9" i="7"/>
  <c r="E8" i="7"/>
  <c r="E7" i="7"/>
  <c r="E6" i="7"/>
  <c r="E5" i="7"/>
  <c r="E4" i="7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E3" i="7"/>
  <c r="D3" i="7"/>
  <c r="C3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8" i="8" l="1"/>
  <c r="H16" i="8"/>
  <c r="F10" i="7"/>
  <c r="H10" i="7" s="1"/>
  <c r="F3" i="7"/>
  <c r="I3" i="7" s="1"/>
  <c r="F11" i="7"/>
  <c r="I11" i="7" s="1"/>
  <c r="F6" i="7"/>
  <c r="G6" i="7" s="1"/>
  <c r="F5" i="7"/>
  <c r="I5" i="7" s="1"/>
  <c r="F12" i="7"/>
  <c r="G12" i="7" s="1"/>
  <c r="F4" i="7"/>
  <c r="I4" i="7" s="1"/>
  <c r="F9" i="7"/>
  <c r="G9" i="7" s="1"/>
  <c r="F8" i="7"/>
  <c r="F7" i="7"/>
  <c r="I7" i="7" s="1"/>
  <c r="F13" i="7"/>
  <c r="G13" i="7" s="1"/>
  <c r="G10" i="7" l="1"/>
  <c r="I10" i="7"/>
  <c r="G3" i="7"/>
  <c r="H3" i="7"/>
  <c r="G11" i="7"/>
  <c r="H11" i="7"/>
  <c r="H6" i="7"/>
  <c r="I6" i="7"/>
  <c r="H5" i="7"/>
  <c r="G5" i="7"/>
  <c r="G4" i="7"/>
  <c r="H12" i="7"/>
  <c r="I12" i="7"/>
  <c r="H4" i="7"/>
  <c r="I9" i="7"/>
  <c r="H9" i="7"/>
  <c r="I8" i="7"/>
  <c r="H8" i="7"/>
  <c r="G8" i="7"/>
  <c r="H7" i="7"/>
  <c r="G7" i="7"/>
  <c r="I13" i="7"/>
  <c r="H13" i="7"/>
</calcChain>
</file>

<file path=xl/sharedStrings.xml><?xml version="1.0" encoding="utf-8"?>
<sst xmlns="http://schemas.openxmlformats.org/spreadsheetml/2006/main" count="36786" uniqueCount="8415">
  <si>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</si>
  <si>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</si>
  <si>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</si>
  <si>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</si>
  <si>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</si>
  <si>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</si>
  <si>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</si>
  <si>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</si>
  <si>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</si>
  <si>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</si>
  <si>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</si>
  <si>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</si>
  <si>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</si>
  <si>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</si>
  <si>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</si>
  <si>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</si>
  <si>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</si>
  <si>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</si>
  <si>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</si>
  <si>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</si>
  <si>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</si>
  <si>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</si>
  <si>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</si>
  <si>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</si>
  <si>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</si>
  <si>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</si>
  <si>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</si>
  <si>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</si>
  <si>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</si>
  <si>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</si>
  <si>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</si>
  <si>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</si>
  <si>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</si>
  <si>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</si>
  <si>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</si>
  <si>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</si>
  <si>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</si>
  <si>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</si>
  <si>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</si>
  <si>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</si>
  <si>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</si>
  <si>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</si>
  <si>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</si>
  <si>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</si>
  <si>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</si>
  <si>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</si>
  <si>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</si>
  <si>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</si>
  <si>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</si>
  <si>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</si>
  <si>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</si>
  <si>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</si>
  <si>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</si>
  <si>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</si>
  <si>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</si>
  <si>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</si>
  <si>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</si>
  <si>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</si>
  <si>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</si>
  <si>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</si>
  <si>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</si>
  <si>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</si>
  <si>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</si>
  <si>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</si>
  <si>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</si>
  <si>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</si>
  <si>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</si>
  <si>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</si>
  <si>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</si>
  <si>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</si>
  <si>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</si>
  <si>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</si>
  <si>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</si>
  <si>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</si>
  <si>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</si>
  <si>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</si>
  <si>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</si>
  <si>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</si>
  <si>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</si>
  <si>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</si>
  <si>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</si>
  <si>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</si>
  <si>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</si>
  <si>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</si>
  <si>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</si>
  <si>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</si>
  <si>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</si>
  <si>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</si>
  <si>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</si>
  <si>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</si>
  <si>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</si>
  <si>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</si>
  <si>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</si>
  <si>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</si>
  <si>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</si>
  <si>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</si>
  <si>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</si>
  <si>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</si>
  <si>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</si>
  <si>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</si>
  <si>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</si>
  <si>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</si>
  <si>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</si>
  <si>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</si>
  <si>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</si>
  <si>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</si>
  <si>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</si>
  <si>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</si>
  <si>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</si>
  <si>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</si>
  <si>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</si>
  <si>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</si>
  <si>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</si>
  <si>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</si>
  <si>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</si>
  <si>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</si>
  <si>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</si>
  <si>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</si>
  <si>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</si>
  <si>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</si>
  <si>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</si>
  <si>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</si>
  <si>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</si>
  <si>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</si>
  <si>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</si>
  <si>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</si>
  <si>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</si>
  <si>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</si>
  <si>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</si>
  <si>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</si>
  <si>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</si>
  <si>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</si>
  <si>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</si>
  <si>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</si>
  <si>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</si>
  <si>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</si>
  <si>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</si>
  <si>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</si>
  <si>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</si>
  <si>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</si>
  <si>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</si>
  <si>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</si>
  <si>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</si>
  <si>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</si>
  <si>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</si>
  <si>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</si>
  <si>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</si>
  <si>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</si>
  <si>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</si>
  <si>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</si>
  <si>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</si>
  <si>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</si>
  <si>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</si>
  <si>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</si>
  <si>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</si>
  <si>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</si>
  <si>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</si>
  <si>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</si>
  <si>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</si>
  <si>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</si>
  <si>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</si>
  <si>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</si>
  <si>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</si>
  <si>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</si>
  <si>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</si>
  <si>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</si>
  <si>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</si>
  <si>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</si>
  <si>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</si>
  <si>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</si>
  <si>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</si>
  <si>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</si>
  <si>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</si>
  <si>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</si>
  <si>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</si>
  <si>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</si>
  <si>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</si>
  <si>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</si>
  <si>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</si>
  <si>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</si>
  <si>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</si>
  <si>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</si>
  <si>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</si>
  <si>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</si>
  <si>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</si>
  <si>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</si>
  <si>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</si>
  <si>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</si>
  <si>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</si>
  <si>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</si>
  <si>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</si>
  <si>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</si>
  <si>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</si>
  <si>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</si>
  <si>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</si>
  <si>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</si>
  <si>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</si>
  <si>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</si>
  <si>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</si>
  <si>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</si>
  <si>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</si>
  <si>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</si>
  <si>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</si>
  <si>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</si>
  <si>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</si>
  <si>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</si>
  <si>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</si>
  <si>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</si>
  <si>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</si>
  <si>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</si>
  <si>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</si>
  <si>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</si>
  <si>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</si>
  <si>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</si>
  <si>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</si>
  <si>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</si>
  <si>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</si>
  <si>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</si>
  <si>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</si>
  <si>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</si>
  <si>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</si>
  <si>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</si>
  <si>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</si>
  <si>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</si>
  <si>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</si>
  <si>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</si>
  <si>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</si>
  <si>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</si>
  <si>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</si>
  <si>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</si>
  <si>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</si>
  <si>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</si>
  <si>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</si>
  <si>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</si>
  <si>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</si>
  <si>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</si>
  <si>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</si>
  <si>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</si>
  <si>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</si>
  <si>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</si>
  <si>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</si>
  <si>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</si>
  <si>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</si>
  <si>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</si>
  <si>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</si>
  <si>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</si>
  <si>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</si>
  <si>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</si>
  <si>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</si>
  <si>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</si>
  <si>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</si>
  <si>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</si>
  <si>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</si>
  <si>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</si>
  <si>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</si>
  <si>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</si>
  <si>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</si>
  <si>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</si>
  <si>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</si>
  <si>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</si>
  <si>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</si>
  <si>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</si>
  <si>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</si>
  <si>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</si>
  <si>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</si>
  <si>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</si>
  <si>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</si>
  <si>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</si>
  <si>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</si>
  <si>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</si>
  <si>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</si>
  <si>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</si>
  <si>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</si>
  <si>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</si>
  <si>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</si>
  <si>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</si>
  <si>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</si>
  <si>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</si>
  <si>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</si>
  <si>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</si>
  <si>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</si>
  <si>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</si>
  <si>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</si>
  <si>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</si>
  <si>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</si>
  <si>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</si>
  <si>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</si>
  <si>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</si>
  <si>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</si>
  <si>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</si>
  <si>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</si>
  <si>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</si>
  <si>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</si>
  <si>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</si>
  <si>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</si>
  <si>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</si>
  <si>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</si>
  <si>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</si>
  <si>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</si>
  <si>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</si>
  <si>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</si>
  <si>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</si>
  <si>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</si>
  <si>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</si>
  <si>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</si>
  <si>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</si>
  <si>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</si>
  <si>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</si>
  <si>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</si>
  <si>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</si>
  <si>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</si>
  <si>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</si>
  <si>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</si>
  <si>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</si>
  <si>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</si>
  <si>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</si>
  <si>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</si>
  <si>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</si>
  <si>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</si>
  <si>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</si>
  <si>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</si>
  <si>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</si>
  <si>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</si>
  <si>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</si>
  <si>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</si>
  <si>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</si>
  <si>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</si>
  <si>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</si>
  <si>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</si>
  <si>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</si>
  <si>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</si>
  <si>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</si>
  <si>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</si>
  <si>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</si>
  <si>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</si>
  <si>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</si>
  <si>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</si>
  <si>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</si>
  <si>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</si>
  <si>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</si>
  <si>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</si>
  <si>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</si>
  <si>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</si>
  <si>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</si>
  <si>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</si>
  <si>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</si>
  <si>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</si>
  <si>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</si>
  <si>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</si>
  <si>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</si>
  <si>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</si>
  <si>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</si>
  <si>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</si>
  <si>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</si>
  <si>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</si>
  <si>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</si>
  <si>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</si>
  <si>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</si>
  <si>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</si>
  <si>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</si>
  <si>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</si>
  <si>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</si>
  <si>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</si>
  <si>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</si>
  <si>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</si>
  <si>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</si>
  <si>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</si>
  <si>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</si>
  <si>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</si>
  <si>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</si>
  <si>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</si>
  <si>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</si>
  <si>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</si>
  <si>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</si>
  <si>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</si>
  <si>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</si>
  <si>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</si>
  <si>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</si>
  <si>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</si>
  <si>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</si>
  <si>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</si>
  <si>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</si>
  <si>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</si>
  <si>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</si>
  <si>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</si>
  <si>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</si>
  <si>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</si>
  <si>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</si>
  <si>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</si>
  <si>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</si>
  <si>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</si>
  <si>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</si>
  <si>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</si>
  <si>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</si>
  <si>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</si>
  <si>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</si>
  <si>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</si>
  <si>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</si>
  <si>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</si>
  <si>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</si>
  <si>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</si>
  <si>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</si>
  <si>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</si>
  <si>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</si>
  <si>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</si>
  <si>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</si>
  <si>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</si>
  <si>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</si>
  <si>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</si>
  <si>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</si>
  <si>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</si>
  <si>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</si>
  <si>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</si>
  <si>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</si>
  <si>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</si>
  <si>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</si>
  <si>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</si>
  <si>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</si>
  <si>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</si>
  <si>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</si>
  <si>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</si>
  <si>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</si>
  <si>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</si>
  <si>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</si>
  <si>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</si>
  <si>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</si>
  <si>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</si>
  <si>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</si>
  <si>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</si>
  <si>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</si>
  <si>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</si>
  <si>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</si>
  <si>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</si>
  <si>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</si>
  <si>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</si>
  <si>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</si>
  <si>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</si>
  <si>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</si>
  <si>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</si>
  <si>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</si>
  <si>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</si>
  <si>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</si>
  <si>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</si>
  <si>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</si>
  <si>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</si>
  <si>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</si>
  <si>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</si>
  <si>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</si>
  <si>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</si>
  <si>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</si>
  <si>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</si>
  <si>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</si>
  <si>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</si>
  <si>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</si>
  <si>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</si>
  <si>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</si>
  <si>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</si>
  <si>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</si>
  <si>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</si>
  <si>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</si>
  <si>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</si>
  <si>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</si>
  <si>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</si>
  <si>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</si>
  <si>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</si>
  <si>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</si>
  <si>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</si>
  <si>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</si>
  <si>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</si>
  <si>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</si>
  <si>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</si>
  <si>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</si>
  <si>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</si>
  <si>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</si>
  <si>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</si>
  <si>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</si>
  <si>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</si>
  <si>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</si>
  <si>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</si>
  <si>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</si>
  <si>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</si>
  <si>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</si>
  <si>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</si>
  <si>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</si>
  <si>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</si>
  <si>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</si>
  <si>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</si>
  <si>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</si>
  <si>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</si>
  <si>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</si>
  <si>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</si>
  <si>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</si>
  <si>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</si>
  <si>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</si>
  <si>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</si>
  <si>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</si>
  <si>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</si>
  <si>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</si>
  <si>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</si>
  <si>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</si>
  <si>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</si>
  <si>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</si>
  <si>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</si>
  <si>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</si>
  <si>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</si>
  <si>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</si>
  <si>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</si>
  <si>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</si>
  <si>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</si>
  <si>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</si>
  <si>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</si>
  <si>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</si>
  <si>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</si>
  <si>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</si>
  <si>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</si>
  <si>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</si>
  <si>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</si>
  <si>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</si>
  <si>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</si>
  <si>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</si>
  <si>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</si>
  <si>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</si>
  <si>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</si>
  <si>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</si>
  <si>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</si>
  <si>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</si>
  <si>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</si>
  <si>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</si>
  <si>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</si>
  <si>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</si>
  <si>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</si>
  <si>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</si>
  <si>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</si>
  <si>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</si>
  <si>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</si>
  <si>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</si>
  <si>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</si>
  <si>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</si>
  <si>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</si>
  <si>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</si>
  <si>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</si>
  <si>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</si>
  <si>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</si>
  <si>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</si>
  <si>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</si>
  <si>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</si>
  <si>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</si>
  <si>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</si>
  <si>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</si>
  <si>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</si>
  <si>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</si>
  <si>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</si>
  <si>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</si>
  <si>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</si>
  <si>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</si>
  <si>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</si>
  <si>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</si>
  <si>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</si>
  <si>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</si>
  <si>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</si>
  <si>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</si>
  <si>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</si>
  <si>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</si>
  <si>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</si>
  <si>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</si>
  <si>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</si>
  <si>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</si>
  <si>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</si>
  <si>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</si>
  <si>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</si>
  <si>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</si>
  <si>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</si>
  <si>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</si>
  <si>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</si>
  <si>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</si>
  <si>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</si>
  <si>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</si>
  <si>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</si>
  <si>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</si>
  <si>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</si>
  <si>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</si>
  <si>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</si>
  <si>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</si>
  <si>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</si>
  <si>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</si>
  <si>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</si>
  <si>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</si>
  <si>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</si>
  <si>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</si>
  <si>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</si>
  <si>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</si>
  <si>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</si>
  <si>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</si>
  <si>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</si>
  <si>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</si>
  <si>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</si>
  <si>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</si>
  <si>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</si>
  <si>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</si>
  <si>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</si>
  <si>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</si>
  <si>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</si>
  <si>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</si>
  <si>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</si>
  <si>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</si>
  <si>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</si>
  <si>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</si>
  <si>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</si>
  <si>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</si>
  <si>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</si>
  <si>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</si>
  <si>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</si>
  <si>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</si>
  <si>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</si>
  <si>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</si>
  <si>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</si>
  <si>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</si>
  <si>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</si>
  <si>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</si>
  <si>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</si>
  <si>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</si>
  <si>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</si>
  <si>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</si>
  <si>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</si>
  <si>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</si>
  <si>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</si>
  <si>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</si>
  <si>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</si>
  <si>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</si>
  <si>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</si>
  <si>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</si>
  <si>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</si>
  <si>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</si>
  <si>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</si>
  <si>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</si>
  <si>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</si>
  <si>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</si>
  <si>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</si>
  <si>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</si>
  <si>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</si>
  <si>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</si>
  <si>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</si>
  <si>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</si>
  <si>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</si>
  <si>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</si>
  <si>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</si>
  <si>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</si>
  <si>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</si>
  <si>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</si>
  <si>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</si>
  <si>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</si>
  <si>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</si>
  <si>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</si>
  <si>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</si>
  <si>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</si>
  <si>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</si>
  <si>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</si>
  <si>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</si>
  <si>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</si>
  <si>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</si>
  <si>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</si>
  <si>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</si>
  <si>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</si>
  <si>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</si>
  <si>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</si>
  <si>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</si>
  <si>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</si>
  <si>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</si>
  <si>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</si>
  <si>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</si>
  <si>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</si>
  <si>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</si>
  <si>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</si>
  <si>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</si>
  <si>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</si>
  <si>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</si>
  <si>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</si>
  <si>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</si>
  <si>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</si>
  <si>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</si>
  <si>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</si>
  <si>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</si>
  <si>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</si>
  <si>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</si>
  <si>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</si>
  <si>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</si>
  <si>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</si>
  <si>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</si>
  <si>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</si>
  <si>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</si>
  <si>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</si>
  <si>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</si>
  <si>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</si>
  <si>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</si>
  <si>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</si>
  <si>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</si>
  <si>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</si>
  <si>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</si>
  <si>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</si>
  <si>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</si>
  <si>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</si>
  <si>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</si>
  <si>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</si>
  <si>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</si>
  <si>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</si>
  <si>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</si>
  <si>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</si>
  <si>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</si>
  <si>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</si>
  <si>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</si>
  <si>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</si>
  <si>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</si>
  <si>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</si>
  <si>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</si>
  <si>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</si>
  <si>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</si>
  <si>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</si>
  <si>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</si>
  <si>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</si>
  <si>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</si>
  <si>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</si>
  <si>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</si>
  <si>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</si>
  <si>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</si>
  <si>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</si>
  <si>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</si>
  <si>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</si>
  <si>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</si>
  <si>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</si>
  <si>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</si>
  <si>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</si>
  <si>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</si>
  <si>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</si>
  <si>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</si>
  <si>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</si>
  <si>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</si>
  <si>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</si>
  <si>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</si>
  <si>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</si>
  <si>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</si>
  <si>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</si>
  <si>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</si>
  <si>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</si>
  <si>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</si>
  <si>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</si>
  <si>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</si>
  <si>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</si>
  <si>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</si>
  <si>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</si>
  <si>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</si>
  <si>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</si>
  <si>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</si>
  <si>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</si>
  <si>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</si>
  <si>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</si>
  <si>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</si>
  <si>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</si>
  <si>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</si>
  <si>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</si>
  <si>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</si>
  <si>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</si>
  <si>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</si>
  <si>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</si>
  <si>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</si>
  <si>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</si>
  <si>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</si>
  <si>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</si>
  <si>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</si>
  <si>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</si>
  <si>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</si>
  <si>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</si>
  <si>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</si>
  <si>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</si>
  <si>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</si>
  <si>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</si>
  <si>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</si>
  <si>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</si>
  <si>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</si>
  <si>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</si>
  <si>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</si>
  <si>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</si>
  <si>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</si>
  <si>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</si>
  <si>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</si>
  <si>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</si>
  <si>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</si>
  <si>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</si>
  <si>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</si>
  <si>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</si>
  <si>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</si>
  <si>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</si>
  <si>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</si>
  <si>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</si>
  <si>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</si>
  <si>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</si>
  <si>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</si>
  <si>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</si>
  <si>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</si>
  <si>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</si>
  <si>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</si>
  <si>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</si>
  <si>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</si>
  <si>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</si>
  <si>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</si>
  <si>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</si>
  <si>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</si>
  <si>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</si>
  <si>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</si>
  <si>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</si>
  <si>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</si>
  <si>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</si>
  <si>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</si>
  <si>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</si>
  <si>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</si>
  <si>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</si>
  <si>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</si>
  <si>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</si>
  <si>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</si>
  <si>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</si>
  <si>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</si>
  <si>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</si>
  <si>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</si>
  <si>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</si>
  <si>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</si>
  <si>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</si>
  <si>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</si>
  <si>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</si>
  <si>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</si>
  <si>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</si>
  <si>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</si>
  <si>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</si>
  <si>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</si>
  <si>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</si>
  <si>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</si>
  <si>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</si>
  <si>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</si>
  <si>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</si>
  <si>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</si>
  <si>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</si>
  <si>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</si>
  <si>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</si>
  <si>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</si>
  <si>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</si>
  <si>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</si>
  <si>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</si>
  <si>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</si>
  <si>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</si>
  <si>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</si>
  <si>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</si>
  <si>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</si>
  <si>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</si>
  <si>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</si>
  <si>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</si>
  <si>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</si>
  <si>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</si>
  <si>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</si>
  <si>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</si>
  <si>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</si>
  <si>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</si>
  <si>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</si>
  <si>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</si>
  <si>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</si>
  <si>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</si>
  <si>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</si>
  <si>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</si>
  <si>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</si>
  <si>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</si>
  <si>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</si>
  <si>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</si>
  <si>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</si>
  <si>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</si>
  <si>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</si>
  <si>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</si>
  <si>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</si>
  <si>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</si>
  <si>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</si>
  <si>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</si>
  <si>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</si>
  <si>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</si>
  <si>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</si>
  <si>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</si>
  <si>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</si>
  <si>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</si>
  <si>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</si>
  <si>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</si>
  <si>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</si>
  <si>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</si>
  <si>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</si>
  <si>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</si>
  <si>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</si>
  <si>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</si>
  <si>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</si>
  <si>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</si>
  <si>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</si>
  <si>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</si>
  <si>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</si>
  <si>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</si>
  <si>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</si>
  <si>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</si>
  <si>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</si>
  <si>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</si>
  <si>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</si>
  <si>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</si>
  <si>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</si>
  <si>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</si>
  <si>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</si>
  <si>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</si>
  <si>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</si>
  <si>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</si>
  <si>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</si>
  <si>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</si>
  <si>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</si>
  <si>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</si>
  <si>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</si>
  <si>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</si>
  <si>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</si>
  <si>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</si>
  <si>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</si>
  <si>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</si>
  <si>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</si>
  <si>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</si>
  <si>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</si>
  <si>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</si>
  <si>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</si>
  <si>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</si>
  <si>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</si>
  <si>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</si>
  <si>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</si>
  <si>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</si>
  <si>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</si>
  <si>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</si>
  <si>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</si>
  <si>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</si>
  <si>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</si>
  <si>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</si>
  <si>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</si>
  <si>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</si>
  <si>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</si>
  <si>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</si>
  <si>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</si>
  <si>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</si>
  <si>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</si>
  <si>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</si>
  <si>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</si>
  <si>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</si>
  <si>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</si>
  <si>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</si>
  <si>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</si>
  <si>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</si>
  <si>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</si>
  <si>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</si>
  <si>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</si>
  <si>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</si>
  <si>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</si>
  <si>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</si>
  <si>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</si>
  <si>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</si>
  <si>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</si>
  <si>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</si>
  <si>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</si>
  <si>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</si>
  <si>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</si>
  <si>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</si>
  <si>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</si>
  <si>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</si>
  <si>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</si>
  <si>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</si>
  <si>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</si>
  <si>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</si>
  <si>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</si>
  <si>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</si>
  <si>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</si>
  <si>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</si>
  <si>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</si>
  <si>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</si>
  <si>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</si>
  <si>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</si>
  <si>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</si>
  <si>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</si>
  <si>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</si>
  <si>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</si>
  <si>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</si>
  <si>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</si>
  <si>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</si>
  <si>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</si>
  <si>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</si>
  <si>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</si>
  <si>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</si>
  <si>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</si>
  <si>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</si>
  <si>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</si>
  <si>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</si>
  <si>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</si>
  <si>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</si>
  <si>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</si>
  <si>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</si>
  <si>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</si>
  <si>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</si>
  <si>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</si>
  <si>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</si>
  <si>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</si>
  <si>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</si>
  <si>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</si>
  <si>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</si>
  <si>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</si>
  <si>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</si>
  <si>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</si>
  <si>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</si>
  <si>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</si>
  <si>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</si>
  <si>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</si>
  <si>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</si>
  <si>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</si>
  <si>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</si>
  <si>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</si>
  <si>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</si>
  <si>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</si>
  <si>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</si>
  <si>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</si>
  <si>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</si>
  <si>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</si>
  <si>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</si>
  <si>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</si>
  <si>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</si>
  <si>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</si>
  <si>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</si>
  <si>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</si>
  <si>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</si>
  <si>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</si>
  <si>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</si>
  <si>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</si>
  <si>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</si>
  <si>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</si>
  <si>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</si>
  <si>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</si>
  <si>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</si>
  <si>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</si>
  <si>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</si>
  <si>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</si>
  <si>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</si>
  <si>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</si>
  <si>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</si>
  <si>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</si>
  <si>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</si>
  <si>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</si>
  <si>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</si>
  <si>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</si>
  <si>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</si>
  <si>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</si>
  <si>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</si>
  <si>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</si>
  <si>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</si>
  <si>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</si>
  <si>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</si>
  <si>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</si>
  <si>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</si>
  <si>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</si>
  <si>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</si>
  <si>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</si>
  <si>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</si>
  <si>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</si>
  <si>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</si>
  <si>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</si>
  <si>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</si>
  <si>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</si>
  <si>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</si>
  <si>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</si>
  <si>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</si>
  <si>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</si>
  <si>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</si>
  <si>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</si>
  <si>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</si>
  <si>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</si>
  <si>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</si>
  <si>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</si>
  <si>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</si>
  <si>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</si>
  <si>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</si>
  <si>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</si>
  <si>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</si>
  <si>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</si>
  <si>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</si>
  <si>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</si>
  <si>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</si>
  <si>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</si>
  <si>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</si>
  <si>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</si>
  <si>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</si>
  <si>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</si>
  <si>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</si>
  <si>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</si>
  <si>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</si>
  <si>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</si>
  <si>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</si>
  <si>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</si>
  <si>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</si>
  <si>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</si>
  <si>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</si>
  <si>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</si>
  <si>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</si>
  <si>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</si>
  <si>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</si>
  <si>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</si>
  <si>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</si>
  <si>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</si>
  <si>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</si>
  <si>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</si>
  <si>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</si>
  <si>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</si>
  <si>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</si>
  <si>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</si>
  <si>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</si>
  <si>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</si>
  <si>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</si>
  <si>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</si>
  <si>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</si>
  <si>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</si>
  <si>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</si>
  <si>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</si>
  <si>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</si>
  <si>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</si>
  <si>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</si>
  <si>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</si>
  <si>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</si>
  <si>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</si>
  <si>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</si>
  <si>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</si>
  <si>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</si>
  <si>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</si>
  <si>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</si>
  <si>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</si>
  <si>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</si>
  <si>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</si>
  <si>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</si>
  <si>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</si>
  <si>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</si>
  <si>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</si>
  <si>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</si>
  <si>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</si>
  <si>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</si>
  <si>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</si>
  <si>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</si>
  <si>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</si>
  <si>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</si>
  <si>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</si>
  <si>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</si>
  <si>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</si>
  <si>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</si>
  <si>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</si>
  <si>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</si>
  <si>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</si>
  <si>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</si>
  <si>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</si>
  <si>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</si>
  <si>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</si>
  <si>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</si>
  <si>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</si>
  <si>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</si>
  <si>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</si>
  <si>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</si>
  <si>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</si>
  <si>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</si>
  <si>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</si>
  <si>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</si>
  <si>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</si>
  <si>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</si>
  <si>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</si>
  <si>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</si>
  <si>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</si>
  <si>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</si>
  <si>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</si>
  <si>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</si>
  <si>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</si>
  <si>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</si>
  <si>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</si>
  <si>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</si>
  <si>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</si>
  <si>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</si>
  <si>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</si>
  <si>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</si>
  <si>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</si>
  <si>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</si>
  <si>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</si>
  <si>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</si>
  <si>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</si>
  <si>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</si>
  <si>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</si>
  <si>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</si>
  <si>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</si>
  <si>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</si>
  <si>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</si>
  <si>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</si>
  <si>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</si>
  <si>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</si>
  <si>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</si>
  <si>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</si>
  <si>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</si>
  <si>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</si>
  <si>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</si>
  <si>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</si>
  <si>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</si>
  <si>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</si>
  <si>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</si>
  <si>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</si>
  <si>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</si>
  <si>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</si>
  <si>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</si>
  <si>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</si>
  <si>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</si>
  <si>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</si>
  <si>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</si>
  <si>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</si>
  <si>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</si>
  <si>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</si>
  <si>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</si>
  <si>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</si>
  <si>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</si>
  <si>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</si>
  <si>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</si>
  <si>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</si>
  <si>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</si>
  <si>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</si>
  <si>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</si>
  <si>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</si>
  <si>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</si>
  <si>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</si>
  <si>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</si>
  <si>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</si>
  <si>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</si>
  <si>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</si>
  <si>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</si>
  <si>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</si>
  <si>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</si>
  <si>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</si>
  <si>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</si>
  <si>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</si>
  <si>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</si>
  <si>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</si>
  <si>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</si>
  <si>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</si>
  <si>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</si>
  <si>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</si>
  <si>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</si>
  <si>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</si>
  <si>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</si>
  <si>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</si>
  <si>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</si>
  <si>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</si>
  <si>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</si>
  <si>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</si>
  <si>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</si>
  <si>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</si>
  <si>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</si>
  <si>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</si>
  <si>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</si>
  <si>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</si>
  <si>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</si>
  <si>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</si>
  <si>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</si>
  <si>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</si>
  <si>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</si>
  <si>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</si>
  <si>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</si>
  <si>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</si>
  <si>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</si>
  <si>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</si>
  <si>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</si>
  <si>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</si>
  <si>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</si>
  <si>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</si>
  <si>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</si>
  <si>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</si>
  <si>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</si>
  <si>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</si>
  <si>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</si>
  <si>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</si>
  <si>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</si>
  <si>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</si>
  <si>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</si>
  <si>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</si>
  <si>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</si>
  <si>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</si>
  <si>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</si>
  <si>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</si>
  <si>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</si>
  <si>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</si>
  <si>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</si>
  <si>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</si>
  <si>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</si>
  <si>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</si>
  <si>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</si>
  <si>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</si>
  <si>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</si>
  <si>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</si>
  <si>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</si>
  <si>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</si>
  <si>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</si>
  <si>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</si>
  <si>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</si>
  <si>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</si>
  <si>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</si>
  <si>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</si>
  <si>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</si>
  <si>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</si>
  <si>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</si>
  <si>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</si>
  <si>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</si>
  <si>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</si>
  <si>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</si>
  <si>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</si>
  <si>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</si>
  <si>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</si>
  <si>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</si>
  <si>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</si>
  <si>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</si>
  <si>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</si>
  <si>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</si>
  <si>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</si>
  <si>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</si>
  <si>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</si>
  <si>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</si>
  <si>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</si>
  <si>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</si>
  <si>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</si>
  <si>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</si>
  <si>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</si>
  <si>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</si>
  <si>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</si>
  <si>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</si>
  <si>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</si>
  <si>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</si>
  <si>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</si>
  <si>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</si>
  <si>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</si>
  <si>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</si>
  <si>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</si>
  <si>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</si>
  <si>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</si>
  <si>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</si>
  <si>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</si>
  <si>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</si>
  <si>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</si>
  <si>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</si>
  <si>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</si>
  <si>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</si>
  <si>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</si>
  <si>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</si>
  <si>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</si>
  <si>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</si>
  <si>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</si>
  <si>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</si>
  <si>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</si>
  <si>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</si>
  <si>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</si>
  <si>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</si>
  <si>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</si>
  <si>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</si>
  <si>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</si>
  <si>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</si>
  <si>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</si>
  <si>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</si>
  <si>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</si>
  <si>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</si>
  <si>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</si>
  <si>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</si>
  <si>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</si>
  <si>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</si>
  <si>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</si>
  <si>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</si>
  <si>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</si>
  <si>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</si>
  <si>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</si>
  <si>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</si>
  <si>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</si>
  <si>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</si>
  <si>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</si>
  <si>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</si>
  <si>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</si>
  <si>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</si>
  <si>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</si>
  <si>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</si>
  <si>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</si>
  <si>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</si>
  <si>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</si>
  <si>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</si>
  <si>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</si>
  <si>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</si>
  <si>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</si>
  <si>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</si>
  <si>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</si>
  <si>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</si>
  <si>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</si>
  <si>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</si>
  <si>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</si>
  <si>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</si>
  <si>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</si>
  <si>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</si>
  <si>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</si>
  <si>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</si>
  <si>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</si>
  <si>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</si>
  <si>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</si>
  <si>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</si>
  <si>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</si>
  <si>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</si>
  <si>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</si>
  <si>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</si>
  <si>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</si>
  <si>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</si>
  <si>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</si>
  <si>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</si>
  <si>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</si>
  <si>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</si>
  <si>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</si>
  <si>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</si>
  <si>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</si>
  <si>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</si>
  <si>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</si>
  <si>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</si>
  <si>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</si>
  <si>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</si>
  <si>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</si>
  <si>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</si>
  <si>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</si>
  <si>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</si>
  <si>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</si>
  <si>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</si>
  <si>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</si>
  <si>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</si>
  <si>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</si>
  <si>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</si>
  <si>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</si>
  <si>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</si>
  <si>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</si>
  <si>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</si>
  <si>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</si>
  <si>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</si>
  <si>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</si>
  <si>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</si>
  <si>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</si>
  <si>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</si>
  <si>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</si>
  <si>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</si>
  <si>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</si>
  <si>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</si>
  <si>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</si>
  <si>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</si>
  <si>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</si>
  <si>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</si>
  <si>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</si>
  <si>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</si>
  <si>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</si>
  <si>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</si>
  <si>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</si>
  <si>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</si>
  <si>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</si>
  <si>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</si>
  <si>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</si>
  <si>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</si>
  <si>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</si>
  <si>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</si>
  <si>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</si>
  <si>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</si>
  <si>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</si>
  <si>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</si>
  <si>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</si>
  <si>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</si>
  <si>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</si>
  <si>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</si>
  <si>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</si>
  <si>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</si>
  <si>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</si>
  <si>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</si>
  <si>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</si>
  <si>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</si>
  <si>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</si>
  <si>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</si>
  <si>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</si>
  <si>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</si>
  <si>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</si>
  <si>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</si>
  <si>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</si>
  <si>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</si>
  <si>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</si>
  <si>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</si>
  <si>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</si>
  <si>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</si>
  <si>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</si>
  <si>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</si>
  <si>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</si>
  <si>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</si>
  <si>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</si>
  <si>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</si>
  <si>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</si>
  <si>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</si>
  <si>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</si>
  <si>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</si>
  <si>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</si>
  <si>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</si>
  <si>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</si>
  <si>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</si>
  <si>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</si>
  <si>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</si>
  <si>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</si>
  <si>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</si>
  <si>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</si>
  <si>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</si>
  <si>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</si>
  <si>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</si>
  <si>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</si>
  <si>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</si>
  <si>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</si>
  <si>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</si>
  <si>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</si>
  <si>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</si>
  <si>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</si>
  <si>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</si>
  <si>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</si>
  <si>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</si>
  <si>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</si>
  <si>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</si>
  <si>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</si>
  <si>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</si>
  <si>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</si>
  <si>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</si>
  <si>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</si>
  <si>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</si>
  <si>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</si>
  <si>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</si>
  <si>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</si>
  <si>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</si>
  <si>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</si>
  <si>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</si>
  <si>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</si>
  <si>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</si>
  <si>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</si>
  <si>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</si>
  <si>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</si>
  <si>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</si>
  <si>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</si>
  <si>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</si>
  <si>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</si>
  <si>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</si>
  <si>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</si>
  <si>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</si>
  <si>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</si>
  <si>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</si>
  <si>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</si>
  <si>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</si>
  <si>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</si>
  <si>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</si>
  <si>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</si>
  <si>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</si>
  <si>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</si>
  <si>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</si>
  <si>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</si>
  <si>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</si>
  <si>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</si>
  <si>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</si>
  <si>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</si>
  <si>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</si>
  <si>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</si>
  <si>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</si>
  <si>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</si>
  <si>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</si>
  <si>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</si>
  <si>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</si>
  <si>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</si>
  <si>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</si>
  <si>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</si>
  <si>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</si>
  <si>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</si>
  <si>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</si>
  <si>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</si>
  <si>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</si>
  <si>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</si>
  <si>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</si>
  <si>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</si>
  <si>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</si>
  <si>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</si>
  <si>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</si>
  <si>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</si>
  <si>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</si>
  <si>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</si>
  <si>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</si>
  <si>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</si>
  <si>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</si>
  <si>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</si>
  <si>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</si>
  <si>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</si>
  <si>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</si>
  <si>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</si>
  <si>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</si>
  <si>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</si>
  <si>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</si>
  <si>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</si>
  <si>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</si>
  <si>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</si>
  <si>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</si>
  <si>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</si>
  <si>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</si>
  <si>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</si>
  <si>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</si>
  <si>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</si>
  <si>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</si>
  <si>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</si>
  <si>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</si>
  <si>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</si>
  <si>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</si>
  <si>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</si>
  <si>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</si>
  <si>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</si>
  <si>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</si>
  <si>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</si>
  <si>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</si>
  <si>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</si>
  <si>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</si>
  <si>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</si>
  <si>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</si>
  <si>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</si>
  <si>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</si>
  <si>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</si>
  <si>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</si>
  <si>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</si>
  <si>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</si>
  <si>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</si>
  <si>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</si>
  <si>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</si>
  <si>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</si>
  <si>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</si>
  <si>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</si>
  <si>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</si>
  <si>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</si>
  <si>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</si>
  <si>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</si>
  <si>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</si>
  <si>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</si>
  <si>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</si>
  <si>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</si>
  <si>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</si>
  <si>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</si>
  <si>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</si>
  <si>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</si>
  <si>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</si>
  <si>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</si>
  <si>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</si>
  <si>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</si>
  <si>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</si>
  <si>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</si>
  <si>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</si>
  <si>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</si>
  <si>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</si>
  <si>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</si>
  <si>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</si>
  <si>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</si>
  <si>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</si>
  <si>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</si>
  <si>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</si>
  <si>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</si>
  <si>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</si>
  <si>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</si>
  <si>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</si>
  <si>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</si>
  <si>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</si>
  <si>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</si>
  <si>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</si>
  <si>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</si>
  <si>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</si>
  <si>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</si>
  <si>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</si>
  <si>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</si>
  <si>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</si>
  <si>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</si>
  <si>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</si>
  <si>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</si>
  <si>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</si>
  <si>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</si>
  <si>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</si>
  <si>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</si>
  <si>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</si>
  <si>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</si>
  <si>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</si>
  <si>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</si>
  <si>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</si>
  <si>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</si>
  <si>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</si>
  <si>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</si>
  <si>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</si>
  <si>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</si>
  <si>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</si>
  <si>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</si>
  <si>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</si>
  <si>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</si>
  <si>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</si>
  <si>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</si>
  <si>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</si>
  <si>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</si>
  <si>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</si>
  <si>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</si>
  <si>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</si>
  <si>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</si>
  <si>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</si>
  <si>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</si>
  <si>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</si>
  <si>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</si>
  <si>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</si>
  <si>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</si>
  <si>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</si>
  <si>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</si>
  <si>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</si>
  <si>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</si>
  <si>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</si>
  <si>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</si>
  <si>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</si>
  <si>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</si>
  <si>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</si>
  <si>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</si>
  <si>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</si>
  <si>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</si>
  <si>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</si>
  <si>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</si>
  <si>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</si>
  <si>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</si>
  <si>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</si>
  <si>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</si>
  <si>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</si>
  <si>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</si>
  <si>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</si>
  <si>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</si>
  <si>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</si>
  <si>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</si>
  <si>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</si>
  <si>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</si>
  <si>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</si>
  <si>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</si>
  <si>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</si>
  <si>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</si>
  <si>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</si>
  <si>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</si>
  <si>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</si>
  <si>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</si>
  <si>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</si>
  <si>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</si>
  <si>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</si>
  <si>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</si>
  <si>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</si>
  <si>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</si>
  <si>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</si>
  <si>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</si>
  <si>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</si>
  <si>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</si>
  <si>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</si>
  <si>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</si>
  <si>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</si>
  <si>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</si>
  <si>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</si>
  <si>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</si>
  <si>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</si>
  <si>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</si>
  <si>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</si>
  <si>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</si>
  <si>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</si>
  <si>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</si>
  <si>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</si>
  <si>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</si>
  <si>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</si>
  <si>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</si>
  <si>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</si>
  <si>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</si>
  <si>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</si>
  <si>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</si>
  <si>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</si>
  <si>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</si>
  <si>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</si>
  <si>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</si>
  <si>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</si>
  <si>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</si>
  <si>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</si>
  <si>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</si>
  <si>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</si>
  <si>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</si>
  <si>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</si>
  <si>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</si>
  <si>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</si>
  <si>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</si>
  <si>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</si>
  <si>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</si>
  <si>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</si>
  <si>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</si>
  <si>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</si>
  <si>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</si>
  <si>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</si>
  <si>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</si>
  <si>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</si>
  <si>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</si>
  <si>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</si>
  <si>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</si>
  <si>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</si>
  <si>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</si>
  <si>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</si>
  <si>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</si>
  <si>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</si>
  <si>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</si>
  <si>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</si>
  <si>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</si>
  <si>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</si>
  <si>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</si>
  <si>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</si>
  <si>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</si>
  <si>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</si>
  <si>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</si>
  <si>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</si>
  <si>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</si>
  <si>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</si>
  <si>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</si>
  <si>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</si>
  <si>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</si>
  <si>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</si>
  <si>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</si>
  <si>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</si>
  <si>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</si>
  <si>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</si>
  <si>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</si>
  <si>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</si>
  <si>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</si>
  <si>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</si>
  <si>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</si>
  <si>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</si>
  <si>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</si>
  <si>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</si>
  <si>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</si>
  <si>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</si>
  <si>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</si>
  <si>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</si>
  <si>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</si>
  <si>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</si>
  <si>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</si>
  <si>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</si>
  <si>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</si>
  <si>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</si>
  <si>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</si>
  <si>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</si>
  <si>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</si>
  <si>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</si>
  <si>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</si>
  <si>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</si>
  <si>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</si>
  <si>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</si>
  <si>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</si>
  <si>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</si>
  <si>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</si>
  <si>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</si>
  <si>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</si>
  <si>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</si>
  <si>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</si>
  <si>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</si>
  <si>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</si>
  <si>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</si>
  <si>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</si>
  <si>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</si>
  <si>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</si>
  <si>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</si>
  <si>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</si>
  <si>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</si>
  <si>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</si>
  <si>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</si>
  <si>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</si>
  <si>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</si>
  <si>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</si>
  <si>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</si>
  <si>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</si>
  <si>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</si>
  <si>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</si>
  <si>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</si>
  <si>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</si>
  <si>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</si>
  <si>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</si>
  <si>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</si>
  <si>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</si>
  <si>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</si>
  <si>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</si>
  <si>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</si>
  <si>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</si>
  <si>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</si>
  <si>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</si>
  <si>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</si>
  <si>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</si>
  <si>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</si>
  <si>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</si>
  <si>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</si>
  <si>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</si>
  <si>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</si>
  <si>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</si>
  <si>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</si>
  <si>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</si>
  <si>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</si>
  <si>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</si>
  <si>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</si>
  <si>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</si>
  <si>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</si>
  <si>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</si>
  <si>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</si>
  <si>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</si>
  <si>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</si>
  <si>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</si>
  <si>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</si>
  <si>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</si>
  <si>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</si>
  <si>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</si>
  <si>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</si>
  <si>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</si>
  <si>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</si>
  <si>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</si>
  <si>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</si>
  <si>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</si>
  <si>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</si>
  <si>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</si>
  <si>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</si>
  <si>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</si>
  <si>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</si>
  <si>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</si>
  <si>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</si>
  <si>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</si>
  <si>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</si>
  <si>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</si>
  <si>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</si>
  <si>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</si>
  <si>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</si>
  <si>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</si>
  <si>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</si>
  <si>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</si>
  <si>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</si>
  <si>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</si>
  <si>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</si>
  <si>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</si>
  <si>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</si>
  <si>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</si>
  <si>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</si>
  <si>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</si>
  <si>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</si>
  <si>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</si>
  <si>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</si>
  <si>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</si>
  <si>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</si>
  <si>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</si>
  <si>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</si>
  <si>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</si>
  <si>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</si>
  <si>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</si>
  <si>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</si>
  <si>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</si>
  <si>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</si>
  <si>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</si>
  <si>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</si>
  <si>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</si>
  <si>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</si>
  <si>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</si>
  <si>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</si>
  <si>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</si>
  <si>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</si>
  <si>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</si>
  <si>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</si>
  <si>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</si>
  <si>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</si>
  <si>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</si>
  <si>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</si>
  <si>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</si>
  <si>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</si>
  <si>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</si>
  <si>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</si>
  <si>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</si>
  <si>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</si>
  <si>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</si>
  <si>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</si>
  <si>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</si>
  <si>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</si>
  <si>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</si>
  <si>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</si>
  <si>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</si>
  <si>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</si>
  <si>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</si>
  <si>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</si>
  <si>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</si>
  <si>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</si>
  <si>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</si>
  <si>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</si>
  <si>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</si>
  <si>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</si>
  <si>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</si>
  <si>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</si>
  <si>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</si>
  <si>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</si>
  <si>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</si>
  <si>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</si>
  <si>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</si>
  <si>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</si>
  <si>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</si>
  <si>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</si>
  <si>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</si>
  <si>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</si>
  <si>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</si>
  <si>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</si>
  <si>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</si>
  <si>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</si>
  <si>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</si>
  <si>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</si>
  <si>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</si>
  <si>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</si>
  <si>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</si>
  <si>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</si>
  <si>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</si>
  <si>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</si>
  <si>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</si>
  <si>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</si>
  <si>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</si>
  <si>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</si>
  <si>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</si>
  <si>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</si>
  <si>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</si>
  <si>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</si>
  <si>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</si>
  <si>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</si>
  <si>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</si>
  <si>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</si>
  <si>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</si>
  <si>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</si>
  <si>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</si>
  <si>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</si>
  <si>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</si>
  <si>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</si>
  <si>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</si>
  <si>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</si>
  <si>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</si>
  <si>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</si>
  <si>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</si>
  <si>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</si>
  <si>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</si>
  <si>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</si>
  <si>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</si>
  <si>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</si>
  <si>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</si>
  <si>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</si>
  <si>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</si>
  <si>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</si>
  <si>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</si>
  <si>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</si>
  <si>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</si>
  <si>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</si>
  <si>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</si>
  <si>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</si>
  <si>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</si>
  <si>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</si>
  <si>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</si>
  <si>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</si>
  <si>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</si>
  <si>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</si>
  <si>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</si>
  <si>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</si>
  <si>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</si>
  <si>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</si>
  <si>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</si>
  <si>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</si>
  <si>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</si>
  <si>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</si>
  <si>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</si>
  <si>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</si>
  <si>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</si>
  <si>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</si>
  <si>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</si>
  <si>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</si>
  <si>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</si>
  <si>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</si>
  <si>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</si>
  <si>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</si>
  <si>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</si>
  <si>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</si>
  <si>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</si>
  <si>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</si>
  <si>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</si>
  <si>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</si>
  <si>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</si>
  <si>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</si>
  <si>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</si>
  <si>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</si>
  <si>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</si>
  <si>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</si>
  <si>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</si>
  <si>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</si>
  <si>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</si>
  <si>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</si>
  <si>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</si>
  <si>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</si>
  <si>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</si>
  <si>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</si>
  <si>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</si>
  <si>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</si>
  <si>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</si>
  <si>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</si>
  <si>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</si>
  <si>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</si>
  <si>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</si>
  <si>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</si>
  <si>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</si>
  <si>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</si>
  <si>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</si>
  <si>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</si>
  <si>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</si>
  <si>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</si>
  <si>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</si>
  <si>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</si>
  <si>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</si>
  <si>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</si>
  <si>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</si>
  <si>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</si>
  <si>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</si>
  <si>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</si>
  <si>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</si>
  <si>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</si>
  <si>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</si>
  <si>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</si>
  <si>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</si>
  <si>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</si>
  <si>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</si>
  <si>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</si>
  <si>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</si>
  <si>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</si>
  <si>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</si>
  <si>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</si>
  <si>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</si>
  <si>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</si>
  <si>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</si>
  <si>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</si>
  <si>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</si>
  <si>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</si>
  <si>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</si>
  <si>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</si>
  <si>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</si>
  <si>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</si>
  <si>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</si>
  <si>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</si>
  <si>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</si>
  <si>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</si>
  <si>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</si>
  <si>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</si>
  <si>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</si>
  <si>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</si>
  <si>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</si>
  <si>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</si>
  <si>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</si>
  <si>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</si>
  <si>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</si>
  <si>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</si>
  <si>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</si>
  <si>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</si>
  <si>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</si>
  <si>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</si>
  <si>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</si>
  <si>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</si>
  <si>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</si>
  <si>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</si>
  <si>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</si>
  <si>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</si>
  <si>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</si>
  <si>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</si>
  <si>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</si>
  <si>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</si>
  <si>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</si>
  <si>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</si>
  <si>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</si>
  <si>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</si>
  <si>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</si>
  <si>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</si>
  <si>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</si>
  <si>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</si>
  <si>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</si>
  <si>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</si>
  <si>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</si>
  <si>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</si>
  <si>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</si>
  <si>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</si>
  <si>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</si>
  <si>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</si>
  <si>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</si>
  <si>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</si>
  <si>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</si>
  <si>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</si>
  <si>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</si>
  <si>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</si>
  <si>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</si>
  <si>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</si>
  <si>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</si>
  <si>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</si>
  <si>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</si>
  <si>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</si>
  <si>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</si>
  <si>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</si>
  <si>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</si>
  <si>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</si>
  <si>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</si>
  <si>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</si>
  <si>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</si>
  <si>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</si>
  <si>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</si>
  <si>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</si>
  <si>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</si>
  <si>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</si>
  <si>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</si>
  <si>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</si>
  <si>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</si>
  <si>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</si>
  <si>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</si>
  <si>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</si>
  <si>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</si>
  <si>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</si>
  <si>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</si>
  <si>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</si>
  <si>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</si>
  <si>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</si>
  <si>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</si>
  <si>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</si>
  <si>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</si>
  <si>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</si>
  <si>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</si>
  <si>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</si>
  <si>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</si>
  <si>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</si>
  <si>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</si>
  <si>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</si>
  <si>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</si>
  <si>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</si>
  <si>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</si>
  <si>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</si>
  <si>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</si>
  <si>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</si>
  <si>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</si>
  <si>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</si>
  <si>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</si>
  <si>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</si>
  <si>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</si>
  <si>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</si>
  <si>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</si>
  <si>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</si>
  <si>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</si>
  <si>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</si>
  <si>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</si>
  <si>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</si>
  <si>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</si>
  <si>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</si>
  <si>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</si>
  <si>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</si>
  <si>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</si>
  <si>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</si>
  <si>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</si>
  <si>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</si>
  <si>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</si>
  <si>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</si>
  <si>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</si>
  <si>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</si>
  <si>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</si>
  <si>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</si>
  <si>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</si>
  <si>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</si>
  <si>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</si>
  <si>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</si>
  <si>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</si>
  <si>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</si>
  <si>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</si>
  <si>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</si>
  <si>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</si>
  <si>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</si>
  <si>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</si>
  <si>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</si>
  <si>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</si>
  <si>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</si>
  <si>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</si>
  <si>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</si>
  <si>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</si>
  <si>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</si>
  <si>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</si>
  <si>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</si>
  <si>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</si>
  <si>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</si>
  <si>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</si>
  <si>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</si>
  <si>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</si>
  <si>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</si>
  <si>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</si>
  <si>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</si>
  <si>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</si>
  <si>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</si>
  <si>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</si>
  <si>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</si>
  <si>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</si>
  <si>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</si>
  <si>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</si>
  <si>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</si>
  <si>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</si>
  <si>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</si>
  <si>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</si>
  <si>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</si>
  <si>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</si>
  <si>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</si>
  <si>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</si>
  <si>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</si>
  <si>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</si>
  <si>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</si>
  <si>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</si>
  <si>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</si>
  <si>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</si>
  <si>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</si>
  <si>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</si>
  <si>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</si>
  <si>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</si>
  <si>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</si>
  <si>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</si>
  <si>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</si>
  <si>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</si>
  <si>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</si>
  <si>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</si>
  <si>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</si>
  <si>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</si>
  <si>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</si>
  <si>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</si>
  <si>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</si>
  <si>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</si>
  <si>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</si>
  <si>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</si>
  <si>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</si>
  <si>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</si>
  <si>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</si>
  <si>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</si>
  <si>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</si>
  <si>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</si>
  <si>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</si>
  <si>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</si>
  <si>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</si>
  <si>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</si>
  <si>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</si>
  <si>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</si>
  <si>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</si>
  <si>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</si>
  <si>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</si>
  <si>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</si>
  <si>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</si>
  <si>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</si>
  <si>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</si>
  <si>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</si>
  <si>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</si>
  <si>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</si>
  <si>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</si>
  <si>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</si>
  <si>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</si>
  <si>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</si>
  <si>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</si>
  <si>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</si>
  <si>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</si>
  <si>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</si>
  <si>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</si>
  <si>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</si>
  <si>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</si>
  <si>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</si>
  <si>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</si>
  <si>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</si>
  <si>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</si>
  <si>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</si>
  <si>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</si>
  <si>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</si>
  <si>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</si>
  <si>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</si>
  <si>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</si>
  <si>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</si>
  <si>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</si>
  <si>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</si>
  <si>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</si>
  <si>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</si>
  <si>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</si>
  <si>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</si>
  <si>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</si>
  <si>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</si>
  <si>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</si>
  <si>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</si>
  <si>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</si>
  <si>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</si>
  <si>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</si>
  <si>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</si>
  <si>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</si>
  <si>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</si>
  <si>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</si>
  <si>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</si>
  <si>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</si>
  <si>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</si>
  <si>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</si>
  <si>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</si>
  <si>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</si>
  <si>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</si>
  <si>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</si>
  <si>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</si>
  <si>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</si>
  <si>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</si>
  <si>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</si>
  <si>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</si>
  <si>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</si>
  <si>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</si>
  <si>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</si>
  <si>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</si>
  <si>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</si>
  <si>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</si>
  <si>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</si>
  <si>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</si>
  <si>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</si>
  <si>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</si>
  <si>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</si>
  <si>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</si>
  <si>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</si>
  <si>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</si>
  <si>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</si>
  <si>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</si>
  <si>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</si>
  <si>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</si>
  <si>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</si>
  <si>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</si>
  <si>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</si>
  <si>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</si>
  <si>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</si>
  <si>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</si>
  <si>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</si>
  <si>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</si>
  <si>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</si>
  <si>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</si>
  <si>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</si>
  <si>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</si>
  <si>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</si>
  <si>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</si>
  <si>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</si>
  <si>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</si>
  <si>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</si>
  <si>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</si>
  <si>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</si>
  <si>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</si>
  <si>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</si>
  <si>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</si>
  <si>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</si>
  <si>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</si>
  <si>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</si>
  <si>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</si>
  <si>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</si>
  <si>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</si>
  <si>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</si>
  <si>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</si>
  <si>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</si>
  <si>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</si>
  <si>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</si>
  <si>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</si>
  <si>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</si>
  <si>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</si>
  <si>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</si>
  <si>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</si>
  <si>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</si>
  <si>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</si>
  <si>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</si>
  <si>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</si>
  <si>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</si>
  <si>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</si>
  <si>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</si>
  <si>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</si>
  <si>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</si>
  <si>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</si>
  <si>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</si>
  <si>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</si>
  <si>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</si>
  <si>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</si>
  <si>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</si>
  <si>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</si>
  <si>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</si>
  <si>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</si>
  <si>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</si>
  <si>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</si>
  <si>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</si>
  <si>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</si>
  <si>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</si>
  <si>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</si>
  <si>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</si>
  <si>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</si>
  <si>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</si>
  <si>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</si>
  <si>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</si>
  <si>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</si>
  <si>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</si>
  <si>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</si>
  <si>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</si>
  <si>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</si>
  <si>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</si>
  <si>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</si>
  <si>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</si>
  <si>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</si>
  <si>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</si>
  <si>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</si>
  <si>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</si>
  <si>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</si>
  <si>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</si>
  <si>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</si>
  <si>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</si>
  <si>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</si>
  <si>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</si>
  <si>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</si>
  <si>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</si>
  <si>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</si>
  <si>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</si>
  <si>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</si>
  <si>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</si>
  <si>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</si>
  <si>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</si>
  <si>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</si>
  <si>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</si>
  <si>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</si>
  <si>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</si>
  <si>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</si>
  <si>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</si>
  <si>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</si>
  <si>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</si>
  <si>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</si>
  <si>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</si>
  <si>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</si>
  <si>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</si>
  <si>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</si>
  <si>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</si>
  <si>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</si>
  <si>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</si>
  <si>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</si>
  <si>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</si>
  <si>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</si>
  <si>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</si>
  <si>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</si>
  <si>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</si>
  <si>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</si>
  <si>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</si>
  <si>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</si>
  <si>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</si>
  <si>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</si>
  <si>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</si>
  <si>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</si>
  <si>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</si>
  <si>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</si>
  <si>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</si>
  <si>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</si>
  <si>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</si>
  <si>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</si>
  <si>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</si>
  <si>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</si>
  <si>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</si>
  <si>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</si>
  <si>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</si>
  <si>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</si>
  <si>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</si>
  <si>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</si>
  <si>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</si>
  <si>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</si>
  <si>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</si>
  <si>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</si>
  <si>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</si>
  <si>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</si>
  <si>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</si>
  <si>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</si>
  <si>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</si>
  <si>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</si>
  <si>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</si>
  <si>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</si>
  <si>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</si>
  <si>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</si>
  <si>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</si>
  <si>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</si>
  <si>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</si>
  <si>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</si>
  <si>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</si>
  <si>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</si>
  <si>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</si>
  <si>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</si>
  <si>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</si>
  <si>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</si>
  <si>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</si>
  <si>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</si>
  <si>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</si>
  <si>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</si>
  <si>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</si>
  <si>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</si>
  <si>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</si>
  <si>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</si>
  <si>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</si>
  <si>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</si>
  <si>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</si>
  <si>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</si>
  <si>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</si>
  <si>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</si>
  <si>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</si>
  <si>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</si>
  <si>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</si>
  <si>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</si>
  <si>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</si>
  <si>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</si>
  <si>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</si>
  <si>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</si>
  <si>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</si>
  <si>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</si>
  <si>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</si>
  <si>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</si>
  <si>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</si>
  <si>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</si>
  <si>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</si>
  <si>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</si>
  <si>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</si>
  <si>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</si>
  <si>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</si>
  <si>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</si>
  <si>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</si>
  <si>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</si>
  <si>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</si>
  <si>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</si>
  <si>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</si>
  <si>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</si>
  <si>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</si>
  <si>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</si>
  <si>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</si>
  <si>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</si>
  <si>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</si>
  <si>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</si>
  <si>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</si>
  <si>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</si>
  <si>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</si>
  <si>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</si>
  <si>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</si>
  <si>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</si>
  <si>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</si>
  <si>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</si>
  <si>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</si>
  <si>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</si>
  <si>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</si>
  <si>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</si>
  <si>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</si>
  <si>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</si>
  <si>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</si>
  <si>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</si>
  <si>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</si>
  <si>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</si>
  <si>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</si>
  <si>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</si>
  <si>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</si>
  <si>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</si>
  <si>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</si>
  <si>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</si>
  <si>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</si>
  <si>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</si>
  <si>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</si>
  <si>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</si>
  <si>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</si>
  <si>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</si>
  <si>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</si>
  <si>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</si>
  <si>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</si>
  <si>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</si>
  <si>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</si>
  <si>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</si>
  <si>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</si>
  <si>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</si>
  <si>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</si>
  <si>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</si>
  <si>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</si>
  <si>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</si>
  <si>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</si>
  <si>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</si>
  <si>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</si>
  <si>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</si>
  <si>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</si>
  <si>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</si>
  <si>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</si>
  <si>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</si>
  <si>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</si>
  <si>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</si>
  <si>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</si>
  <si>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</si>
  <si>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</si>
  <si>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</si>
  <si>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</si>
  <si>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</si>
  <si>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</si>
  <si>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</si>
  <si>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</si>
  <si>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</si>
  <si>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</si>
  <si>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</si>
  <si>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</si>
  <si>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</si>
  <si>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</si>
  <si>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</si>
  <si>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</si>
  <si>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</si>
  <si>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</si>
  <si>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</si>
  <si>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</si>
  <si>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</si>
  <si>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</si>
  <si>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</si>
  <si>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</si>
  <si>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</si>
  <si>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</si>
  <si>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</si>
  <si>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</si>
  <si>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</si>
  <si>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</si>
  <si>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</si>
  <si>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</si>
  <si>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</si>
  <si>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</si>
  <si>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</si>
  <si>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</si>
  <si>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</si>
  <si>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</si>
  <si>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</si>
  <si>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</si>
  <si>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</si>
  <si>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</si>
  <si>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</si>
  <si>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</si>
  <si>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</si>
  <si>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</si>
  <si>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</si>
  <si>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</si>
  <si>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</si>
  <si>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</si>
  <si>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</si>
  <si>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</si>
  <si>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</si>
  <si>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</si>
  <si>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</si>
  <si>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</si>
  <si>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</si>
  <si>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</si>
  <si>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</si>
  <si>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</si>
  <si>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</si>
  <si>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</si>
  <si>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</si>
  <si>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</si>
  <si>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</si>
  <si>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</si>
  <si>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</si>
  <si>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</si>
  <si>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</si>
  <si>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</si>
  <si>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</si>
  <si>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</si>
  <si>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</si>
  <si>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</si>
  <si>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</si>
  <si>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</si>
  <si>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</si>
  <si>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</si>
  <si>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</si>
  <si>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</si>
  <si>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</si>
  <si>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</si>
  <si>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</si>
  <si>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</si>
  <si>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</si>
  <si>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</si>
  <si>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</si>
  <si>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</si>
  <si>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</si>
  <si>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</si>
  <si>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</si>
  <si>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</si>
  <si>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</si>
  <si>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</si>
  <si>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</si>
  <si>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</si>
  <si>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</si>
  <si>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</si>
  <si>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</si>
  <si>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</si>
  <si>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</si>
  <si>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</si>
  <si>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</si>
  <si>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</si>
  <si>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</si>
  <si>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</si>
  <si>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</si>
  <si>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</si>
  <si>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</si>
  <si>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</si>
  <si>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</si>
  <si>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</si>
  <si>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</si>
  <si>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</si>
  <si>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</si>
  <si>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</si>
  <si>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</si>
  <si>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</si>
  <si>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</si>
  <si>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</si>
  <si>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</si>
  <si>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</si>
  <si>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</si>
  <si>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</si>
  <si>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</si>
  <si>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</si>
  <si>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</si>
  <si>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</si>
  <si>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</si>
  <si>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</si>
  <si>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</si>
  <si>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</si>
  <si>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</si>
  <si>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</si>
  <si>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</si>
  <si>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</si>
  <si>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</si>
  <si>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</si>
  <si>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</si>
  <si>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</si>
  <si>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</si>
  <si>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</si>
  <si>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</si>
  <si>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</si>
  <si>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</si>
  <si>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</si>
  <si>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</si>
  <si>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</si>
  <si>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</si>
  <si>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</si>
  <si>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</si>
  <si>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</si>
  <si>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</si>
  <si>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</si>
  <si>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</si>
  <si>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</si>
  <si>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</si>
  <si>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</si>
  <si>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</si>
  <si>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</si>
  <si>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</si>
  <si>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</si>
  <si>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</si>
  <si>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</si>
  <si>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</si>
  <si>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</si>
  <si>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</si>
  <si>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</si>
  <si>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</si>
  <si>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</si>
  <si>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</si>
  <si>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</si>
  <si>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</si>
  <si>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</si>
  <si>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</si>
  <si>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</si>
  <si>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</si>
  <si>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</si>
  <si>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</si>
  <si>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</si>
  <si>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</si>
  <si>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</si>
  <si>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</si>
  <si>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</si>
  <si>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</si>
  <si>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</si>
  <si>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</si>
  <si>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</si>
  <si>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</si>
  <si>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</si>
  <si>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</si>
  <si>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</si>
  <si>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</si>
  <si>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</si>
  <si>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</si>
  <si>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</si>
  <si>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</si>
  <si>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</si>
  <si>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</si>
  <si>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</si>
  <si>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</si>
  <si>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</si>
  <si>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</si>
  <si>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</si>
  <si>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</si>
  <si>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</si>
  <si>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</si>
  <si>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</si>
  <si>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</si>
  <si>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</si>
  <si>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</si>
  <si>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</si>
  <si>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</si>
  <si>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</si>
  <si>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</si>
  <si>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</si>
  <si>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</si>
  <si>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</si>
  <si>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</si>
  <si>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</si>
  <si>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</si>
  <si>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</si>
  <si>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</si>
  <si>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</si>
  <si>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</si>
  <si>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</si>
  <si>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</si>
  <si>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</si>
  <si>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</si>
  <si>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</si>
  <si>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</si>
  <si>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</si>
  <si>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</si>
  <si>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</si>
  <si>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</si>
  <si>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</si>
  <si>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</si>
  <si>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</si>
  <si>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</si>
  <si>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</si>
  <si>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</si>
  <si>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</si>
  <si>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</si>
  <si>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</si>
  <si>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</si>
  <si>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</si>
  <si>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</si>
  <si>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</si>
  <si>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</si>
  <si>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</si>
  <si>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</si>
  <si>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</si>
  <si>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</si>
  <si>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</si>
  <si>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</si>
  <si>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</si>
  <si>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</si>
  <si>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</si>
  <si>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</si>
  <si>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</si>
  <si>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</si>
  <si>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</si>
  <si>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</si>
  <si>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</si>
  <si>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</si>
  <si>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</si>
  <si>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</si>
  <si>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</si>
  <si>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</si>
  <si>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</si>
  <si>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</si>
  <si>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</si>
  <si>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</si>
  <si>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</si>
  <si>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</si>
  <si>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</si>
  <si>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</si>
  <si>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</si>
  <si>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</si>
  <si>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</si>
  <si>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</si>
  <si>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</si>
  <si>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</si>
  <si>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</si>
  <si>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</si>
  <si>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</si>
  <si>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</si>
  <si>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</si>
  <si>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</si>
  <si>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</si>
  <si>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</si>
  <si>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</si>
  <si>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</si>
  <si>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</si>
  <si>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</si>
  <si>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</si>
  <si>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</si>
  <si>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</si>
  <si>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</si>
  <si>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</si>
  <si>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</si>
  <si>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</si>
  <si>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</si>
  <si>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</si>
  <si>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</si>
  <si>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</si>
  <si>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</si>
  <si>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</si>
  <si>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</si>
  <si>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</si>
  <si>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</si>
  <si>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</si>
  <si>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</si>
  <si>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</si>
  <si>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</si>
  <si>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</si>
  <si>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</si>
  <si>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</si>
  <si>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</si>
  <si>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</si>
  <si>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</si>
  <si>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</si>
  <si>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</si>
  <si>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</si>
  <si>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</si>
  <si>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</si>
  <si>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</si>
  <si>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</si>
  <si>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</si>
  <si>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</si>
  <si>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</si>
  <si>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</si>
  <si>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</si>
  <si>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</si>
  <si>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</si>
  <si>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</si>
  <si>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</si>
  <si>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</si>
  <si>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</si>
  <si>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</si>
  <si>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</si>
  <si>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</si>
  <si>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</si>
  <si>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</si>
  <si>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</si>
  <si>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</si>
  <si>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</si>
  <si>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</si>
  <si>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</si>
  <si>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</si>
  <si>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</si>
  <si>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</si>
  <si>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</si>
  <si>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</si>
  <si>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</si>
  <si>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</si>
  <si>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</si>
  <si>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</si>
  <si>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</si>
  <si>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</si>
  <si>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</si>
  <si>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</si>
  <si>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</si>
  <si>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</si>
  <si>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</si>
  <si>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</si>
  <si>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</si>
  <si>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</si>
  <si>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</si>
  <si>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</si>
  <si>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</si>
  <si>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</si>
  <si>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</si>
  <si>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</si>
  <si>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</si>
  <si>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</si>
  <si>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</si>
  <si>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</si>
  <si>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</si>
  <si>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</si>
  <si>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</si>
  <si>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</si>
  <si>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</si>
  <si>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</si>
  <si>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</si>
  <si>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</si>
  <si>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</si>
  <si>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</si>
  <si>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</si>
  <si>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</si>
  <si>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</si>
  <si>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</si>
  <si>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</si>
  <si>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</si>
  <si>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</si>
  <si>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</si>
  <si>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</si>
  <si>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</si>
  <si>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</si>
  <si>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</si>
  <si>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</si>
  <si>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</si>
  <si>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</si>
  <si>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</si>
  <si>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</si>
  <si>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</si>
  <si>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</si>
  <si>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</si>
  <si>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</si>
  <si>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</si>
  <si>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</si>
  <si>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</si>
  <si>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</si>
  <si>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</si>
  <si>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</si>
  <si>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</si>
  <si>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</si>
  <si>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</si>
  <si>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</si>
  <si>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</si>
  <si>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</si>
  <si>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</si>
  <si>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</si>
  <si>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</si>
  <si>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</si>
  <si>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</si>
  <si>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</si>
  <si>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</si>
  <si>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</si>
  <si>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</si>
  <si>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</si>
  <si>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</si>
  <si>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</si>
  <si>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</si>
  <si>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</si>
  <si>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</si>
  <si>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</si>
  <si>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</si>
  <si>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</si>
  <si>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</si>
  <si>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</si>
  <si>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</si>
  <si>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</si>
  <si>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</si>
  <si>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</si>
  <si>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</si>
  <si>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</si>
  <si>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</si>
  <si>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</si>
  <si>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</si>
  <si>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</si>
  <si>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</si>
  <si>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</si>
  <si>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</si>
  <si>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</si>
  <si>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</si>
  <si>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</si>
  <si>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</si>
  <si>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</si>
  <si>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</si>
  <si>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</si>
  <si>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</si>
  <si>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</si>
  <si>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</si>
  <si>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</si>
  <si>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</si>
  <si>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</si>
  <si>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</si>
  <si>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</si>
  <si>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</si>
  <si>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</si>
  <si>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</si>
  <si>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</si>
  <si>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</si>
  <si>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</si>
  <si>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</si>
  <si>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</si>
  <si>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</si>
  <si>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</si>
  <si>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</si>
  <si>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</si>
  <si>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</si>
  <si>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</si>
  <si>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</si>
  <si>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</si>
  <si>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</si>
  <si>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</si>
  <si>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</si>
  <si>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</si>
  <si>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</si>
  <si>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</si>
  <si>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</si>
  <si>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</si>
  <si>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</si>
  <si>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</si>
  <si>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</si>
  <si>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</si>
  <si>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</si>
  <si>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</si>
  <si>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</si>
  <si>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</si>
  <si>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</si>
  <si>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</si>
  <si>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</si>
  <si>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</si>
  <si>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</si>
  <si>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</si>
  <si>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</si>
  <si>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</si>
  <si>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</si>
  <si>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</si>
  <si>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</si>
  <si>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</si>
  <si>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</si>
  <si>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</si>
  <si>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</si>
  <si>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</si>
  <si>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</si>
  <si>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</si>
  <si>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</si>
  <si>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</si>
  <si>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</si>
  <si>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</si>
  <si>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</si>
  <si>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</si>
  <si>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</si>
  <si>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</si>
  <si>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</si>
  <si>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</si>
  <si>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</si>
  <si>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</si>
  <si>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</si>
  <si>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</si>
  <si>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</si>
  <si>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</si>
  <si>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</si>
  <si>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</si>
  <si>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</si>
  <si>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</si>
  <si>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</si>
  <si>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</si>
  <si>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</si>
  <si>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</si>
  <si>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</si>
  <si>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</si>
  <si>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</si>
  <si>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</si>
  <si>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</si>
  <si>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</si>
  <si>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</si>
  <si>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</si>
  <si>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</si>
  <si>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</si>
  <si>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</si>
  <si>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</si>
  <si>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</si>
  <si>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</si>
  <si>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</si>
  <si>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</si>
  <si>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</si>
  <si>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</si>
  <si>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</si>
  <si>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</si>
  <si>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</si>
  <si>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</si>
  <si>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</si>
  <si>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</si>
  <si>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</si>
  <si>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</si>
  <si>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</si>
  <si>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</si>
  <si>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</si>
  <si>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</si>
  <si>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</si>
  <si>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</si>
  <si>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</si>
  <si>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</si>
  <si>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</si>
  <si>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</si>
  <si>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</si>
  <si>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</si>
  <si>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</si>
  <si>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</si>
  <si>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</si>
  <si>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</si>
  <si>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</si>
  <si>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</si>
  <si>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</si>
  <si>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</si>
  <si>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</si>
  <si>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</si>
  <si>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</si>
  <si>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</si>
  <si>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</si>
  <si>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</si>
  <si>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</si>
  <si>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</si>
  <si>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</si>
  <si>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</si>
  <si>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</si>
  <si>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</si>
  <si>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</si>
  <si>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</si>
  <si>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</si>
  <si>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</si>
  <si>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</si>
  <si>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</si>
  <si>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</si>
  <si>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</si>
  <si>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</si>
  <si>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</si>
  <si>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</si>
  <si>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</si>
  <si>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</si>
  <si>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</si>
  <si>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</si>
  <si>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</si>
  <si>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</si>
  <si>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</si>
  <si>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</si>
  <si>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</si>
  <si>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</si>
  <si>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</si>
  <si>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</si>
  <si>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</si>
  <si>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</si>
  <si>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</si>
  <si>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</si>
  <si>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</si>
  <si>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</si>
  <si>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</si>
  <si>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</si>
  <si>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</si>
  <si>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</si>
  <si>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</si>
  <si>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</si>
  <si>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</si>
  <si>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</si>
  <si>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</si>
  <si>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</si>
  <si>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</si>
  <si>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</si>
  <si>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</si>
  <si>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</si>
  <si>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</si>
  <si>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</si>
  <si>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</si>
  <si>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</si>
  <si>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</si>
  <si>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</si>
  <si>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</si>
  <si>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</si>
  <si>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</si>
  <si>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</si>
  <si>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</si>
  <si>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</si>
  <si>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</si>
  <si>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</si>
  <si>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</si>
  <si>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</si>
  <si>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</si>
  <si>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</si>
  <si>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</si>
  <si>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</si>
  <si>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</si>
  <si>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</si>
  <si>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</si>
  <si>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</si>
  <si>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</si>
  <si>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</si>
  <si>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</si>
  <si>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</si>
  <si>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</si>
  <si>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</si>
  <si>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</si>
  <si>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</si>
  <si>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</si>
  <si>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</si>
  <si>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</si>
  <si>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</si>
  <si>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</si>
  <si>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</si>
  <si>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</si>
  <si>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</si>
  <si>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</si>
  <si>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</si>
  <si>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</si>
  <si>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</si>
  <si>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</si>
  <si>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</si>
  <si>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</si>
  <si>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</si>
  <si>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</si>
  <si>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</si>
  <si>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</si>
  <si>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</si>
  <si>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</si>
  <si>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</si>
  <si>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</si>
  <si>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</si>
  <si>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</si>
  <si>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</si>
  <si>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</si>
  <si>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</si>
  <si>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</si>
  <si>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</si>
  <si>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</si>
  <si>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</si>
  <si>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</si>
  <si>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</si>
  <si>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</si>
  <si>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</si>
  <si>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</si>
  <si>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</si>
  <si>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</si>
  <si>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</si>
  <si>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</si>
  <si>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</si>
  <si>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</si>
  <si>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</si>
  <si>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</si>
  <si>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</si>
  <si>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</si>
  <si>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</si>
  <si>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</si>
  <si>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</si>
  <si>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</si>
  <si>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</si>
  <si>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</si>
  <si>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</si>
  <si>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</si>
  <si>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</si>
  <si>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</si>
  <si>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</si>
  <si>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</si>
  <si>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</si>
  <si>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</si>
  <si>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</si>
  <si>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</si>
  <si>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</si>
  <si>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</si>
  <si>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</si>
  <si>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</si>
  <si>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</si>
  <si>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</si>
  <si>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</si>
  <si>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</si>
  <si>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</si>
  <si>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</si>
  <si>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</si>
  <si>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</si>
  <si>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</si>
  <si>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</si>
  <si>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</si>
  <si>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</si>
  <si>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</si>
  <si>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</si>
  <si>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</si>
  <si>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</si>
  <si>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</si>
  <si>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</si>
  <si>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</si>
  <si>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</si>
  <si>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</si>
  <si>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</si>
  <si>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</si>
  <si>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</si>
  <si>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</si>
  <si>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</si>
  <si>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</si>
  <si>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</si>
  <si>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</si>
  <si>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</si>
  <si>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</si>
  <si>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</si>
  <si>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</si>
  <si>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</si>
  <si>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</si>
  <si>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</si>
  <si>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</si>
  <si>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</si>
  <si>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</si>
  <si>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</si>
  <si>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</si>
  <si>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</si>
  <si>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</si>
  <si>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</si>
  <si>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</si>
  <si>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</si>
  <si>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</si>
  <si>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</si>
  <si>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</si>
  <si>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</si>
  <si>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</si>
  <si>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</si>
  <si>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</si>
  <si>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</si>
  <si>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</si>
  <si>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</si>
  <si>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</si>
  <si>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</si>
  <si>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</si>
  <si>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</si>
  <si>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</si>
  <si>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</si>
  <si>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</si>
  <si>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</si>
  <si>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</si>
  <si>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</si>
  <si>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</si>
  <si>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</si>
  <si>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</si>
  <si>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</si>
  <si>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</si>
  <si>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</si>
  <si>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</si>
  <si>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</si>
  <si>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</si>
  <si>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</si>
  <si>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</si>
  <si>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</si>
  <si>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</si>
  <si>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</si>
  <si>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</si>
  <si>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</si>
  <si>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</si>
  <si>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</si>
  <si>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</si>
  <si>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</si>
  <si>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</si>
  <si>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</si>
  <si>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</si>
  <si>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</si>
  <si>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</si>
  <si>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</si>
  <si>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</si>
  <si>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</si>
  <si>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</si>
  <si>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</si>
  <si>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</si>
  <si>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</si>
  <si>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</si>
  <si>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</si>
  <si>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</si>
  <si>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</si>
  <si>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</si>
  <si>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</si>
  <si>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</si>
  <si>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</si>
  <si>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</si>
  <si>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</si>
  <si>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</si>
  <si>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</si>
  <si>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</si>
  <si>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</si>
  <si>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</si>
  <si>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</si>
  <si>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</si>
  <si>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</si>
  <si>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</si>
  <si>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</si>
  <si>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</si>
  <si>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</si>
  <si>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</si>
  <si>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</si>
  <si>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</si>
  <si>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</si>
  <si>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</si>
  <si>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</si>
  <si>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</si>
  <si>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</si>
  <si>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</si>
  <si>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</si>
  <si>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</si>
  <si>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</si>
  <si>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</si>
  <si>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</si>
  <si>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</si>
  <si>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</si>
  <si>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</si>
  <si>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</si>
  <si>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</si>
  <si>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</si>
  <si>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</si>
  <si>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</si>
  <si>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</si>
  <si>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</si>
  <si>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</si>
  <si>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</si>
  <si>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</si>
  <si>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</si>
  <si>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</si>
  <si>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</si>
  <si>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</si>
  <si>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</si>
  <si>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</si>
  <si>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</si>
  <si>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</si>
  <si>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</si>
  <si>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</si>
  <si>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</si>
  <si>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</si>
  <si>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</si>
  <si>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</si>
  <si>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</si>
  <si>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</si>
  <si>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</si>
  <si>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</si>
  <si>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</si>
  <si>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</si>
  <si>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</si>
  <si>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</si>
  <si>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</si>
  <si>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</si>
  <si>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</si>
  <si>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</si>
  <si>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</si>
  <si>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</si>
  <si>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</si>
  <si>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</si>
  <si>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</si>
  <si>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</si>
  <si>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</si>
  <si>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</si>
  <si>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</si>
  <si>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</si>
  <si>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</si>
  <si>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</si>
  <si>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</si>
  <si>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</si>
  <si>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</si>
  <si>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</si>
  <si>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</si>
  <si>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</si>
  <si>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</si>
  <si>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</si>
  <si>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</si>
  <si>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</si>
  <si>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</si>
  <si>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</si>
  <si>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</si>
  <si>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</si>
  <si>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</si>
  <si>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</si>
  <si>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</si>
  <si>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</si>
  <si>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</si>
  <si>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</si>
  <si>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</si>
  <si>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</si>
  <si>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</si>
  <si>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</si>
  <si>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</si>
  <si>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</si>
  <si>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</si>
  <si>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</si>
  <si>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</si>
  <si>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</si>
  <si>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</si>
  <si>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</si>
  <si>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</si>
  <si>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</si>
  <si>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</si>
  <si>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</si>
  <si>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</si>
  <si>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</si>
  <si>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</si>
  <si>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</si>
  <si>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</si>
  <si>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</si>
  <si>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</si>
  <si>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</si>
  <si>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</si>
  <si>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</si>
  <si>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</si>
  <si>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</si>
  <si>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</si>
  <si>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</si>
  <si>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</si>
  <si>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</si>
  <si>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</si>
  <si>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</si>
  <si>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</si>
  <si>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</si>
  <si>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</si>
  <si>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</si>
  <si>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</si>
  <si>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</si>
  <si>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</si>
  <si>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</si>
  <si>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</si>
  <si>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</si>
  <si>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</si>
  <si>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</si>
  <si>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</si>
  <si>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</si>
  <si>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</si>
  <si>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</si>
  <si>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</si>
  <si>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</si>
  <si>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</si>
  <si>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</si>
  <si>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</si>
  <si>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</si>
  <si>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</si>
  <si>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</si>
  <si>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</si>
  <si>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</si>
  <si>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</si>
  <si>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</si>
  <si>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</si>
  <si>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</si>
  <si>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</si>
  <si>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</si>
  <si>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</si>
  <si>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</si>
  <si>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</si>
  <si>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</si>
  <si>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</si>
  <si>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</si>
  <si>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</si>
  <si>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</si>
  <si>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</si>
  <si>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</si>
  <si>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</si>
  <si>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</si>
  <si>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</si>
  <si>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</si>
  <si>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</si>
  <si>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</si>
  <si>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</si>
  <si>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</si>
  <si>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</si>
  <si>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</si>
  <si>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</si>
  <si>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</si>
  <si>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</si>
  <si>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</si>
  <si>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</si>
  <si>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</si>
  <si>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</si>
  <si>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</si>
  <si>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</si>
  <si>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</si>
  <si>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</si>
  <si>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</si>
  <si>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</si>
  <si>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</si>
  <si>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</si>
  <si>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</si>
  <si>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</si>
  <si>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</si>
  <si>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</si>
  <si>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</si>
  <si>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</si>
  <si>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</si>
  <si>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</si>
  <si>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</si>
  <si>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</si>
  <si>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</si>
  <si>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</si>
  <si>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</si>
  <si>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</si>
  <si>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</si>
  <si>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</si>
  <si>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</si>
  <si>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</si>
  <si>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</si>
  <si>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</si>
  <si>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</si>
  <si>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</si>
  <si>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</si>
  <si>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</si>
  <si>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</si>
  <si>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</si>
  <si>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</si>
  <si>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</si>
  <si>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</si>
  <si>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</si>
  <si>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</si>
  <si>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</si>
  <si>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</si>
  <si>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</si>
  <si>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</si>
  <si>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</si>
  <si>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</si>
  <si>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</si>
  <si>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</si>
  <si>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</si>
  <si>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</si>
  <si>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</si>
  <si>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</si>
  <si>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</si>
  <si>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</si>
  <si>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</si>
  <si>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</si>
  <si>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</si>
  <si>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</si>
  <si>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</si>
  <si>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</si>
  <si>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</si>
  <si>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</si>
  <si>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</si>
  <si>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</si>
  <si>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</si>
  <si>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</si>
  <si>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</si>
  <si>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</si>
  <si>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</si>
  <si>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</si>
  <si>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</si>
  <si>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</si>
  <si>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</si>
  <si>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</si>
  <si>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</si>
  <si>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</si>
  <si>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</si>
  <si>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</si>
  <si>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</si>
  <si>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</si>
  <si>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</si>
  <si>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</si>
  <si>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</si>
  <si>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</si>
  <si>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</si>
  <si>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</si>
  <si>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</si>
  <si>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</si>
  <si>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</si>
  <si>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</si>
  <si>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</si>
  <si>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</si>
  <si>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</si>
  <si>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</si>
  <si>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</si>
  <si>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</si>
  <si>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</si>
  <si>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</si>
  <si>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</si>
  <si>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</si>
  <si>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</si>
  <si>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</si>
  <si>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</si>
  <si>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</si>
  <si>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</si>
  <si>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</si>
  <si>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</si>
  <si>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</si>
  <si>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</si>
  <si>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</si>
  <si>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</si>
  <si>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</si>
  <si>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</si>
  <si>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</si>
  <si>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</si>
  <si>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</si>
  <si>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</si>
  <si>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</si>
  <si>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</si>
  <si>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</si>
  <si>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</si>
  <si>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</si>
  <si>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</si>
  <si>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</si>
  <si>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</si>
  <si>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</si>
  <si>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</si>
  <si>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</si>
  <si>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</si>
  <si>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</si>
  <si>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</si>
  <si>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</si>
  <si>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</si>
  <si>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</si>
  <si>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</si>
  <si>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</si>
  <si>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</si>
  <si>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</si>
  <si>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</si>
  <si>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</si>
  <si>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</si>
  <si>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</si>
  <si>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</si>
  <si>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</si>
  <si>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</si>
  <si>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</si>
  <si>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</si>
  <si>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</si>
  <si>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</si>
  <si>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</si>
  <si>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</si>
  <si>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</si>
  <si>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</si>
  <si>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</si>
  <si>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</si>
  <si>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</si>
  <si>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</si>
  <si>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</si>
  <si>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</si>
  <si>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</si>
  <si>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</si>
  <si>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</si>
  <si>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</si>
  <si>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</si>
  <si>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</si>
  <si>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</si>
  <si>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</si>
  <si>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</si>
  <si>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</si>
  <si>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</si>
  <si>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</si>
  <si>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</si>
  <si>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</si>
  <si>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</si>
  <si>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</si>
  <si>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</si>
  <si>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</si>
  <si>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</si>
  <si>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</si>
  <si>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</si>
  <si>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</si>
  <si>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</si>
  <si>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</si>
  <si>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</si>
  <si>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</si>
  <si>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</si>
  <si>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</si>
  <si>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</si>
  <si>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</si>
  <si>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</si>
  <si>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</si>
  <si>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</si>
  <si>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</si>
  <si>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</si>
  <si>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</si>
  <si>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</si>
  <si>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</si>
  <si>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</si>
  <si>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</si>
  <si>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</si>
  <si>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</si>
  <si>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</si>
  <si>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</si>
  <si>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</si>
  <si>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</si>
  <si>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</si>
  <si>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</si>
  <si>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</si>
  <si>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</si>
  <si>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</si>
  <si>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</si>
  <si>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</si>
  <si>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</si>
  <si>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</si>
  <si>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</si>
  <si>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</si>
  <si>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</si>
  <si>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</si>
  <si>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</si>
  <si>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</si>
  <si>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</si>
  <si>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</si>
  <si>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</si>
  <si>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</si>
  <si>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</si>
  <si>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</si>
  <si>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</si>
  <si>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</si>
  <si>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</si>
  <si>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</si>
  <si>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</si>
  <si>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</si>
  <si>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</si>
  <si>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</si>
  <si>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</si>
  <si>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</si>
  <si>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</si>
  <si>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</si>
  <si>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</si>
  <si>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</si>
  <si>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</si>
  <si>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</si>
  <si>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</si>
  <si>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</si>
  <si>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</si>
  <si>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</si>
  <si>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</si>
  <si>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</si>
  <si>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</si>
  <si>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</si>
  <si>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</si>
  <si>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</si>
  <si>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</si>
  <si>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</si>
  <si>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</si>
  <si>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</si>
  <si>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</si>
  <si>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</si>
  <si>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</si>
  <si>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</si>
  <si>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</si>
  <si>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</si>
  <si>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</si>
  <si>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</si>
  <si>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</si>
  <si>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</si>
  <si>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</si>
  <si>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</si>
  <si>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</si>
  <si>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</si>
  <si>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</si>
  <si>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</si>
  <si>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</si>
  <si>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</si>
  <si>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</si>
  <si>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</si>
  <si>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</si>
  <si>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</si>
  <si>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</si>
  <si>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</si>
  <si>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</si>
  <si>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</si>
  <si>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</si>
  <si>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</si>
  <si>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</si>
  <si>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</si>
  <si>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</si>
  <si>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</si>
  <si>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</si>
  <si>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</si>
  <si>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</si>
  <si>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</si>
  <si>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</si>
  <si>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</si>
  <si>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</si>
  <si>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</si>
  <si>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</si>
  <si>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</si>
  <si>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</si>
  <si>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</si>
  <si>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</si>
  <si>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</si>
  <si>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</si>
  <si>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</si>
  <si>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</si>
  <si>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</si>
  <si>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</si>
  <si>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</si>
  <si>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</si>
  <si>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</si>
  <si>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</si>
  <si>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</si>
  <si>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</si>
  <si>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</si>
  <si>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</si>
  <si>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</si>
  <si>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</si>
  <si>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</si>
  <si>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</si>
  <si>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</si>
  <si>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</si>
  <si>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</si>
  <si>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</si>
  <si>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</si>
  <si>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</si>
  <si>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</si>
  <si>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</si>
  <si>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</si>
  <si>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</si>
  <si>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</si>
  <si>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</si>
  <si>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</si>
  <si>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</si>
  <si>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</si>
  <si>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</si>
  <si>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</si>
  <si>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</si>
  <si>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</si>
  <si>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</si>
  <si>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</si>
  <si>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</si>
  <si>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</si>
  <si>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</si>
  <si>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</si>
  <si>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</si>
  <si>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</si>
  <si>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</si>
  <si>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</si>
  <si>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</si>
  <si>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</si>
  <si>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</si>
  <si>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</si>
  <si>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</si>
  <si>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</si>
  <si>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</si>
  <si>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</si>
  <si>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</si>
  <si>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</si>
  <si>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</si>
  <si>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</si>
  <si>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</si>
  <si>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</si>
  <si>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</si>
  <si>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</si>
  <si>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</si>
  <si>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</si>
  <si>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</si>
  <si>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</si>
  <si>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</si>
  <si>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</si>
  <si>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</si>
  <si>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</si>
  <si>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</si>
  <si>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</si>
  <si>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</si>
  <si>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</si>
  <si>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</si>
  <si>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</si>
  <si>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</si>
  <si>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</si>
  <si>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</si>
  <si>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</si>
  <si>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</si>
  <si>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</si>
  <si>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</si>
  <si>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</si>
  <si>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</si>
  <si>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</si>
  <si>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</si>
  <si>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</si>
  <si>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</si>
  <si>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</si>
  <si>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</si>
  <si>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</si>
  <si>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</si>
  <si>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</si>
  <si>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</si>
  <si>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</si>
  <si>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</si>
  <si>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</si>
  <si>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</si>
  <si>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</si>
  <si>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</si>
  <si>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</si>
  <si>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</si>
  <si>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</si>
  <si>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</si>
  <si>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</si>
  <si>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</si>
  <si>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</si>
  <si>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</si>
  <si>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</si>
  <si>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</si>
  <si>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</si>
  <si>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</si>
  <si>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</si>
  <si>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</si>
  <si>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</si>
  <si>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</si>
  <si>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</si>
  <si>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</si>
  <si>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</si>
  <si>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</si>
  <si>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</si>
  <si>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</si>
  <si>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</si>
  <si>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</si>
  <si>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</si>
  <si>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</si>
  <si>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</si>
  <si>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</si>
  <si>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</si>
  <si>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</si>
  <si>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</si>
  <si>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</si>
  <si>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</si>
  <si>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</si>
  <si>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</si>
  <si>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</si>
  <si>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</si>
  <si>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</si>
  <si>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</si>
  <si>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</si>
  <si>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</si>
  <si>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</si>
  <si>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</si>
  <si>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</si>
  <si>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</si>
  <si>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</si>
  <si>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</si>
  <si>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</si>
  <si>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</si>
  <si>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</si>
  <si>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</si>
  <si>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</si>
  <si>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</si>
  <si>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</si>
  <si>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</si>
  <si>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</si>
  <si>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</si>
  <si>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</si>
  <si>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</si>
  <si>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</si>
  <si>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</si>
  <si>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</si>
  <si>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</si>
  <si>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</si>
  <si>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</si>
  <si>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</si>
  <si>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</si>
  <si>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</si>
  <si>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</si>
  <si>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</si>
  <si>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</si>
  <si>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</si>
  <si>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</si>
  <si>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</si>
  <si>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</si>
  <si>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</si>
  <si>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</si>
  <si>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</si>
  <si>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</si>
  <si>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</si>
  <si>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</si>
  <si>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</si>
  <si>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</si>
  <si>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</si>
  <si>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</si>
  <si>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</si>
  <si>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</si>
  <si>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</si>
  <si>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</si>
  <si>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</si>
  <si>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</si>
  <si>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</si>
  <si>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</si>
  <si>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</si>
  <si>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</si>
  <si>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</si>
  <si>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</si>
  <si>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</si>
  <si>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</si>
  <si>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</si>
  <si>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</si>
  <si>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</si>
  <si>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</si>
  <si>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</si>
  <si>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</si>
  <si>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</si>
  <si>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</si>
  <si>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</si>
  <si>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</si>
  <si>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</si>
  <si>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</si>
  <si>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</si>
  <si>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</si>
  <si>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</si>
  <si>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</si>
  <si>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</si>
  <si>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</si>
  <si>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</si>
  <si>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</si>
  <si>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</si>
  <si>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</si>
  <si>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</si>
  <si>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</si>
  <si>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</si>
  <si>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</si>
  <si>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</si>
  <si>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</si>
  <si>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</si>
  <si>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</si>
  <si>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</si>
  <si>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</si>
  <si>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</si>
  <si>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</si>
  <si>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</si>
  <si>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</si>
  <si>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</si>
  <si>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</si>
  <si>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</si>
  <si>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</si>
  <si>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</si>
  <si>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</si>
  <si>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</si>
  <si>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</si>
  <si>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</si>
  <si>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</si>
  <si>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</si>
  <si>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</si>
  <si>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</si>
  <si>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</si>
  <si>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</si>
  <si>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</si>
  <si>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</si>
  <si>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</si>
  <si>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</si>
  <si>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</si>
  <si>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</si>
  <si>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</si>
  <si>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</si>
  <si>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</si>
  <si>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</si>
  <si>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</si>
  <si>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</si>
  <si>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</si>
  <si>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</si>
  <si>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</si>
  <si>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</si>
  <si>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</si>
  <si>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</si>
  <si>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</si>
  <si>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</si>
  <si>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</si>
  <si>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</si>
  <si>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</si>
  <si>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</si>
  <si>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</si>
  <si>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</si>
  <si>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</si>
  <si>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</si>
  <si>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</si>
  <si>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</si>
  <si>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</si>
  <si>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</si>
  <si>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</si>
  <si>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</si>
  <si>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</si>
  <si>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</si>
  <si>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</si>
  <si>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</si>
  <si>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</si>
  <si>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</si>
  <si>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</si>
  <si>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</si>
  <si>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</si>
  <si>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</si>
  <si>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</si>
  <si>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</si>
  <si>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</si>
  <si>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</si>
  <si>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</si>
  <si>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</si>
  <si>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</si>
  <si>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</si>
  <si>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</si>
  <si>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</si>
  <si>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</si>
  <si>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</si>
  <si>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</si>
  <si>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</si>
  <si>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</si>
  <si>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</si>
  <si>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</si>
  <si>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</si>
  <si>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</si>
  <si>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</si>
  <si>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</si>
  <si>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</si>
  <si>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</si>
  <si>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</si>
  <si>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</si>
  <si>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</si>
  <si>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</si>
  <si>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</si>
  <si>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</si>
  <si>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</si>
  <si>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</si>
  <si>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</si>
  <si>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</si>
  <si>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</si>
  <si>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</si>
  <si>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</si>
  <si>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</si>
  <si>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</si>
  <si>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</si>
  <si>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</si>
  <si>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</si>
  <si>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</si>
  <si>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</si>
  <si>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</si>
  <si>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</si>
  <si>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</si>
  <si>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</si>
  <si>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</si>
  <si>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</si>
  <si>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</si>
  <si>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</si>
  <si>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</si>
  <si>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</si>
  <si>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</si>
  <si>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</si>
  <si>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</si>
  <si>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</si>
  <si>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</si>
  <si>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</si>
  <si>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</si>
  <si>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</si>
  <si>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</si>
  <si>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</si>
  <si>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</si>
  <si>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</si>
  <si>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</si>
  <si>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</si>
  <si>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</si>
  <si>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</si>
  <si>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</si>
  <si>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</si>
  <si>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</si>
  <si>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</si>
  <si>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</si>
  <si>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</si>
  <si>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</si>
  <si>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</si>
  <si>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</si>
  <si>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</si>
  <si>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</si>
  <si>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</si>
  <si>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</si>
  <si>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</si>
  <si>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</si>
  <si>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</si>
  <si>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</si>
  <si>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</si>
  <si>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</si>
  <si>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</si>
  <si>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</si>
  <si>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</si>
  <si>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</si>
  <si>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</si>
  <si>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</si>
  <si>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</si>
  <si>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</si>
  <si>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</si>
  <si>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</si>
  <si>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</si>
  <si>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</si>
  <si>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</si>
  <si>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</si>
  <si>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</si>
  <si>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</si>
  <si>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</si>
  <si>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</si>
  <si>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</si>
  <si>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</si>
  <si>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</si>
  <si>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</si>
  <si>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</si>
  <si>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</si>
  <si>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</si>
  <si>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</si>
  <si>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</si>
  <si>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</si>
  <si>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</si>
  <si>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</si>
  <si>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</si>
  <si>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</si>
  <si>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</si>
  <si>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</si>
  <si>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</si>
  <si>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</si>
  <si>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</si>
  <si>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</si>
  <si>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</si>
  <si>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</si>
  <si>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</si>
  <si>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</si>
  <si>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</si>
  <si>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</si>
  <si>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</si>
  <si>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</si>
  <si>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</si>
  <si>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</si>
  <si>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</si>
  <si>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</si>
  <si>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</si>
  <si>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</si>
  <si>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</si>
  <si>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</si>
  <si>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</si>
  <si>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</si>
  <si>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</si>
  <si>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</si>
  <si>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</si>
  <si>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</si>
  <si>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</si>
  <si>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</si>
  <si>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</si>
  <si>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</si>
  <si>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</si>
  <si>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</si>
  <si>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</si>
  <si>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</si>
  <si>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</si>
  <si>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</si>
  <si>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</si>
  <si>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</si>
  <si>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</si>
  <si>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</si>
  <si>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</si>
  <si>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</si>
  <si>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</si>
  <si>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</si>
  <si>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</si>
  <si>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</si>
  <si>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</si>
  <si>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</si>
  <si>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</si>
  <si>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</si>
  <si>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</si>
  <si>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</si>
  <si>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</si>
  <si>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</si>
  <si>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</si>
  <si>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</si>
  <si>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</si>
  <si>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</si>
  <si>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</si>
  <si>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</si>
  <si>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</si>
  <si>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</si>
  <si>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</si>
  <si>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</si>
  <si>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</si>
  <si>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</si>
  <si>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</si>
  <si>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</si>
  <si>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</si>
  <si>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</si>
  <si>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</si>
  <si>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</si>
  <si>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</si>
  <si>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</si>
  <si>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</si>
  <si>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</si>
  <si>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</si>
  <si>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</si>
  <si>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</si>
  <si>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</si>
  <si>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</si>
  <si>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</si>
  <si>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</si>
  <si>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</si>
  <si>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</si>
  <si>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</si>
  <si>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</si>
  <si>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</si>
  <si>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</si>
  <si>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</si>
  <si>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</si>
  <si>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</si>
  <si>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</si>
  <si>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</si>
  <si>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</si>
  <si>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</si>
  <si>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</si>
  <si>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</si>
  <si>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</si>
  <si>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</si>
  <si>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</si>
  <si>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</si>
  <si>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</si>
  <si>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</si>
  <si>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</si>
  <si>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</si>
  <si>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</si>
  <si>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</si>
  <si>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</si>
  <si>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</si>
  <si>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</si>
  <si>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</si>
  <si>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</si>
  <si>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</si>
  <si>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</si>
  <si>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</si>
  <si>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</si>
  <si>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</si>
  <si>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</si>
  <si>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</si>
  <si>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</si>
  <si>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</si>
  <si>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</si>
  <si>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</si>
  <si>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</si>
  <si>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</si>
  <si>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</si>
  <si>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</si>
  <si>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</si>
  <si>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</si>
  <si>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</si>
  <si>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</si>
  <si>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</si>
  <si>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</si>
  <si>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</si>
  <si>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</si>
  <si>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</si>
  <si>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</si>
  <si>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</si>
  <si>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</si>
  <si>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</si>
  <si>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</si>
  <si>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</si>
  <si>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</si>
  <si>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</si>
  <si>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</si>
  <si>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</si>
  <si>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</si>
  <si>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</si>
  <si>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</si>
  <si>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</si>
  <si>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</si>
  <si>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</si>
  <si>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</si>
  <si>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</si>
  <si>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</si>
  <si>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</si>
  <si>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</si>
  <si>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</si>
  <si>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</si>
  <si>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</si>
  <si>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</si>
  <si>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</si>
  <si>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</si>
  <si>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</si>
  <si>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</si>
  <si>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</si>
  <si>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</si>
  <si>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</si>
  <si>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</si>
  <si>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</si>
  <si>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</si>
  <si>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</si>
  <si>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</si>
  <si>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</si>
  <si>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</si>
  <si>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</si>
  <si>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</si>
  <si>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</si>
  <si>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</si>
  <si>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</si>
  <si>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</si>
  <si>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</si>
  <si>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</si>
  <si>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</si>
  <si>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</si>
  <si>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</si>
  <si>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</si>
  <si>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</si>
  <si>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</si>
  <si>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</si>
  <si>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</si>
  <si>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</si>
  <si>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</si>
  <si>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</si>
  <si>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</si>
  <si>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</si>
  <si>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</si>
  <si>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</si>
  <si>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</si>
  <si>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</si>
  <si>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</si>
  <si>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</si>
  <si>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</si>
  <si>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</si>
  <si>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</si>
  <si>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</si>
  <si>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</si>
  <si>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</si>
  <si>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</si>
  <si>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</si>
  <si>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</si>
  <si>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</si>
  <si>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</si>
  <si>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</si>
  <si>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</si>
  <si>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</si>
  <si>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</si>
  <si>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</si>
  <si>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</si>
  <si>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</si>
  <si>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</si>
  <si>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</si>
  <si>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</si>
  <si>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</si>
  <si>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</si>
  <si>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</si>
  <si>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</si>
  <si>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</si>
  <si>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</si>
  <si>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</si>
  <si>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</si>
  <si>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</si>
  <si>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</si>
  <si>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</si>
  <si>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</si>
  <si>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</si>
  <si>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</si>
  <si>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</si>
  <si>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</si>
  <si>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</si>
  <si>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</si>
  <si>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</si>
  <si>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</si>
  <si>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</si>
  <si>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</si>
  <si>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</si>
  <si>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</si>
  <si>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</si>
  <si>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</si>
  <si>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</si>
  <si>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</si>
  <si>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</si>
  <si>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</si>
  <si>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</si>
  <si>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</si>
  <si>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</si>
  <si>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</si>
  <si>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</si>
  <si>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</si>
  <si>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</si>
  <si>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</si>
  <si>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</si>
  <si>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</si>
  <si>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</si>
  <si>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</si>
  <si>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</si>
  <si>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</si>
  <si>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</si>
  <si>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</si>
  <si>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</si>
  <si>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</si>
  <si>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</si>
  <si>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</si>
  <si>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</si>
  <si>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</si>
  <si>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</si>
  <si>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</si>
  <si>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</si>
  <si>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</si>
  <si>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</si>
  <si>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</si>
  <si>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</si>
  <si>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</si>
  <si>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</si>
  <si>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</si>
  <si>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</si>
  <si>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</si>
  <si>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</si>
  <si>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</si>
  <si>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</si>
  <si>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</si>
  <si>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</si>
  <si>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</si>
  <si>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</si>
  <si>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</si>
  <si>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</si>
  <si>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</si>
  <si>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</si>
  <si>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</si>
  <si>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</si>
  <si>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</si>
  <si>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</si>
  <si>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</si>
  <si>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</si>
  <si>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</si>
  <si>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</si>
  <si>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</si>
  <si>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</si>
  <si>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</si>
  <si>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</si>
  <si>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</si>
  <si>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</si>
  <si>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</si>
  <si>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</si>
  <si>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</si>
  <si>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</si>
  <si>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</si>
  <si>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</si>
  <si>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</si>
  <si>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</si>
  <si>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</si>
  <si>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</si>
  <si>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</si>
  <si>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</si>
  <si>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</si>
  <si>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</si>
  <si>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</si>
  <si>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</si>
  <si>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</si>
  <si>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</si>
  <si>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</si>
  <si>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</si>
  <si>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</si>
  <si>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</si>
  <si>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</si>
  <si>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</si>
  <si>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</si>
  <si>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</si>
  <si>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</si>
  <si>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</si>
  <si>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</si>
  <si>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</si>
  <si>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</si>
  <si>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</si>
  <si>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</si>
  <si>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</si>
  <si>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</si>
  <si>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</si>
  <si>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</si>
  <si>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</si>
  <si>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</si>
  <si>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</si>
  <si>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</si>
  <si>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</si>
  <si>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</si>
  <si>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</si>
  <si>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</si>
  <si>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</si>
  <si>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</si>
  <si>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</si>
  <si>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</si>
  <si>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</si>
  <si>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</si>
  <si>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</si>
  <si>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</si>
  <si>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</si>
  <si>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</si>
  <si>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</si>
  <si>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</si>
  <si>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</si>
  <si>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</si>
  <si>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</si>
  <si>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</si>
  <si>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</si>
  <si>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</si>
  <si>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</si>
  <si>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</si>
  <si>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</si>
  <si>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</si>
  <si>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</si>
  <si>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</si>
  <si>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</si>
  <si>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</si>
  <si>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</si>
  <si>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</si>
  <si>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</si>
  <si>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</si>
  <si>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</si>
  <si>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</si>
  <si>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</si>
  <si>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</si>
  <si>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</si>
  <si>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</si>
  <si>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</si>
  <si>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</si>
  <si>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</si>
  <si>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</si>
  <si>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</si>
  <si>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</si>
  <si>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</si>
  <si>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</si>
  <si>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</si>
  <si>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</si>
  <si>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</si>
  <si>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</si>
  <si>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</si>
  <si>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</si>
  <si>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</si>
  <si>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</si>
  <si>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</si>
  <si>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</si>
  <si>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</si>
  <si>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</si>
  <si>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</si>
  <si>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</si>
  <si>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</si>
  <si>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</si>
  <si>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</si>
  <si>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</si>
  <si>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</si>
  <si>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</si>
  <si>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</si>
  <si>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</si>
  <si>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</si>
  <si>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</si>
  <si>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</si>
  <si>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</si>
  <si>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</si>
  <si>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</si>
  <si>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</si>
  <si>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</si>
  <si>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</si>
  <si>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</si>
  <si>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</si>
  <si>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</si>
  <si>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</si>
  <si>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</si>
  <si>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</si>
  <si>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</si>
  <si>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</si>
  <si>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</si>
  <si>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</si>
  <si>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</si>
  <si>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</si>
  <si>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</si>
  <si>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</si>
  <si>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</si>
  <si>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</si>
  <si>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</si>
  <si>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</si>
  <si>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</si>
  <si>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</si>
  <si>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</si>
  <si>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</si>
  <si>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</si>
  <si>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</si>
  <si>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</si>
  <si>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</si>
  <si>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</si>
  <si>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</si>
  <si>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</si>
  <si>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</si>
  <si>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</si>
  <si>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</si>
  <si>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</si>
  <si>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</si>
  <si>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</si>
  <si>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</si>
  <si>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</si>
  <si>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</si>
  <si>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</si>
  <si>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</si>
  <si>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</si>
  <si>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</si>
  <si>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</si>
  <si>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</si>
  <si>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</si>
  <si>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</si>
  <si>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</si>
  <si>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</si>
  <si>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</si>
  <si>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</si>
  <si>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</si>
  <si>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</si>
  <si>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</si>
  <si>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</si>
  <si>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</si>
  <si>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</si>
  <si>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</si>
  <si>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</si>
  <si>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</si>
  <si>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</si>
  <si>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</si>
  <si>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</si>
  <si>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</si>
  <si>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</si>
  <si>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</si>
  <si>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</si>
  <si>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</si>
  <si>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</si>
  <si>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</si>
  <si>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</si>
  <si>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</si>
  <si>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</si>
  <si>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</si>
  <si>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</si>
  <si>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</si>
  <si>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</si>
  <si>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</si>
  <si>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</si>
  <si>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</si>
  <si>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</si>
  <si>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</si>
  <si>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</si>
  <si>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</si>
  <si>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</si>
  <si>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</si>
  <si>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</si>
  <si>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</si>
  <si>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</si>
  <si>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</si>
  <si>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</si>
  <si>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</si>
  <si>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</si>
  <si>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</si>
  <si>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</si>
  <si>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</si>
  <si>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</si>
  <si>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</si>
  <si>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</si>
  <si>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</si>
  <si>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</si>
  <si>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</si>
  <si>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</si>
  <si>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</si>
  <si>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</si>
  <si>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</si>
  <si>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</si>
  <si>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</si>
  <si>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</si>
  <si>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</si>
  <si>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</si>
  <si>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</si>
  <si>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</si>
  <si>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</si>
  <si>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</si>
  <si>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</si>
  <si>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</si>
  <si>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</si>
  <si>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</si>
  <si>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</si>
  <si>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</si>
  <si>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</si>
  <si>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</si>
  <si>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</si>
  <si>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</si>
  <si>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</si>
  <si>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</si>
  <si>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</si>
  <si>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</si>
  <si>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</si>
  <si>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</si>
  <si>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</si>
  <si>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</si>
  <si>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</si>
  <si>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</si>
  <si>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</si>
  <si>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</si>
  <si>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</si>
  <si>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</si>
  <si>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</si>
  <si>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</si>
  <si>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</si>
  <si>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</si>
  <si>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</si>
  <si>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</si>
  <si>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</si>
  <si>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</si>
  <si>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</si>
  <si>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</si>
  <si>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</si>
  <si>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</si>
  <si>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</si>
  <si>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</si>
  <si>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</si>
  <si>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</si>
  <si>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</si>
  <si>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</si>
  <si>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</si>
  <si>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</si>
  <si>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</si>
  <si>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</si>
  <si>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</si>
  <si>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</si>
  <si>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</si>
  <si>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</si>
  <si>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</si>
  <si>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</si>
  <si>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</si>
  <si>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</si>
  <si>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</si>
  <si>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</si>
  <si>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</si>
  <si>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</si>
  <si>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</si>
  <si>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</si>
  <si>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</si>
  <si>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</si>
  <si>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</si>
  <si>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</si>
  <si>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</si>
  <si>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</si>
  <si>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</si>
  <si>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</si>
  <si>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</si>
  <si>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</si>
  <si>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</si>
  <si>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</si>
  <si>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</si>
  <si>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</si>
  <si>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</si>
  <si>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</si>
  <si>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</si>
  <si>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</si>
  <si>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</si>
  <si>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</si>
  <si>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</si>
  <si>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</si>
  <si>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</si>
  <si>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</si>
  <si>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</si>
  <si>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</si>
  <si>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</si>
  <si>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</si>
  <si>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</si>
  <si>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</si>
  <si>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</si>
  <si>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</si>
  <si>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</si>
  <si>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</si>
  <si>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</si>
  <si>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</si>
  <si>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</si>
  <si>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</si>
  <si>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</si>
  <si>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</si>
  <si>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</si>
  <si>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</si>
  <si>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</si>
  <si>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</si>
  <si>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</si>
  <si>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</si>
  <si>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</si>
  <si>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</si>
  <si>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</si>
  <si>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</si>
  <si>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</si>
  <si>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</si>
  <si>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</si>
  <si>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</si>
  <si>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</si>
  <si>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</si>
  <si>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</si>
  <si>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</si>
  <si>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</si>
  <si>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</si>
  <si>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</si>
  <si>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</si>
  <si>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</si>
  <si>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</si>
  <si>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</si>
  <si>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</si>
  <si>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</si>
  <si>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</si>
  <si>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</si>
  <si>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</si>
  <si>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</si>
  <si>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</si>
  <si>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</si>
  <si>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</si>
  <si>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</si>
  <si>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</si>
  <si>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</si>
  <si>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</si>
  <si>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</si>
  <si>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</si>
  <si>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</si>
  <si>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</si>
  <si>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</si>
  <si>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</si>
  <si>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</si>
  <si>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</si>
  <si>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</si>
  <si>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</si>
  <si>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</si>
  <si>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</si>
  <si>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</si>
  <si>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</si>
  <si>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</si>
  <si>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</si>
  <si>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</si>
  <si>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</si>
  <si>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</si>
  <si>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</si>
  <si>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</si>
  <si>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</si>
  <si>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</si>
  <si>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</si>
  <si>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</si>
  <si>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</si>
  <si>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</si>
  <si>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</si>
  <si>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</si>
  <si>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</si>
  <si>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</si>
  <si>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</si>
  <si>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</si>
  <si>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</si>
  <si>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</si>
  <si>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</si>
  <si>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</si>
  <si>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</si>
  <si>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</si>
  <si>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</si>
  <si>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</si>
  <si>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</si>
  <si>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</si>
  <si>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</si>
  <si>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</si>
  <si>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</si>
  <si>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</si>
  <si>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</si>
  <si>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</si>
  <si>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</si>
  <si>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</si>
  <si>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</si>
  <si>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</si>
  <si>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</si>
  <si>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</si>
  <si>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</si>
  <si>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</si>
  <si>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</si>
  <si>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</si>
  <si>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</si>
  <si>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</si>
  <si>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</si>
  <si>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</si>
  <si>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</si>
  <si>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</si>
  <si>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</si>
  <si>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</si>
  <si>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</si>
  <si>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</si>
  <si>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</si>
  <si>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</si>
  <si>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</si>
  <si>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</si>
  <si>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</si>
  <si>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</si>
  <si>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</si>
  <si>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</si>
  <si>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</si>
  <si>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</si>
  <si>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</si>
  <si>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</si>
  <si>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</si>
  <si>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</si>
  <si>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</si>
  <si>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</si>
  <si>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</si>
  <si>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</si>
  <si>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</si>
  <si>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</si>
  <si>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</si>
  <si>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</si>
  <si>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</si>
  <si>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</si>
  <si>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</si>
  <si>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</si>
  <si>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</si>
  <si>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</si>
  <si>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</si>
  <si>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</si>
  <si>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</si>
  <si>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</si>
  <si>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</si>
  <si>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</si>
  <si>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</si>
  <si>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</si>
  <si>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</si>
  <si>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</si>
  <si>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</si>
  <si>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</si>
  <si>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</si>
  <si>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</si>
  <si>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</si>
  <si>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</si>
  <si>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</si>
  <si>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</si>
  <si>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</si>
  <si>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</si>
  <si>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</si>
  <si>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</si>
  <si>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</si>
  <si>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</si>
  <si>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</si>
  <si>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</si>
  <si>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</si>
  <si>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</si>
  <si>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</si>
  <si>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</si>
  <si>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</si>
  <si>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</si>
  <si>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</si>
  <si>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</si>
  <si>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</si>
  <si>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</si>
  <si>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</si>
  <si>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</si>
  <si>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</si>
  <si>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</si>
  <si>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</si>
  <si>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</si>
  <si>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</si>
  <si>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</si>
  <si>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</si>
  <si>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</si>
  <si>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</si>
  <si>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</si>
  <si>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</si>
  <si>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</si>
  <si>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</si>
  <si>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</si>
  <si>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</si>
  <si>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</si>
  <si>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</si>
  <si>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</si>
  <si>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</si>
  <si>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</si>
  <si>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</si>
  <si>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</si>
  <si>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</si>
  <si>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</si>
  <si>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</si>
  <si>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</si>
  <si>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</si>
  <si>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</si>
  <si>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</si>
  <si>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</si>
  <si>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</si>
  <si>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</si>
  <si>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</si>
  <si>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</si>
  <si>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</si>
  <si>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</si>
  <si>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</si>
  <si>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</si>
  <si>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</si>
  <si>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</si>
  <si>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</si>
  <si>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</si>
  <si>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</si>
  <si>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</si>
  <si>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</si>
  <si>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</si>
  <si>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</si>
  <si>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</si>
  <si>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</si>
  <si>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</si>
  <si>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</si>
  <si>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</si>
  <si>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</si>
  <si>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</si>
  <si>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</si>
  <si>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</si>
  <si>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</si>
  <si>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</si>
  <si>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</si>
  <si>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</si>
  <si>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</si>
  <si>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</si>
  <si>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</si>
  <si>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</si>
  <si>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</si>
  <si>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</si>
  <si>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</si>
  <si>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</si>
  <si>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</si>
  <si>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</si>
  <si>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</si>
  <si>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</si>
  <si>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</si>
  <si>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</si>
  <si>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</si>
  <si>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</si>
  <si>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</si>
  <si>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</si>
  <si>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</si>
  <si>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</si>
  <si>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</si>
  <si>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</si>
  <si>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</si>
  <si>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</si>
  <si>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</si>
  <si>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</si>
  <si>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</si>
  <si>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</si>
  <si>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</si>
  <si>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</si>
  <si>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</si>
  <si>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</si>
  <si>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</si>
  <si>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</si>
  <si>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</si>
  <si>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</si>
  <si>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</si>
  <si>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</si>
  <si>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</si>
  <si>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</si>
  <si>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</si>
  <si>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</si>
  <si>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</si>
  <si>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</si>
  <si>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</si>
  <si>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</si>
  <si>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</si>
  <si>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</si>
  <si>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</si>
  <si>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</si>
  <si>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</si>
  <si>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</si>
  <si>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</si>
  <si>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</si>
  <si>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</si>
  <si>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</si>
  <si>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</si>
  <si>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</si>
  <si>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</si>
  <si>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</si>
  <si>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</si>
  <si>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</si>
  <si>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</si>
  <si>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</si>
  <si>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</si>
  <si>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</si>
  <si>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</si>
  <si>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</si>
  <si>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</si>
  <si>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</si>
  <si>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</si>
  <si>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</si>
  <si>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</si>
  <si>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</si>
  <si>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</si>
  <si>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</si>
  <si>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</si>
  <si>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</si>
  <si>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</si>
  <si>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</si>
  <si>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</si>
  <si>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</si>
  <si>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</si>
  <si>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</si>
  <si>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</si>
  <si>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</si>
  <si>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</si>
  <si>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</si>
  <si>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</si>
  <si>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</si>
  <si>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</si>
  <si>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</si>
  <si>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</si>
  <si>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</si>
  <si>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</si>
  <si>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</si>
  <si>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</si>
  <si>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</si>
  <si>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</si>
  <si>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</si>
  <si>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</si>
  <si>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</si>
  <si>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</si>
  <si>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</si>
  <si>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</si>
  <si>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</si>
  <si>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</si>
  <si>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</si>
  <si>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</si>
  <si>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</si>
  <si>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</si>
  <si>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</si>
  <si>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</si>
  <si>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</si>
  <si>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</si>
  <si>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</si>
  <si>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</si>
  <si>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</si>
  <si>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</si>
  <si>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</si>
  <si>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</si>
  <si>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</si>
  <si>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</si>
  <si>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</si>
  <si>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</si>
  <si>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</si>
  <si>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</si>
  <si>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</si>
  <si>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</si>
  <si>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</si>
  <si>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</si>
  <si>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</si>
  <si>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</si>
  <si>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</si>
  <si>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</si>
  <si>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</si>
  <si>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</si>
  <si>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</si>
  <si>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</si>
  <si>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</si>
  <si>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</si>
  <si>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</si>
  <si>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</si>
  <si>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</si>
  <si>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</si>
  <si>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</si>
  <si>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</si>
  <si>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</si>
  <si>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</si>
  <si>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</si>
  <si>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</si>
  <si>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</si>
  <si>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</si>
  <si>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</si>
  <si>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</si>
  <si>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</si>
  <si>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</si>
  <si>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</si>
  <si>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</si>
  <si>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</si>
  <si>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</si>
  <si>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</si>
  <si>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</si>
  <si>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</si>
  <si>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</si>
  <si>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</si>
  <si>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</si>
  <si>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</si>
  <si>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</si>
  <si>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</si>
  <si>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</si>
  <si>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</si>
  <si>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</si>
  <si>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</si>
  <si>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</si>
  <si>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</si>
  <si>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</si>
  <si>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</si>
  <si>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</si>
  <si>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</si>
  <si>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</si>
  <si>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</si>
  <si>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</si>
  <si>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</si>
  <si>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</si>
  <si>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</si>
  <si>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</si>
  <si>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</si>
  <si>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</si>
  <si>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</si>
  <si>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</si>
  <si>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</si>
  <si>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</si>
  <si>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</si>
  <si>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</si>
  <si>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</si>
  <si>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</si>
  <si>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</si>
  <si>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</si>
  <si>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</si>
  <si>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</si>
  <si>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</si>
  <si>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</si>
  <si>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</si>
  <si>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</si>
  <si>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</si>
  <si>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</si>
  <si>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</si>
  <si>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</si>
  <si>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</si>
  <si>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</si>
  <si>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</si>
  <si>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</si>
  <si>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</si>
  <si>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</si>
  <si>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</si>
  <si>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</si>
  <si>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</si>
  <si>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</si>
  <si>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</si>
  <si>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</si>
  <si>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</si>
  <si>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</si>
  <si>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</si>
  <si>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</si>
  <si>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</si>
  <si>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</si>
  <si>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</si>
  <si>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</si>
  <si>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</si>
  <si>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</si>
  <si>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</si>
  <si>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</si>
  <si>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</si>
  <si>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</si>
  <si>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</si>
  <si>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</si>
  <si>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</si>
  <si>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</si>
  <si>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</si>
  <si>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</si>
  <si>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</si>
  <si>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</si>
  <si>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</si>
  <si>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</si>
  <si>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</si>
  <si>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</si>
  <si>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</si>
  <si>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</si>
  <si>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</si>
  <si>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</si>
  <si>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</si>
  <si>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</si>
  <si>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</si>
  <si>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</si>
  <si>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</si>
  <si>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</si>
  <si>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</si>
  <si>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</si>
  <si>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</si>
  <si>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</si>
  <si>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</si>
  <si>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</si>
  <si>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</si>
  <si>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</si>
  <si>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</si>
  <si>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</si>
  <si>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</si>
  <si>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</si>
  <si>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</si>
  <si>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</si>
  <si>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</si>
  <si>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</si>
  <si>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</si>
  <si>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</si>
  <si>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</si>
  <si>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</si>
  <si>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</si>
  <si>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</si>
  <si>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</si>
  <si>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</si>
  <si>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</si>
  <si>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</si>
  <si>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</si>
  <si>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</si>
  <si>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</si>
  <si>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</si>
  <si>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</si>
  <si>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</si>
  <si>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</si>
  <si>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</si>
  <si>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</si>
  <si>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</si>
  <si>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</si>
  <si>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</si>
  <si>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</si>
  <si>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</si>
  <si>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</si>
  <si>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</si>
  <si>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</si>
  <si>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</si>
  <si>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</si>
  <si>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</si>
  <si>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</si>
  <si>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</si>
  <si>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</si>
  <si>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</si>
  <si>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</si>
  <si>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</si>
  <si>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</si>
  <si>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</si>
  <si>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</si>
  <si>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</si>
  <si>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</si>
  <si>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</si>
  <si>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</si>
  <si>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</si>
  <si>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</si>
  <si>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</si>
  <si>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</si>
  <si>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</si>
  <si>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</si>
  <si>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</si>
  <si>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</si>
  <si>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</si>
  <si>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</si>
  <si>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</si>
  <si>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</si>
  <si>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</si>
  <si>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</si>
  <si>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</si>
  <si>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</si>
  <si>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</si>
  <si>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</si>
  <si>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</si>
  <si>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</si>
  <si>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</si>
  <si>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</si>
  <si>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</si>
  <si>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</si>
  <si>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</si>
  <si>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</si>
  <si>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</si>
  <si>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</si>
  <si>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</si>
  <si>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</si>
  <si>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</si>
  <si>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</si>
  <si>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</si>
  <si>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</si>
  <si>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</si>
  <si>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</si>
  <si>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</si>
  <si>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</si>
  <si>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</si>
  <si>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</si>
  <si>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</si>
  <si>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</si>
  <si>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</si>
  <si>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</si>
  <si>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</si>
  <si>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</si>
  <si>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</si>
  <si>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</si>
  <si>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</si>
  <si>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</si>
  <si>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</si>
  <si>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</si>
  <si>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</si>
  <si>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</si>
  <si>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</si>
  <si>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</si>
  <si>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</si>
  <si>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</si>
  <si>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</si>
  <si>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</si>
  <si>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</si>
  <si>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</si>
  <si>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</si>
  <si>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</si>
  <si>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</si>
  <si>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</si>
  <si>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</si>
  <si>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</si>
  <si>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</si>
  <si>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</si>
  <si>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</si>
  <si>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</si>
  <si>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</si>
  <si>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</si>
  <si>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</si>
  <si>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</si>
  <si>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</si>
  <si>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</si>
  <si>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</si>
  <si>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</si>
  <si>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</si>
  <si>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</si>
  <si>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</si>
  <si>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</si>
  <si>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</si>
  <si>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</si>
  <si>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</si>
  <si>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</si>
  <si>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</si>
  <si>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</si>
  <si>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</si>
  <si>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</si>
  <si>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</si>
  <si>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</si>
  <si>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</si>
  <si>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</si>
  <si>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</si>
  <si>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</si>
  <si>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</si>
  <si>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</si>
  <si>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</si>
  <si>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</si>
  <si>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</si>
  <si>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</si>
  <si>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</si>
  <si>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</si>
  <si>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</si>
  <si>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</si>
  <si>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</si>
  <si>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</si>
  <si>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</si>
  <si>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</si>
  <si>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</si>
  <si>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</si>
  <si>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</si>
  <si>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</si>
  <si>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</si>
  <si>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</si>
  <si>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</si>
  <si>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</si>
  <si>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</si>
  <si>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</si>
  <si>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</si>
  <si>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</si>
  <si>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</si>
  <si>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</si>
  <si>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</si>
  <si>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</si>
  <si>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</si>
  <si>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</si>
  <si>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</si>
  <si>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</si>
  <si>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</si>
  <si>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</si>
  <si>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</si>
  <si>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</si>
  <si>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</si>
  <si>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</si>
  <si>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</si>
  <si>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</si>
  <si>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</si>
  <si>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</si>
  <si>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</si>
  <si>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</si>
  <si>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</si>
  <si>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</si>
  <si>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</si>
  <si>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</si>
  <si>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</si>
  <si>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</si>
  <si>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</si>
  <si>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</si>
  <si>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</si>
  <si>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</si>
  <si>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</si>
  <si>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</si>
  <si>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</si>
  <si>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</si>
  <si>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</si>
  <si>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</si>
  <si>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</si>
  <si>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</si>
  <si>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</si>
  <si>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</si>
  <si>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</si>
  <si>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</si>
  <si>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</si>
  <si>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</si>
  <si>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</si>
  <si>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</si>
  <si>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</si>
  <si>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</si>
  <si>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</si>
  <si>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</si>
  <si>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</si>
  <si>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</si>
  <si>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</si>
  <si>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</si>
  <si>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</si>
  <si>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</si>
  <si>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</si>
  <si>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</si>
  <si>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</si>
  <si>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</si>
  <si>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</si>
  <si>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</si>
  <si>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</si>
  <si>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</si>
  <si>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</si>
  <si>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</si>
  <si>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</si>
  <si>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</si>
  <si>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</si>
  <si>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</si>
  <si>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</si>
  <si>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</si>
  <si>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</si>
  <si>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</si>
  <si>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</si>
  <si>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</si>
  <si>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</si>
  <si>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</si>
  <si>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</si>
  <si>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</si>
  <si>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</si>
  <si>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</si>
  <si>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</si>
  <si>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</si>
  <si>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</si>
  <si>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</si>
  <si>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</si>
  <si>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</si>
  <si>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</si>
  <si>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</si>
  <si>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</si>
  <si>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</si>
  <si>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</si>
  <si>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</si>
  <si>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</si>
  <si>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</si>
  <si>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</si>
  <si>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</si>
  <si>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</si>
  <si>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</si>
  <si>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</si>
  <si>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</si>
  <si>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</si>
  <si>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</si>
  <si>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</si>
  <si>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</si>
  <si>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</si>
  <si>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</si>
  <si>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</si>
  <si>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</si>
  <si>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</si>
  <si>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</si>
  <si>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</si>
  <si>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</si>
  <si>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</si>
  <si>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</si>
  <si>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</si>
  <si>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</si>
  <si>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</si>
  <si>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</si>
  <si>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</si>
  <si>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</si>
  <si>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</si>
  <si>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</si>
  <si>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</si>
  <si>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</si>
  <si>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</si>
  <si>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</si>
  <si>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</si>
  <si>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</si>
  <si>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</si>
  <si>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</si>
  <si>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</si>
  <si>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</si>
  <si>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</si>
  <si>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</si>
  <si>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</si>
  <si>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</si>
  <si>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</si>
  <si>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</si>
  <si>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</si>
  <si>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</si>
  <si>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</si>
  <si>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</si>
  <si>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</si>
  <si>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</si>
  <si>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</si>
  <si>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</si>
  <si>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</si>
  <si>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</si>
  <si>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</si>
  <si>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</si>
  <si>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</si>
  <si>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</si>
  <si>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</si>
  <si>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</si>
  <si>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</si>
  <si>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</si>
  <si>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</si>
  <si>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</si>
  <si>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</si>
  <si>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</si>
  <si>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</si>
  <si>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</si>
  <si>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</si>
  <si>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</si>
  <si>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</si>
  <si>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</si>
  <si>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</si>
  <si>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</si>
  <si>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</si>
  <si>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</si>
  <si>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</si>
  <si>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</si>
  <si>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</si>
  <si>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</si>
  <si>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</si>
  <si>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</si>
  <si>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</si>
  <si>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</si>
  <si>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</si>
  <si>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</si>
  <si>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</si>
  <si>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</si>
  <si>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</si>
  <si>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</si>
  <si>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</si>
  <si>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</si>
  <si>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</si>
  <si>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</si>
  <si>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</si>
  <si>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</si>
  <si>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</si>
  <si>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</si>
  <si>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</si>
  <si>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</si>
  <si>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</si>
  <si>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</si>
  <si>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</si>
  <si>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</si>
  <si>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</si>
  <si>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</si>
  <si>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</si>
  <si>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</si>
  <si>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</si>
  <si>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</si>
  <si>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</si>
  <si>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</si>
  <si>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</si>
  <si>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</si>
  <si>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</si>
  <si>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</si>
  <si>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</si>
  <si>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</si>
  <si>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</si>
  <si>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</si>
  <si>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</si>
  <si>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</si>
  <si>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</si>
  <si>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</si>
  <si>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</si>
  <si>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</si>
  <si>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</si>
  <si>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</si>
  <si>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</si>
  <si>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</si>
  <si>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</si>
  <si>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</si>
  <si>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</si>
  <si>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</si>
  <si>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</si>
  <si>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</si>
  <si>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</si>
  <si>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</si>
  <si>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</si>
  <si>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</si>
  <si>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</si>
  <si>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</si>
  <si>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</si>
  <si>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</si>
  <si>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</si>
  <si>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</si>
  <si>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</si>
  <si>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</si>
  <si>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</si>
  <si>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</si>
  <si>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</si>
  <si>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</si>
  <si>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</si>
  <si>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</si>
  <si>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</si>
  <si>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</si>
  <si>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</si>
  <si>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</si>
  <si>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</si>
  <si>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</si>
  <si>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</si>
  <si>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</si>
  <si>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</si>
  <si>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</si>
  <si>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</si>
  <si>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</si>
  <si>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</si>
  <si>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</si>
  <si>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</si>
  <si>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</si>
  <si>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</si>
  <si>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</si>
  <si>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</si>
  <si>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</si>
  <si>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</si>
  <si>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</si>
  <si>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</si>
  <si>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</si>
  <si>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</si>
  <si>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</si>
  <si>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</si>
  <si>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</si>
  <si>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</si>
  <si>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</si>
  <si>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</si>
  <si>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</si>
  <si>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</si>
  <si>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</si>
  <si>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</si>
  <si>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</si>
  <si>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</si>
  <si>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</si>
  <si>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</si>
  <si>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</si>
  <si>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</si>
  <si>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</si>
  <si>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</si>
  <si>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</si>
  <si>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</si>
  <si>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</si>
  <si>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</si>
  <si>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</si>
  <si>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</si>
  <si>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</si>
  <si>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</si>
  <si>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</si>
  <si>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</si>
  <si>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</si>
  <si>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</si>
  <si>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</si>
  <si>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</si>
  <si>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</si>
  <si>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</si>
  <si>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</si>
  <si>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</si>
  <si>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</si>
  <si>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</si>
  <si>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</si>
  <si>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</si>
  <si>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</si>
  <si>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</si>
  <si>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</si>
  <si>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</si>
  <si>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</si>
  <si>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</si>
  <si>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</si>
  <si>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</si>
  <si>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</si>
  <si>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</si>
  <si>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</si>
  <si>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</si>
  <si>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</si>
  <si>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</si>
  <si>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</si>
  <si>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</si>
  <si>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</si>
  <si>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</si>
  <si>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</si>
  <si>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</si>
  <si>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</si>
  <si>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</si>
  <si>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</si>
  <si>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</si>
  <si>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</si>
  <si>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</si>
  <si>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</si>
  <si>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</si>
  <si>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</si>
  <si>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</si>
  <si>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</si>
  <si>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</si>
  <si>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</si>
  <si>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</si>
  <si>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</si>
  <si>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</si>
  <si>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</si>
  <si>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</si>
  <si>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</si>
  <si>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</si>
  <si>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</si>
  <si>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</si>
  <si>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</si>
  <si>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</si>
  <si>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</si>
  <si>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</si>
  <si>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</si>
  <si>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</si>
  <si>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</si>
  <si>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</si>
  <si>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</si>
  <si>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</si>
  <si>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</si>
  <si>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</si>
  <si>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</si>
  <si>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</si>
  <si>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</si>
  <si>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</si>
  <si>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</si>
  <si>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</si>
  <si>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</si>
  <si>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</si>
  <si>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</si>
  <si>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</si>
  <si>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</si>
  <si>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</si>
  <si>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</si>
  <si>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</si>
  <si>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</si>
  <si>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</si>
  <si>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</si>
  <si>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</si>
  <si>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</si>
  <si>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</si>
  <si>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</si>
  <si>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</si>
  <si>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</si>
  <si>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</si>
  <si>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</si>
  <si>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</si>
  <si>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</si>
  <si>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</si>
  <si>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</si>
  <si>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</si>
  <si>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</si>
  <si>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</si>
  <si>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</si>
  <si>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</si>
  <si>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</si>
  <si>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</si>
  <si>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</si>
  <si>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</si>
  <si>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</si>
  <si>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</si>
  <si>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</si>
  <si>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</si>
  <si>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</si>
  <si>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</si>
  <si>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</si>
  <si>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</si>
  <si>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</si>
  <si>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</si>
  <si>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</si>
  <si>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</si>
  <si>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</si>
  <si>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</si>
  <si>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</si>
  <si>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</si>
  <si>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</si>
  <si>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</si>
  <si>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</si>
  <si>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</si>
  <si>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</si>
  <si>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</si>
  <si>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</si>
  <si>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</si>
  <si>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</si>
  <si>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</si>
  <si>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</si>
  <si>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</si>
  <si>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</si>
  <si>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</si>
  <si>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</si>
  <si>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</si>
  <si>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</si>
  <si>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</si>
  <si>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</si>
  <si>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</si>
  <si>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</si>
  <si>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</si>
  <si>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</si>
  <si>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</si>
  <si>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</si>
  <si>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</si>
  <si>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</si>
  <si>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</si>
  <si>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</si>
  <si>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</si>
  <si>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</si>
  <si>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</si>
  <si>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</si>
  <si>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</si>
  <si>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</si>
  <si>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</si>
  <si>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</si>
  <si>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</si>
  <si>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</si>
  <si>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</si>
  <si>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</si>
  <si>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</si>
  <si>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</si>
  <si>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</si>
  <si>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</si>
  <si>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</si>
  <si>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</si>
  <si>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</si>
  <si>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</si>
  <si>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</si>
  <si>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</si>
  <si>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</si>
  <si>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</si>
  <si>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</si>
  <si>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</si>
  <si>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</si>
  <si>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</si>
  <si>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</si>
  <si>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</si>
  <si>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</si>
  <si>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</si>
  <si>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</si>
  <si>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</si>
  <si>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</si>
  <si>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</si>
  <si>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</si>
  <si>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</si>
  <si>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</si>
  <si>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</si>
  <si>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</si>
  <si>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</si>
  <si>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</si>
  <si>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</si>
  <si>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</si>
  <si>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</si>
  <si>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</si>
  <si>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</si>
  <si>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</si>
  <si>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</si>
  <si>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</si>
  <si>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</si>
  <si>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</si>
  <si>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</si>
  <si>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</si>
  <si>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</si>
  <si>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</si>
  <si>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</si>
  <si>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</si>
  <si>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</si>
  <si>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</si>
  <si>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</si>
  <si>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</si>
  <si>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</si>
  <si>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</si>
  <si>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</si>
  <si>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</si>
  <si>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</si>
  <si>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</si>
  <si>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</si>
  <si>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</si>
  <si>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</si>
  <si>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</si>
  <si>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</si>
  <si>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</si>
  <si>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</si>
  <si>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</si>
  <si>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</si>
  <si>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</si>
  <si>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</si>
  <si>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</si>
  <si>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</si>
  <si>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</si>
  <si>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</si>
  <si>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</si>
  <si>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</si>
  <si>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</si>
  <si>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</si>
  <si>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</si>
  <si>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</si>
  <si>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</si>
  <si>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</si>
  <si>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</si>
  <si>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</si>
  <si>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</si>
  <si>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</si>
  <si>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</si>
  <si>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</si>
  <si>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</si>
  <si>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</si>
  <si>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</si>
  <si>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</si>
  <si>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</si>
  <si>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</si>
  <si>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</si>
  <si>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</si>
  <si>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</si>
  <si>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</si>
  <si>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</si>
  <si>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</si>
  <si>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</si>
  <si>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</si>
  <si>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</si>
  <si>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</si>
  <si>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</si>
  <si>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</si>
  <si>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</si>
  <si>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</si>
  <si>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</si>
  <si>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</si>
  <si>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</si>
  <si>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</si>
  <si>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</si>
  <si>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</si>
  <si>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</si>
  <si>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</si>
  <si>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</si>
  <si>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</si>
  <si>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</si>
  <si>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</si>
  <si>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</si>
  <si>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</si>
  <si>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</si>
  <si>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</si>
  <si>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</si>
  <si>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</si>
  <si>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</si>
  <si>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</si>
  <si>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</si>
  <si>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</si>
  <si>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</si>
  <si>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</si>
  <si>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</si>
  <si>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</si>
  <si>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</si>
  <si>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</si>
  <si>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</si>
  <si>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</si>
  <si>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</si>
  <si>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</si>
  <si>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</si>
  <si>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</si>
  <si>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</si>
  <si>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</si>
  <si>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</si>
  <si>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</si>
  <si>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</si>
  <si>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</si>
  <si>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</si>
  <si>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</si>
  <si>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</si>
  <si>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</si>
  <si>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</si>
  <si>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</si>
  <si>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</si>
  <si>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</si>
  <si>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</si>
  <si>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</si>
  <si>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</si>
  <si>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</si>
  <si>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</si>
  <si>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</si>
  <si>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</si>
  <si>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</si>
  <si>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</si>
  <si>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</si>
  <si>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</si>
  <si>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</si>
  <si>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</si>
  <si>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</si>
  <si>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</si>
  <si>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</si>
  <si>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</si>
  <si>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</si>
  <si>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</si>
  <si>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</si>
  <si>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</si>
  <si>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</si>
  <si>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</si>
  <si>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</si>
  <si>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</si>
  <si>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</si>
  <si>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</si>
  <si>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</si>
  <si>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</si>
  <si>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</si>
  <si>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</si>
  <si>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</si>
  <si>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</si>
  <si>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</si>
  <si>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</si>
  <si>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</si>
  <si>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</si>
  <si>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</si>
  <si>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</si>
  <si>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</si>
  <si>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</si>
  <si>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</si>
  <si>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</si>
  <si>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</si>
  <si>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</si>
  <si>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</si>
  <si>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</si>
  <si>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</si>
  <si>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</si>
  <si>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</si>
  <si>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</si>
  <si>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</si>
  <si>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</si>
  <si>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</si>
  <si>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</si>
  <si>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</si>
  <si>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</si>
  <si>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</si>
  <si>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</si>
  <si>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</si>
  <si>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</si>
  <si>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</si>
  <si>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</si>
  <si>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</si>
  <si>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</si>
  <si>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</si>
  <si>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</si>
  <si>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</si>
  <si>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</si>
  <si>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</si>
  <si>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</si>
  <si>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</si>
  <si>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</si>
  <si>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</si>
  <si>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</si>
  <si>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</si>
  <si>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</si>
  <si>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</si>
  <si>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</si>
  <si>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</si>
  <si>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</si>
  <si>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</si>
  <si>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</si>
  <si>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</si>
  <si>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</si>
  <si>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</si>
  <si>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</si>
  <si>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</si>
  <si>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</si>
  <si>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</si>
  <si>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</si>
  <si>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</si>
  <si>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</si>
  <si>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</si>
  <si>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</si>
  <si>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</si>
  <si>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</si>
  <si>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</si>
  <si>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</si>
  <si>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</si>
  <si>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</si>
  <si>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</si>
  <si>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</si>
  <si>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</si>
  <si>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</si>
  <si>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</si>
  <si>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</si>
  <si>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</si>
  <si>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</si>
  <si>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</si>
  <si>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</si>
  <si>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</si>
  <si>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</si>
  <si>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</si>
  <si>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</si>
  <si>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</si>
  <si>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</si>
  <si>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</si>
  <si>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</si>
  <si>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</si>
  <si>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</si>
  <si>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</si>
  <si>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</si>
  <si>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</si>
  <si>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</si>
  <si>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</si>
  <si>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</si>
  <si>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</si>
  <si>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</si>
  <si>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</si>
  <si>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</si>
  <si>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</si>
  <si>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</si>
  <si>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</si>
  <si>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</si>
  <si>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</si>
  <si>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</si>
  <si>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</si>
  <si>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</si>
  <si>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</si>
  <si>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</si>
  <si>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</si>
  <si>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</si>
  <si>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</si>
  <si>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</si>
  <si>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</si>
  <si>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</si>
  <si>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</si>
  <si>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</si>
  <si>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</si>
  <si>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</si>
  <si>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</si>
  <si>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</si>
  <si>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</si>
  <si>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</si>
  <si>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</si>
  <si>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</si>
  <si>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</si>
  <si>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</si>
  <si>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</si>
  <si>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</si>
  <si>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</si>
  <si>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</si>
  <si>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</si>
  <si>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</si>
  <si>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</si>
  <si>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</si>
  <si>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</si>
  <si>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</si>
  <si>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</si>
  <si>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</si>
  <si>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</si>
  <si>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</si>
  <si>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</si>
  <si>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</si>
  <si>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</si>
  <si>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</si>
  <si>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</si>
  <si>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</si>
  <si>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</si>
  <si>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</si>
  <si>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</si>
  <si>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</si>
  <si>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</si>
  <si>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</si>
  <si>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</si>
  <si>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</si>
  <si>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</si>
  <si>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</si>
  <si>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</si>
  <si>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</si>
  <si>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</si>
  <si>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</si>
  <si>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</si>
  <si>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</si>
  <si>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</si>
  <si>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</si>
  <si>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</si>
  <si>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</si>
  <si>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</si>
  <si>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</si>
  <si>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</si>
  <si>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</si>
  <si>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</si>
  <si>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</si>
  <si>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</si>
  <si>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</si>
  <si>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</si>
  <si>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</si>
  <si>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</si>
  <si>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</si>
  <si>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</si>
  <si>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</si>
  <si>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</si>
  <si>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</si>
  <si>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</si>
  <si>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</si>
  <si>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</si>
  <si>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</si>
  <si>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</si>
  <si>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</si>
  <si>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</si>
  <si>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</si>
  <si>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</si>
  <si>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</si>
  <si>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</si>
  <si>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</si>
  <si>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</si>
  <si>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</si>
  <si>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</si>
  <si>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</si>
  <si>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</si>
  <si>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</si>
  <si>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</si>
  <si>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</si>
  <si>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</si>
  <si>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</si>
  <si>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</si>
  <si>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</si>
  <si>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</si>
  <si>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</si>
  <si>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</si>
  <si>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</si>
  <si>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</si>
  <si>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</si>
  <si>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</si>
  <si>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</si>
  <si>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</si>
  <si>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</si>
  <si>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</si>
  <si>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</si>
  <si>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</si>
  <si>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</si>
  <si>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</si>
  <si>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</si>
  <si>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</si>
  <si>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</si>
  <si>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</si>
  <si>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</si>
  <si>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</si>
  <si>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</si>
  <si>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</si>
  <si>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</si>
  <si>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</si>
  <si>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</si>
  <si>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</si>
  <si>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</si>
  <si>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</si>
  <si>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</si>
  <si>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</si>
  <si>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</si>
  <si>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</si>
  <si>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</si>
  <si>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</si>
  <si>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</si>
  <si>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</si>
  <si>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</si>
  <si>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</si>
  <si>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</si>
  <si>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</si>
  <si>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</si>
  <si>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</si>
  <si>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</si>
  <si>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</si>
  <si>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</si>
  <si>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</si>
  <si>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</si>
  <si>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</si>
  <si>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</si>
  <si>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</si>
  <si>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</si>
  <si>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</si>
  <si>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</si>
  <si>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</si>
  <si>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</si>
  <si>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</si>
  <si>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</si>
  <si>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</si>
  <si>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</si>
  <si>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</si>
  <si>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</si>
  <si>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</si>
  <si>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</si>
  <si>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</si>
  <si>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</si>
  <si>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</si>
  <si>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</si>
  <si>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</si>
  <si>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</si>
  <si>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</si>
  <si>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</si>
  <si>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</si>
  <si>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</si>
  <si>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</si>
  <si>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</si>
  <si>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</si>
  <si>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</si>
  <si>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</si>
  <si>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</si>
  <si>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</si>
  <si>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</si>
  <si>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</si>
  <si>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</si>
  <si>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</si>
  <si>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</si>
  <si>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</si>
  <si>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</si>
  <si>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</si>
  <si>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</si>
  <si>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</si>
  <si>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</si>
  <si>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</si>
  <si>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</si>
  <si>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</si>
  <si>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</si>
  <si>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</si>
  <si>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</si>
  <si>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</si>
  <si>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</si>
  <si>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</si>
  <si>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</si>
  <si>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</si>
  <si>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</si>
  <si>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</si>
  <si>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</si>
  <si>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</si>
  <si>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</si>
  <si>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</si>
  <si>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</si>
  <si>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</si>
  <si>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</si>
  <si>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</si>
  <si>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</si>
  <si>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</si>
  <si>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</si>
  <si>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</si>
  <si>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</si>
  <si>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</si>
  <si>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</si>
  <si>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</si>
  <si>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</si>
  <si>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</si>
  <si>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</si>
  <si>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</si>
  <si>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</si>
  <si>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</si>
  <si>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</si>
  <si>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</si>
  <si>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</si>
  <si>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</si>
  <si>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</si>
  <si>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</si>
  <si>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</si>
  <si>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</si>
  <si>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</si>
  <si>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</si>
  <si>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</si>
  <si>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</si>
  <si>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</si>
  <si>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</si>
  <si>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</si>
  <si>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</si>
  <si>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</si>
  <si>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</si>
  <si>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</si>
  <si>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</si>
  <si>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</si>
  <si>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</si>
  <si>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</si>
  <si>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</si>
  <si>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</si>
  <si>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</si>
  <si>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</si>
  <si>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</si>
  <si>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</si>
  <si>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</si>
  <si>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</si>
  <si>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</si>
  <si>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</si>
  <si>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</si>
  <si>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</si>
  <si>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</si>
  <si>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</si>
  <si>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</si>
  <si>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</si>
  <si>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</si>
  <si>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</si>
  <si>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</si>
  <si>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</si>
  <si>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</si>
  <si>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</si>
  <si>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</si>
  <si>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</si>
  <si>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</si>
  <si>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</si>
  <si>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</si>
  <si>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</si>
  <si>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</si>
  <si>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</si>
  <si>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</si>
  <si>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</si>
  <si>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</si>
  <si>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</si>
  <si>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</si>
  <si>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</si>
  <si>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</si>
  <si>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</si>
  <si>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</si>
  <si>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</si>
  <si>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</si>
  <si>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</si>
  <si>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</si>
  <si>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</si>
  <si>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</si>
  <si>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</si>
  <si>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</si>
  <si>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</si>
  <si>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</si>
  <si>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</si>
  <si>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</si>
  <si>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</si>
  <si>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</si>
  <si>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</si>
  <si>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</si>
  <si>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</si>
  <si>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</si>
  <si>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</si>
  <si>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</si>
  <si>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</si>
  <si>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</si>
  <si>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</si>
  <si>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</si>
  <si>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</si>
  <si>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</si>
  <si>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</si>
  <si>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</si>
  <si>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</si>
  <si>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</si>
  <si>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</si>
  <si>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</si>
  <si>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</si>
  <si>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</si>
  <si>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</si>
  <si>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</si>
  <si>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</si>
  <si>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</si>
  <si>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</si>
  <si>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</si>
  <si>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</si>
  <si>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</si>
  <si>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</si>
  <si>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</si>
  <si>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</si>
  <si>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</si>
  <si>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</si>
  <si>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</si>
  <si>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</si>
  <si>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</si>
  <si>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</si>
  <si>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</si>
  <si>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</si>
  <si>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</si>
  <si>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</si>
  <si>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</si>
  <si>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</si>
  <si>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</si>
  <si>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</si>
  <si>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</si>
  <si>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</si>
  <si>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</si>
  <si>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</si>
  <si>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</si>
  <si>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</si>
  <si>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</si>
  <si>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</si>
  <si>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</si>
  <si>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</si>
  <si>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</si>
  <si>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</si>
  <si>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</si>
  <si>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</si>
  <si>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</si>
  <si>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</si>
  <si>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</si>
  <si>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</si>
  <si>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</si>
  <si>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</si>
  <si>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</si>
  <si>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</si>
  <si>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</si>
  <si>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</si>
  <si>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</si>
  <si>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</si>
  <si>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</si>
  <si>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</si>
  <si>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</si>
  <si>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</si>
  <si>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</si>
  <si>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</si>
  <si>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</si>
  <si>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</si>
  <si>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</si>
  <si>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</si>
  <si>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</si>
  <si>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</si>
  <si>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</si>
  <si>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</si>
  <si>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</si>
  <si>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</si>
  <si>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</si>
  <si>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</si>
  <si>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</si>
  <si>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</si>
  <si>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</si>
  <si>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</si>
  <si>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</si>
  <si>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</si>
  <si>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</si>
  <si>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</si>
  <si>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</si>
  <si>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</si>
  <si>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</si>
  <si>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</si>
  <si>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</si>
  <si>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</si>
  <si>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</si>
  <si>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</si>
  <si>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</si>
  <si>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</si>
  <si>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</si>
  <si>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</si>
  <si>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</si>
  <si>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</si>
  <si>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</si>
  <si>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</si>
  <si>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</si>
  <si>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</si>
  <si>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</si>
  <si>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</si>
  <si>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</si>
  <si>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</si>
  <si>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</si>
  <si>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</si>
  <si>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</si>
  <si>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</si>
  <si>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</si>
  <si>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</si>
  <si>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</si>
  <si>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</si>
  <si>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</si>
  <si>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</si>
  <si>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</si>
  <si>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</si>
  <si>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</si>
  <si>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</si>
  <si>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</si>
  <si>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</si>
  <si>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</si>
  <si>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</si>
  <si>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</si>
  <si>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</si>
  <si>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</si>
  <si>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</si>
  <si>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</si>
  <si>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</si>
  <si>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</si>
  <si>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</si>
  <si>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</si>
  <si>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</si>
  <si>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</si>
  <si>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</si>
  <si>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</si>
  <si>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</si>
  <si>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</si>
  <si>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</si>
  <si>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</si>
  <si>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</si>
  <si>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</si>
  <si>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</si>
  <si>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</si>
  <si>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</si>
  <si>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</si>
  <si>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</si>
  <si>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</si>
  <si>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</si>
  <si>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</si>
  <si>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</si>
  <si>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</si>
  <si>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</si>
  <si>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</si>
  <si>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</si>
  <si>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</si>
  <si>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</si>
  <si>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</si>
  <si>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</si>
  <si>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</si>
  <si>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</si>
  <si>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</si>
  <si>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</si>
  <si>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</si>
  <si>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</si>
  <si>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</si>
  <si>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</si>
  <si>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</si>
  <si>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</si>
  <si>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</si>
  <si>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</si>
  <si>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</si>
  <si>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</si>
  <si>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</si>
  <si>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</si>
  <si>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</si>
  <si>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</si>
  <si>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</si>
  <si>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</si>
  <si>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</si>
  <si>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</si>
  <si>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</si>
  <si>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</si>
  <si>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</si>
  <si>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</si>
  <si>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</si>
  <si>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</si>
  <si>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</si>
  <si>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</si>
  <si>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</si>
  <si>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</si>
  <si>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</si>
  <si>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</si>
  <si>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</si>
  <si>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</si>
  <si>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</si>
  <si>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</si>
  <si>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</si>
  <si>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</si>
  <si>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</si>
  <si>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</si>
  <si>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</si>
  <si>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</si>
  <si>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</si>
  <si>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</si>
  <si>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</si>
  <si>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</si>
  <si>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</si>
  <si>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</si>
  <si>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</si>
  <si>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</si>
  <si>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</si>
  <si>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</si>
  <si>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</si>
  <si>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</si>
  <si>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</si>
  <si>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</si>
  <si>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</si>
  <si>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</si>
  <si>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</si>
  <si>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</si>
  <si>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</si>
  <si>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</si>
  <si>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</si>
  <si>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</si>
  <si>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</si>
  <si>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</si>
  <si>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</si>
  <si>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</si>
  <si>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</si>
  <si>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</si>
  <si>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</si>
  <si>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</si>
  <si>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</si>
  <si>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</si>
  <si>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</si>
  <si>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</si>
  <si>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</si>
  <si>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</si>
  <si>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</si>
  <si>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</si>
  <si>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</si>
  <si>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</si>
  <si>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</si>
  <si>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</si>
  <si>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</si>
  <si>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</si>
  <si>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</si>
  <si>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</si>
  <si>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</si>
  <si>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</si>
  <si>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</si>
  <si>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</si>
  <si>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</si>
  <si>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</si>
  <si>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</si>
  <si>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</si>
  <si>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</si>
  <si>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</si>
  <si>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</si>
  <si>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</si>
  <si>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</si>
  <si>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</si>
  <si>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</si>
  <si>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</si>
  <si>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</si>
  <si>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</si>
  <si>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</si>
  <si>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</si>
  <si>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</si>
  <si>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</si>
  <si>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</si>
  <si>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</si>
  <si>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</si>
  <si>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</si>
  <si>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</si>
  <si>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</si>
  <si>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</si>
  <si>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</si>
  <si>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</si>
  <si>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</si>
  <si>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</si>
  <si>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</si>
  <si>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</si>
  <si>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</si>
  <si>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</si>
  <si>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</si>
  <si>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</si>
  <si>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</si>
  <si>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</si>
  <si>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</si>
  <si>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</si>
  <si>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</si>
  <si>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</si>
  <si>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</si>
  <si>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</si>
  <si>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</si>
  <si>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</si>
  <si>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</si>
  <si>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</si>
  <si>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</si>
  <si>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</si>
  <si>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</si>
  <si>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</si>
  <si>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</si>
  <si>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</si>
  <si>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</si>
  <si>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</si>
  <si>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</si>
  <si>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</si>
  <si>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</si>
  <si>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</si>
  <si>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</si>
  <si>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</si>
  <si>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</si>
  <si>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</si>
  <si>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</si>
  <si>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</si>
  <si>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</si>
  <si>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</si>
  <si>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</si>
  <si>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</si>
  <si>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</si>
  <si>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</si>
  <si>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</si>
  <si>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</si>
  <si>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</si>
  <si>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</si>
  <si>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</si>
  <si>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</si>
  <si>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</si>
  <si>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</si>
  <si>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</si>
  <si>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</si>
  <si>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</si>
  <si>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</si>
  <si>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</si>
  <si>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</si>
  <si>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</si>
  <si>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</si>
  <si>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</si>
  <si>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</si>
  <si>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</si>
  <si>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</si>
  <si>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</si>
  <si>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</si>
  <si>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</si>
  <si>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</si>
  <si>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</si>
  <si>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</si>
  <si>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</si>
  <si>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</si>
  <si>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</si>
  <si>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</si>
  <si>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</si>
  <si>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</si>
  <si>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</si>
  <si>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</si>
  <si>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</si>
  <si>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</si>
  <si>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</si>
  <si>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</si>
  <si>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</si>
  <si>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</si>
  <si>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</si>
  <si>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</si>
  <si>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</si>
  <si>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</si>
  <si>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</si>
  <si>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</si>
  <si>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</si>
  <si>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</si>
  <si>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</si>
  <si>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</si>
  <si>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</si>
  <si>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</si>
  <si>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</si>
  <si>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</si>
  <si>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</si>
  <si>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</si>
  <si>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</si>
  <si>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</si>
  <si>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</si>
  <si>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</si>
  <si>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</si>
  <si>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</si>
  <si>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</si>
  <si>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</si>
  <si>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</si>
  <si>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</si>
  <si>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</si>
  <si>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</si>
  <si>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</si>
  <si>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</si>
  <si>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</si>
  <si>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</si>
  <si>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</si>
  <si>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</si>
  <si>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</si>
  <si>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</si>
  <si>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</si>
  <si>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</si>
  <si>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</si>
  <si>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</si>
  <si>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</si>
  <si>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</si>
  <si>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</si>
  <si>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</si>
  <si>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</si>
  <si>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</si>
  <si>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</si>
  <si>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</si>
  <si>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</si>
  <si>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</si>
  <si>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</si>
  <si>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</si>
  <si>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</si>
  <si>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</si>
  <si>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</si>
  <si>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</si>
  <si>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</si>
  <si>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</si>
  <si>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</si>
  <si>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</si>
  <si>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</si>
  <si>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</si>
  <si>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</si>
  <si>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</si>
  <si>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</si>
  <si>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</si>
  <si>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</si>
  <si>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</si>
  <si>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</si>
  <si>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</si>
  <si>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</si>
  <si>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</si>
  <si>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</si>
  <si>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</si>
  <si>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</si>
  <si>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</si>
  <si>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</si>
  <si>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</si>
  <si>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</si>
  <si>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</si>
  <si>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</si>
  <si>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</si>
  <si>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</si>
  <si>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</si>
  <si>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</si>
  <si>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</si>
  <si>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</si>
  <si>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</si>
  <si>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</si>
  <si>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</si>
  <si>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</si>
  <si>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</si>
  <si>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</si>
  <si>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</si>
  <si>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</si>
  <si>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</si>
  <si>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</si>
  <si>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</si>
  <si>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</si>
  <si>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</si>
  <si>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</si>
  <si>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</si>
  <si>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</si>
  <si>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</si>
  <si>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</si>
  <si>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</si>
  <si>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</si>
  <si>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</si>
  <si>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</si>
  <si>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</si>
  <si>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</si>
  <si>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</si>
  <si>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</si>
  <si>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</si>
  <si>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</si>
  <si>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</si>
  <si>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</si>
  <si>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</si>
  <si>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</si>
  <si>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</si>
  <si>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</si>
  <si>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</si>
  <si>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</si>
  <si>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</si>
  <si>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</si>
  <si>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</si>
  <si>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</si>
  <si>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</si>
  <si>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</si>
  <si>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</si>
  <si>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</si>
  <si>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</si>
  <si>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</si>
  <si>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</si>
  <si>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</si>
  <si>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</si>
  <si>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</si>
  <si>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</si>
  <si>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</si>
  <si>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</si>
  <si>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</si>
  <si>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</si>
  <si>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</si>
  <si>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</si>
  <si>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</si>
  <si>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</si>
  <si>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</si>
  <si>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</si>
  <si>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</si>
  <si>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</si>
  <si>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</si>
  <si>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</si>
  <si>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</si>
  <si>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</si>
  <si>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</si>
  <si>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</si>
  <si>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</si>
  <si>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</si>
  <si>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</si>
  <si>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</si>
  <si>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</si>
  <si>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</si>
  <si>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</si>
  <si>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</si>
  <si>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</si>
  <si>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</si>
  <si>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</si>
  <si>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</si>
  <si>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</si>
  <si>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</si>
  <si>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</si>
  <si>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</si>
  <si>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</si>
  <si>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</si>
  <si>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</si>
  <si>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</si>
  <si>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</si>
  <si>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</si>
  <si>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</si>
  <si>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</si>
  <si>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</si>
  <si>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</si>
  <si>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</si>
  <si>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</si>
  <si>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</si>
  <si>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</si>
  <si>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</si>
  <si>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</si>
  <si>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</si>
  <si>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</si>
  <si>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</si>
  <si>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</si>
  <si>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</si>
  <si>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</si>
  <si>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</si>
  <si>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</si>
  <si>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</si>
  <si>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</si>
  <si>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</si>
  <si>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</si>
  <si>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</si>
  <si>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</si>
  <si>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</si>
  <si>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</si>
  <si>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</si>
  <si>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</si>
  <si>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</si>
  <si>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</si>
  <si>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</si>
  <si>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</si>
  <si>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</si>
  <si>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</si>
  <si>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</si>
  <si>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</si>
  <si>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</si>
  <si>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</si>
  <si>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</si>
  <si>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</si>
  <si>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</si>
  <si>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</si>
  <si>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</si>
  <si>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</si>
  <si>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</si>
  <si>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</si>
  <si>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</si>
  <si>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</si>
  <si>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</si>
  <si>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</si>
  <si>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</si>
  <si>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</si>
  <si>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</si>
  <si>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</si>
  <si>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</si>
  <si>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</si>
  <si>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</si>
  <si>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</si>
  <si>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</si>
  <si>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</si>
  <si>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</si>
  <si>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</si>
  <si>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</si>
  <si>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</si>
  <si>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</si>
  <si>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</si>
  <si>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</si>
  <si>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</si>
  <si>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</si>
  <si>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</si>
  <si>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</si>
  <si>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</si>
  <si>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</si>
  <si>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</si>
  <si>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</si>
  <si>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</si>
  <si>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</si>
  <si>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</si>
  <si>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</si>
  <si>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</si>
  <si>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</si>
  <si>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</si>
  <si>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</si>
  <si>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</si>
  <si>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</si>
  <si>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</si>
  <si>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</si>
  <si>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</si>
  <si>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</si>
  <si>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</si>
  <si>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</si>
  <si>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</si>
  <si>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</si>
  <si>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</si>
  <si>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</si>
  <si>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</si>
  <si>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</si>
  <si>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</si>
  <si>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</si>
  <si>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</si>
  <si>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</si>
  <si>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</si>
  <si>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</si>
  <si>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</si>
  <si>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</si>
  <si>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</si>
  <si>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</si>
  <si>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</si>
  <si>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</si>
  <si>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</si>
  <si>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</si>
  <si>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</si>
  <si>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</si>
  <si>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</si>
  <si>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</si>
  <si>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</si>
  <si>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</si>
  <si>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</si>
  <si>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</si>
  <si>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</si>
  <si>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</si>
  <si>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</si>
  <si>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</si>
  <si>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</si>
  <si>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</si>
  <si>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</si>
  <si>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</si>
  <si>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</si>
  <si>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</si>
  <si>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</si>
  <si>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</si>
  <si>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</si>
  <si>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</si>
  <si>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</si>
  <si>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</si>
  <si>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</si>
  <si>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</si>
  <si>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</si>
  <si>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</si>
  <si>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</si>
  <si>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</si>
  <si>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</si>
  <si>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</si>
  <si>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</si>
  <si>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</si>
  <si>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</si>
  <si>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</si>
  <si>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</si>
  <si>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</si>
  <si>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</si>
  <si>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</si>
  <si>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</si>
  <si>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</si>
  <si>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</si>
  <si>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</si>
  <si>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</si>
  <si>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</si>
  <si>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</si>
  <si>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</si>
  <si>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</si>
  <si>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</si>
  <si>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</si>
  <si>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</si>
  <si>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</si>
  <si>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</si>
  <si>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</si>
  <si>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</si>
  <si>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</si>
  <si>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</si>
  <si>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</si>
  <si>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</si>
  <si>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</si>
  <si>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</si>
  <si>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</si>
  <si>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</si>
  <si>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</si>
  <si>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</si>
  <si>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</si>
  <si>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</si>
  <si>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</si>
  <si>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</si>
  <si>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</si>
  <si>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</si>
  <si>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</si>
  <si>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</si>
  <si>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</si>
  <si>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</si>
  <si>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</si>
  <si>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</si>
  <si>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</si>
  <si>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</si>
  <si>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</si>
  <si>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</si>
  <si>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</si>
  <si>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</si>
  <si>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</si>
  <si>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</si>
  <si>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</si>
  <si>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</si>
  <si>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</si>
  <si>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</si>
  <si>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</si>
  <si>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</si>
  <si>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</si>
  <si>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</si>
  <si>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</si>
  <si>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</si>
  <si>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</si>
  <si>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</si>
  <si>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</si>
  <si>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</si>
  <si>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</si>
  <si>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</si>
  <si>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</si>
  <si>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</si>
  <si>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</si>
  <si>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</si>
  <si>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</si>
  <si>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</si>
  <si>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</si>
  <si>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</si>
  <si>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</si>
  <si>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</si>
  <si>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</si>
  <si>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</si>
  <si>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</si>
  <si>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</si>
  <si>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</si>
  <si>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</si>
  <si>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</si>
  <si>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</si>
  <si>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</si>
  <si>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</si>
  <si>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</si>
  <si>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</si>
  <si>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</si>
  <si>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</si>
  <si>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</si>
  <si>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</si>
  <si>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</si>
  <si>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</si>
  <si>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</si>
  <si>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</si>
  <si>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</si>
  <si>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</si>
  <si>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</si>
  <si>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</si>
  <si>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</si>
  <si>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</si>
  <si>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</si>
  <si>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</si>
  <si>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</si>
  <si>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</si>
  <si>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</si>
  <si>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</si>
  <si>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</si>
  <si>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</si>
  <si>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</si>
  <si>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</si>
  <si>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</si>
  <si>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</si>
  <si>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</si>
  <si>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</si>
  <si>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</si>
  <si>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</si>
  <si>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</si>
  <si>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</si>
  <si>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</si>
  <si>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</si>
  <si>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</si>
  <si>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</si>
  <si>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</si>
  <si>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</si>
  <si>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</si>
  <si>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</si>
  <si>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</si>
  <si>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</si>
  <si>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</si>
  <si>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</si>
  <si>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</si>
  <si>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</si>
  <si>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</si>
  <si>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</si>
  <si>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</si>
  <si>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</si>
  <si>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</si>
  <si>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</si>
  <si>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</si>
  <si>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</si>
  <si>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</si>
  <si>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</si>
  <si>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</si>
  <si>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</si>
  <si>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</si>
  <si>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</si>
  <si>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</si>
  <si>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</si>
  <si>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</si>
  <si>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</si>
  <si>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</si>
  <si>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</si>
  <si>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</si>
  <si>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</si>
  <si>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</si>
  <si>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</si>
  <si>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</si>
  <si>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</si>
  <si>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</si>
  <si>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</si>
  <si>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</si>
  <si>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</si>
  <si>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</si>
  <si>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</si>
  <si>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</si>
  <si>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</si>
  <si>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</si>
  <si>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</si>
  <si>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</si>
  <si>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</si>
  <si>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</si>
  <si>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</si>
  <si>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</si>
  <si>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</si>
  <si>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</si>
  <si>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</si>
  <si>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</si>
  <si>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</si>
  <si>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</si>
  <si>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</si>
  <si>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</si>
  <si>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</si>
  <si>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</si>
  <si>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</si>
  <si>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</si>
  <si>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</si>
  <si>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</si>
  <si>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</si>
  <si>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</si>
  <si>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</si>
  <si>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</si>
  <si>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</si>
  <si>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</si>
  <si>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</si>
  <si>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</si>
  <si>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</si>
  <si>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</si>
  <si>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</si>
  <si>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</si>
  <si>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</si>
  <si>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</si>
  <si>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</si>
  <si>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</si>
  <si>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</si>
  <si>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</si>
  <si>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</si>
  <si>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</si>
  <si>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</si>
  <si>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</si>
  <si>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</si>
  <si>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</si>
  <si>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</si>
  <si>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</si>
  <si>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</si>
  <si>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</si>
  <si>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</si>
  <si>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</si>
  <si>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</si>
  <si>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</si>
  <si>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</si>
  <si>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</si>
  <si>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</si>
  <si>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</si>
  <si>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</si>
  <si>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</si>
  <si>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</si>
  <si>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</si>
  <si>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</si>
  <si>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</si>
  <si>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</si>
  <si>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</si>
  <si>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</si>
  <si>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</si>
  <si>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</si>
  <si>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</si>
  <si>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</si>
  <si>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</si>
  <si>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</si>
  <si>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</si>
  <si>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</si>
  <si>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</si>
  <si>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</si>
  <si>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</si>
  <si>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</si>
  <si>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</si>
  <si>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</si>
  <si>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</si>
  <si>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</si>
  <si>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</si>
  <si>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</si>
  <si>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</si>
  <si>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</si>
  <si>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</si>
  <si>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</si>
  <si>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</si>
  <si>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</si>
  <si>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</si>
  <si>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</si>
  <si>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</si>
  <si>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</si>
  <si>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</si>
  <si>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</si>
  <si>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</si>
  <si>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</si>
  <si>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</si>
  <si>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</si>
  <si>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</si>
  <si>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</si>
  <si>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</si>
  <si>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</si>
  <si>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</si>
  <si>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</si>
  <si>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</si>
  <si>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</si>
  <si>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</si>
  <si>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</si>
  <si>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</si>
  <si>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</si>
  <si>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</si>
  <si>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</si>
  <si>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</si>
  <si>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</si>
  <si>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</si>
  <si>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</si>
  <si>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</si>
  <si>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</si>
  <si>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</si>
  <si>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</si>
  <si>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</si>
  <si>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</si>
  <si>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</si>
  <si>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</si>
  <si>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</si>
  <si>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</si>
  <si>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</si>
  <si>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</si>
  <si>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</si>
  <si>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</si>
  <si>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</si>
  <si>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</si>
  <si>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</si>
  <si>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</si>
  <si>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</si>
  <si>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</si>
  <si>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</si>
  <si>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</si>
  <si>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</si>
  <si>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</si>
  <si>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</si>
  <si>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</si>
  <si>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</si>
  <si>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</si>
  <si>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</si>
  <si>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</si>
  <si>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</si>
  <si>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</si>
  <si>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</si>
  <si>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</si>
  <si>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</si>
  <si>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</si>
  <si>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</si>
  <si>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</si>
  <si>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</si>
  <si>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</si>
  <si>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</si>
  <si>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</si>
  <si>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</si>
  <si>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</si>
  <si>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</si>
  <si>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</si>
  <si>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</si>
  <si>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</si>
  <si>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</si>
  <si>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</si>
  <si>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</si>
  <si>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</si>
  <si>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</si>
  <si>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</si>
  <si>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</si>
  <si>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</si>
  <si>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</si>
  <si>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</si>
  <si>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</si>
  <si>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</si>
  <si>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</si>
  <si>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</si>
  <si>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</si>
  <si>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</si>
  <si>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</si>
  <si>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</si>
  <si>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</si>
  <si>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</si>
  <si>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</si>
  <si>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</si>
  <si>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</si>
  <si>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</si>
  <si>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</si>
  <si>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</si>
  <si>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</si>
  <si>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</si>
  <si>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</si>
  <si>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</si>
  <si>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</si>
  <si>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</si>
  <si>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</si>
  <si>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</si>
  <si>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</si>
  <si>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</si>
  <si>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</si>
  <si>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</si>
  <si>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</si>
  <si>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</si>
  <si>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</si>
  <si>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</si>
  <si>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</si>
  <si>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</si>
  <si>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</si>
  <si>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</si>
  <si>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</si>
  <si>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</si>
  <si>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</si>
  <si>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</si>
  <si>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</si>
  <si>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</si>
  <si>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</si>
  <si>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</si>
  <si>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</si>
  <si>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</si>
  <si>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</si>
  <si>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</si>
  <si>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</si>
  <si>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</si>
  <si>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</si>
  <si>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</si>
  <si>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</si>
  <si>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</si>
  <si>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</si>
  <si>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</si>
  <si>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</si>
  <si>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</si>
  <si>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</si>
  <si>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</si>
  <si>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</si>
  <si>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</si>
  <si>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</si>
  <si>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</si>
  <si>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</si>
  <si>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</si>
  <si>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</si>
  <si>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</si>
  <si>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</si>
  <si>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</si>
  <si>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</si>
  <si>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</si>
  <si>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</si>
  <si>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</si>
  <si>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</si>
  <si>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</si>
  <si>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</si>
  <si>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</si>
  <si>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</si>
  <si>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</si>
  <si>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</si>
  <si>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</si>
  <si>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</si>
  <si>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</si>
  <si>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</si>
  <si>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</si>
  <si>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</si>
  <si>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</si>
  <si>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</si>
  <si>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</si>
  <si>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</si>
  <si>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</si>
  <si>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</si>
  <si>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</si>
  <si>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</si>
  <si>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</si>
  <si>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</si>
  <si>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</si>
  <si>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</si>
  <si>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</si>
  <si>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</si>
  <si>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</si>
  <si>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</si>
  <si>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</si>
  <si>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</si>
  <si>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</si>
  <si>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</si>
  <si>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</si>
  <si>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</si>
  <si>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</si>
  <si>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</si>
  <si>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</si>
  <si>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</si>
  <si>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</si>
  <si>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</si>
  <si>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</si>
  <si>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</si>
  <si>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</si>
  <si>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</si>
  <si>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</si>
  <si>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</si>
  <si>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</si>
  <si>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</si>
  <si>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</si>
  <si>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</si>
  <si>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</si>
  <si>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</si>
  <si>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</si>
  <si>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</si>
  <si>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</si>
  <si>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</si>
  <si>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</si>
  <si>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</si>
  <si>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</si>
  <si>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</si>
  <si>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</si>
  <si>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</si>
  <si>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</si>
  <si>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</si>
  <si>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</si>
  <si>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</si>
  <si>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</si>
  <si>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</si>
  <si>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</si>
  <si>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</si>
  <si>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</si>
  <si>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</si>
  <si>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</si>
  <si>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</si>
  <si>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</si>
  <si>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</si>
  <si>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</si>
  <si>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</si>
  <si>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</si>
  <si>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</si>
  <si>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</si>
  <si>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</si>
  <si>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</si>
  <si>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</si>
  <si>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</si>
  <si>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</si>
  <si>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</si>
  <si>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</si>
  <si>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</si>
  <si>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</si>
  <si>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</si>
  <si>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</si>
  <si>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</si>
  <si>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</si>
  <si>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</si>
  <si>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</si>
  <si>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</si>
  <si>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</si>
  <si>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</si>
  <si>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</si>
  <si>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</si>
  <si>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</si>
  <si>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</si>
  <si>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</si>
  <si>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</si>
  <si>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</si>
  <si>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</si>
  <si>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</si>
  <si>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</si>
  <si>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</si>
  <si>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</si>
  <si>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</si>
  <si>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</si>
  <si>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</si>
  <si>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</si>
  <si>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</si>
  <si>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</si>
  <si>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</si>
  <si>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</si>
  <si>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</si>
  <si>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</si>
  <si>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</si>
  <si>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</si>
  <si>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</si>
  <si>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</si>
  <si>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</si>
  <si>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</si>
  <si>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</si>
  <si>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</si>
  <si>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</si>
  <si>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</si>
  <si>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</si>
  <si>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</si>
  <si>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</si>
  <si>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</si>
  <si>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</si>
  <si>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</si>
  <si>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</si>
  <si>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</si>
  <si>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</si>
  <si>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</si>
  <si>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</si>
  <si>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</si>
  <si>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</si>
  <si>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</si>
  <si>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</si>
  <si>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</si>
  <si>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</si>
  <si>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</si>
  <si>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</si>
  <si>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</si>
  <si>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</si>
  <si>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</si>
  <si>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</si>
  <si>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</si>
  <si>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</si>
  <si>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</si>
  <si>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</si>
  <si>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</si>
  <si>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</si>
  <si>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</si>
  <si>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</si>
  <si>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</si>
  <si>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</si>
  <si>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</si>
  <si>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</si>
  <si>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</si>
  <si>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</si>
  <si>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</si>
  <si>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</si>
  <si>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</si>
  <si>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</si>
  <si>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</si>
  <si>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</si>
  <si>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</si>
  <si>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</si>
  <si>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</si>
  <si>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</si>
  <si>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</si>
  <si>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</si>
  <si>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</si>
  <si>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</si>
  <si>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</si>
  <si>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</si>
  <si>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</si>
  <si>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</si>
  <si>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</si>
  <si>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</si>
  <si>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</si>
  <si>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</si>
  <si>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</si>
  <si>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</si>
  <si>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</si>
  <si>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</si>
  <si>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</si>
  <si>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</si>
  <si>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</si>
  <si>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</si>
  <si>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</si>
  <si>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</si>
  <si>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</si>
  <si>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</si>
  <si>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</si>
  <si>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</si>
  <si>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</si>
  <si>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</si>
  <si>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</si>
  <si>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</si>
  <si>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</si>
  <si>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</si>
  <si>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</si>
  <si>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</si>
  <si>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</si>
  <si>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</si>
  <si>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</si>
  <si>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</si>
  <si>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</si>
  <si>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</si>
  <si>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</si>
  <si>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</si>
  <si>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</si>
  <si>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</si>
  <si>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</si>
  <si>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</si>
  <si>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</si>
  <si>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</si>
  <si>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</si>
  <si>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</si>
  <si>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</si>
  <si>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</si>
  <si>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</si>
  <si>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</si>
  <si>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</si>
  <si>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</si>
  <si>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</si>
  <si>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</si>
  <si>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</si>
  <si>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</si>
  <si>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</si>
  <si>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</si>
  <si>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</si>
  <si>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</si>
  <si>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</si>
  <si>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</si>
  <si>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</si>
  <si>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</si>
  <si>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</si>
  <si>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</si>
  <si>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</si>
  <si>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</si>
  <si>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</si>
  <si>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</si>
  <si>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</si>
  <si>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</si>
  <si>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</si>
  <si>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</si>
  <si>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</si>
  <si>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</si>
  <si>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</si>
  <si>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</si>
  <si>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</si>
  <si>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</si>
  <si>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</si>
  <si>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</si>
  <si>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</si>
  <si>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</si>
  <si>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</si>
  <si>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</si>
  <si>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</si>
  <si>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</si>
  <si>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</si>
  <si>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</si>
  <si>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</si>
  <si>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</si>
  <si>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</si>
  <si>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</si>
  <si>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</si>
  <si>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</si>
  <si>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</si>
  <si>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</si>
  <si>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</si>
  <si>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</si>
  <si>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</si>
  <si>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</si>
  <si>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</si>
  <si>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</si>
  <si>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</si>
  <si>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</si>
  <si>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</si>
  <si>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</si>
  <si>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</si>
  <si>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</si>
  <si>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</si>
  <si>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</si>
  <si>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</si>
  <si>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</si>
  <si>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</si>
  <si>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</si>
  <si>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</si>
  <si>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</si>
  <si>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</si>
  <si>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</si>
  <si>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</si>
  <si>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</si>
  <si>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</si>
  <si>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</si>
  <si>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</si>
  <si>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</si>
  <si>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</si>
  <si>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</si>
  <si>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</si>
  <si>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</si>
  <si>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</si>
  <si>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</si>
  <si>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</si>
  <si>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</si>
  <si>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</si>
  <si>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</si>
  <si>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</si>
  <si>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</si>
  <si>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</si>
  <si>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</si>
  <si>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</si>
  <si>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</si>
  <si>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</si>
  <si>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</si>
  <si>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</si>
  <si>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</si>
  <si>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</si>
  <si>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</si>
  <si>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</si>
  <si>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</si>
  <si>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</si>
  <si>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</si>
  <si>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</si>
  <si>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</si>
  <si>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</si>
  <si>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</si>
  <si>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</si>
  <si>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</si>
  <si>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</si>
  <si>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</si>
  <si>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</si>
  <si>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</si>
  <si>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</si>
  <si>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</si>
  <si>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</si>
  <si>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</si>
  <si>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</si>
  <si>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</si>
  <si>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</si>
  <si>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</si>
  <si>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</si>
  <si>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</si>
  <si>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</si>
  <si>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</si>
  <si>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</si>
  <si>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</si>
  <si>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</si>
  <si>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</si>
  <si>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</si>
  <si>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</si>
  <si>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</si>
  <si>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</si>
  <si>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</si>
  <si>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</si>
  <si>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</si>
  <si>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</si>
  <si>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</si>
  <si>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</si>
  <si>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</si>
  <si>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</si>
  <si>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</si>
  <si>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</si>
  <si>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</si>
  <si>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</si>
  <si>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</si>
  <si>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</si>
  <si>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</si>
  <si>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</si>
  <si>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</si>
  <si>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</si>
  <si>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</si>
  <si>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</si>
  <si>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</si>
  <si>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</si>
  <si>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</si>
  <si>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</si>
  <si>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</si>
  <si>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</si>
  <si>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</si>
  <si>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</si>
  <si>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</si>
  <si>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</si>
  <si>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</si>
  <si>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</si>
  <si>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</si>
  <si>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</si>
  <si>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</si>
  <si>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</si>
  <si>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</si>
  <si>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</si>
  <si>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</si>
  <si>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</si>
  <si>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</si>
  <si>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</si>
  <si>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</si>
  <si>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</si>
  <si>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</si>
  <si>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</si>
  <si>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</si>
  <si>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</si>
  <si>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</si>
  <si>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</si>
  <si>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</si>
  <si>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</si>
  <si>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</si>
  <si>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</si>
  <si>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</si>
  <si>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</si>
  <si>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</si>
  <si>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</si>
  <si>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</si>
  <si>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</si>
  <si>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</si>
  <si>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</si>
  <si>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</si>
  <si>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</si>
  <si>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</si>
  <si>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</si>
  <si>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</si>
  <si>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</si>
  <si>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</si>
  <si>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</si>
  <si>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</si>
  <si>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</si>
  <si>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</si>
  <si>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</si>
  <si>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</si>
  <si>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</si>
  <si>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</si>
  <si>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</si>
  <si>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</si>
  <si>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</si>
  <si>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</si>
  <si>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</si>
  <si>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</si>
  <si>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</si>
  <si>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</si>
  <si>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</si>
  <si>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</si>
  <si>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</si>
  <si>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</si>
  <si>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</si>
  <si>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</si>
  <si>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</si>
  <si>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</si>
  <si>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</si>
  <si>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</si>
  <si>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</si>
  <si>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</si>
  <si>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</si>
  <si>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</si>
  <si>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</si>
  <si>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</si>
  <si>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Backer count</t>
  </si>
  <si>
    <t>Mean number of backers</t>
  </si>
  <si>
    <t>Median number of backers</t>
  </si>
  <si>
    <t>Min number of backers</t>
  </si>
  <si>
    <t>Max number of backers</t>
  </si>
  <si>
    <t>Variance of number of backers</t>
  </si>
  <si>
    <t>Standard deviation of number of backers</t>
  </si>
  <si>
    <t>Mean gives a more fuller picture of the data than median.</t>
  </si>
  <si>
    <t>Successful Outcomes</t>
  </si>
  <si>
    <t>Failure Outcomes</t>
  </si>
  <si>
    <t xml:space="preserve">Larger variablity lies in the failure outcomes, because there is complete spread (0-1293). Successful outcomes did not have complete spread.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</si>
</sst>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CC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1" fillId="0" borderId="0" xfId="2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/>
    <xf numFmtId="0" fontId="1" fillId="0" borderId="0" xfId="0" applyFont="1"/>
    <xf numFmtId="0" fontId="0" fillId="0" borderId="3" xfId="0" applyBorder="1"/>
    <xf numFmtId="0" fontId="0" fillId="0" borderId="5" xfId="0" applyBorder="1"/>
    <xf numFmtId="2" fontId="0" fillId="0" borderId="4" xfId="0" applyNumberFormat="1" applyBorder="1"/>
    <xf numFmtId="2" fontId="0" fillId="0" borderId="6" xfId="0" applyNumberFormat="1" applyBorder="1"/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9" fontId="0" fillId="0" borderId="0" xfId="2" applyFont="1" applyBorder="1" applyAlignment="1">
      <alignment horizontal="center" vertical="center"/>
    </xf>
    <xf numFmtId="9" fontId="0" fillId="0" borderId="4" xfId="2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9" fontId="0" fillId="0" borderId="9" xfId="2" applyFont="1" applyBorder="1" applyAlignment="1">
      <alignment horizontal="center" vertical="center"/>
    </xf>
    <xf numFmtId="9" fontId="0" fillId="0" borderId="6" xfId="2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9" fontId="1" fillId="3" borderId="10" xfId="2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9" fontId="1" fillId="2" borderId="10" xfId="2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9" fontId="1" fillId="4" borderId="8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</cellXfs>
  <cellStyles count="3">
    <cellStyle name="Currency" xfId="1" builtinId="4"/>
    <cellStyle name="Normal" xfId="0" builtinId="0"/>
    <cellStyle name="Percent" xfId="2" builtinId="5"/>
  </cellStyles>
  <dxfs count="18"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CC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[HS_Excel HW_6.13.20.xlsx]Pivot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4-4C78-86DD-96963E2E72E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4-4C78-86DD-96963E2E72E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74-4C78-86DD-96963E2E72E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74-4C78-86DD-96963E2E7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458415"/>
        <c:axId val="228406783"/>
      </c:barChart>
      <c:catAx>
        <c:axId val="22145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06783"/>
        <c:crosses val="autoZero"/>
        <c:auto val="1"/>
        <c:lblAlgn val="ctr"/>
        <c:lblOffset val="100"/>
        <c:noMultiLvlLbl val="0"/>
      </c:catAx>
      <c:valAx>
        <c:axId val="228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5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[HS_Excel HW_6.13.20.xlsx]Pivot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1-4404-98FD-F9208CB3535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1-4404-98FD-F9208CB3535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1-4404-98FD-F9208CB3535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E1-4404-98FD-F9208CB35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394879"/>
        <c:axId val="88443311"/>
      </c:barChart>
      <c:catAx>
        <c:axId val="8839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3311"/>
        <c:crosses val="autoZero"/>
        <c:auto val="1"/>
        <c:lblAlgn val="ctr"/>
        <c:lblOffset val="100"/>
        <c:noMultiLvlLbl val="0"/>
      </c:catAx>
      <c:valAx>
        <c:axId val="8844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9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[HS_Excel HW_6.13.20.xlsx]Pivot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5-48F0-8AFF-EFDCBF32EB7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15-48F0-8AFF-EFDCBF32EB7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15-48F0-8AFF-EFDCBF32E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32223"/>
        <c:axId val="103508511"/>
      </c:lineChart>
      <c:catAx>
        <c:axId val="4193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08511"/>
        <c:crosses val="autoZero"/>
        <c:auto val="1"/>
        <c:lblAlgn val="ctr"/>
        <c:lblOffset val="100"/>
        <c:noMultiLvlLbl val="0"/>
      </c:catAx>
      <c:valAx>
        <c:axId val="10350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Bonus!$C$2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Bonus!$C$3:$C$13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0-6024-4DA8-8F38-4A4AC3DA6561}"/>
            </c:ext>
          </c:extLst>
        </c:ser>
        <c:ser>
          <c:idx val="1"/>
          <c:order val="1"/>
          <c:tx>
            <c:strRef>
              <c:f>Bonus!$D$2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Bonus!$D$3:$D$13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1-6024-4DA8-8F38-4A4AC3DA6561}"/>
            </c:ext>
          </c:extLst>
        </c:ser>
        <c:ser>
          <c:idx val="2"/>
          <c:order val="2"/>
          <c:tx>
            <c:strRef>
              <c:f>Bonus!$E$2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Bonus!$E$3:$E$13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2-6024-4DA8-8F38-4A4AC3DA6561}"/>
            </c:ext>
          </c:extLst>
        </c:ser>
        <c:ser>
          <c:idx val="3"/>
          <c:order val="3"/>
          <c:tx>
            <c:strRef>
              <c:f>Bonus!$F$2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Bonus!$B$3:$B$13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Bonus!$F$3:$F$13</c:f>
            </c:numRef>
          </c:val>
          <c:smooth val="0"/>
          <c:extLst>
            <c:ext xmlns:c16="http://schemas.microsoft.com/office/drawing/2014/chart" uri="{C3380CC4-5D6E-409C-BE32-E72D297353CC}">
              <c16:uniqueId val="{00000003-6024-4DA8-8F38-4A4AC3DA6561}"/>
            </c:ext>
          </c:extLst>
        </c:ser>
        <c:ser>
          <c:idx val="4"/>
          <c:order val="4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Bonus!$B$3:$B$13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Bonus!$G$3:$G$13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24-4DA8-8F38-4A4AC3DA6561}"/>
            </c:ext>
          </c:extLst>
        </c:ser>
        <c:ser>
          <c:idx val="5"/>
          <c:order val="5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Bonus!$B$3:$B$13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Bonus!$H$3:$H$13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24-4DA8-8F38-4A4AC3DA6561}"/>
            </c:ext>
          </c:extLst>
        </c:ser>
        <c:ser>
          <c:idx val="6"/>
          <c:order val="6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Bonus!$I$3:$I$13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24-4DA8-8F38-4A4AC3DA6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104560"/>
        <c:axId val="841217520"/>
      </c:lineChart>
      <c:catAx>
        <c:axId val="7711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7520"/>
        <c:crosses val="autoZero"/>
        <c:auto val="1"/>
        <c:lblAlgn val="ctr"/>
        <c:lblOffset val="100"/>
        <c:noMultiLvlLbl val="0"/>
      </c:catAx>
      <c:valAx>
        <c:axId val="8412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9525</xdr:rowOff>
    </xdr:from>
    <xdr:to>
      <xdr:col>13</xdr:col>
      <xdr:colOff>495300</xdr:colOff>
      <xdr:row>15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0CE37-650F-4796-ABF1-1B035B35B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41274</xdr:rowOff>
    </xdr:from>
    <xdr:to>
      <xdr:col>15</xdr:col>
      <xdr:colOff>349250</xdr:colOff>
      <xdr:row>20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F33D59-EA37-4B06-A97B-7D85F2DFB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3</xdr:row>
      <xdr:rowOff>117475</xdr:rowOff>
    </xdr:from>
    <xdr:to>
      <xdr:col>12</xdr:col>
      <xdr:colOff>387350</xdr:colOff>
      <xdr:row>18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8EBD4-E339-42A3-87A0-6DE539A4F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501650</xdr:colOff>
      <xdr:row>0</xdr:row>
      <xdr:rowOff>152400</xdr:rowOff>
    </xdr:from>
    <xdr:to>
      <xdr:col>21</xdr:col>
      <xdr:colOff>558800</xdr:colOff>
      <xdr:row>16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309526-A36A-4A4C-A9D5-402F23985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lste" refreshedDate="43993.527747916669" createdVersion="6" refreshedVersion="6" minRefreshableVersion="3" recordCount="4115" xr:uid="{5DD9714B-B973-4234-AE8B-20CC3AD9E8F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lste" refreshedDate="43993.548961689812" createdVersion="6" refreshedVersion="6" minRefreshableVersion="3" recordCount="4115" xr:uid="{AC811C08-4CF1-4585-95C1-FD212FA368C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A1B78-209A-48F2-B7DC-A63A43B6A18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A039F-68FE-450F-BAB8-545E6769F1E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A1DCA-585F-42A5-A69E-FA83909C09D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60" zoomScaleNormal="60" workbookViewId="0">
      <pane ySplit="1" topLeftCell="A3780" activePane="bottomLeft" state="frozen"/>
      <selection activeCell="F1" sqref="F1"/>
      <selection pane="bottomLeft" activeCell="K6" sqref="K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5" bestFit="1" customWidth="1"/>
    <col min="16" max="16" width="16" bestFit="1" customWidth="1"/>
    <col min="17" max="17" width="32" bestFit="1" customWidth="1"/>
    <col min="18" max="18" width="20.26953125" bestFit="1" customWidth="1"/>
    <col min="19" max="19" width="28.54296875" style="12" bestFit="1" customWidth="1"/>
    <col min="20" max="20" width="30" style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5" si="0">E2/L2</f>
        <v>63.917582417582416</v>
      </c>
      <c r="Q2" t="s">
        <v>8310</v>
      </c>
      <c r="R2" t="s">
        <v>8311</v>
      </c>
      <c r="S2" s="12">
        <f t="shared" ref="S2:S65" si="1">(((I2/60)/60)/24)+DATE(1970,1,1)</f>
        <v>42208.125</v>
      </c>
      <c r="T2" s="12">
        <f t="shared" ref="T2:T65" si="2"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3">E3/D3</f>
        <v>1.4260827250608272</v>
      </c>
      <c r="P3" s="6">
        <f t="shared" si="0"/>
        <v>185.48101265822785</v>
      </c>
      <c r="Q3" t="s">
        <v>8310</v>
      </c>
      <c r="R3" t="s">
        <v>8311</v>
      </c>
      <c r="S3" s="12">
        <f t="shared" si="1"/>
        <v>42796.600497685184</v>
      </c>
      <c r="T3" s="12">
        <f t="shared" si="2"/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3"/>
        <v>1.05</v>
      </c>
      <c r="P4" s="6">
        <f t="shared" si="0"/>
        <v>15</v>
      </c>
      <c r="Q4" t="s">
        <v>8310</v>
      </c>
      <c r="R4" t="s">
        <v>8311</v>
      </c>
      <c r="S4" s="12">
        <f t="shared" si="1"/>
        <v>42415.702349537038</v>
      </c>
      <c r="T4" s="12">
        <f t="shared" si="2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8310</v>
      </c>
      <c r="R5" t="s">
        <v>8311</v>
      </c>
      <c r="S5" s="12">
        <f t="shared" si="1"/>
        <v>41858.515127314815</v>
      </c>
      <c r="T5" s="12">
        <f t="shared" si="2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8310</v>
      </c>
      <c r="R6" t="s">
        <v>8311</v>
      </c>
      <c r="S6" s="12">
        <f t="shared" si="1"/>
        <v>42357.834247685183</v>
      </c>
      <c r="T6" s="12">
        <f t="shared" si="2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8310</v>
      </c>
      <c r="R7" t="s">
        <v>8311</v>
      </c>
      <c r="S7" s="12">
        <f t="shared" si="1"/>
        <v>42580.232638888891</v>
      </c>
      <c r="T7" s="12">
        <f t="shared" si="2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8310</v>
      </c>
      <c r="R8" t="s">
        <v>8311</v>
      </c>
      <c r="S8" s="12">
        <f t="shared" si="1"/>
        <v>41804.072337962964</v>
      </c>
      <c r="T8" s="12">
        <f t="shared" si="2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8310</v>
      </c>
      <c r="R9" t="s">
        <v>8311</v>
      </c>
      <c r="S9" s="12">
        <f t="shared" si="1"/>
        <v>42556.047071759262</v>
      </c>
      <c r="T9" s="12">
        <f t="shared" si="2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8310</v>
      </c>
      <c r="R10" t="s">
        <v>8311</v>
      </c>
      <c r="S10" s="12">
        <f t="shared" si="1"/>
        <v>42475.875</v>
      </c>
      <c r="T10" s="12">
        <f t="shared" si="2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8310</v>
      </c>
      <c r="R11" t="s">
        <v>8311</v>
      </c>
      <c r="S11" s="12">
        <f t="shared" si="1"/>
        <v>42477.103518518517</v>
      </c>
      <c r="T11" s="12">
        <f t="shared" si="2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8310</v>
      </c>
      <c r="R12" t="s">
        <v>8311</v>
      </c>
      <c r="S12" s="12">
        <f t="shared" si="1"/>
        <v>41815.068043981482</v>
      </c>
      <c r="T12" s="12">
        <f t="shared" si="2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8310</v>
      </c>
      <c r="R13" t="s">
        <v>8311</v>
      </c>
      <c r="S13" s="12">
        <f t="shared" si="1"/>
        <v>42604.125</v>
      </c>
      <c r="T13" s="12">
        <f t="shared" si="2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8310</v>
      </c>
      <c r="R14" t="s">
        <v>8311</v>
      </c>
      <c r="S14" s="12">
        <f t="shared" si="1"/>
        <v>41836.125</v>
      </c>
      <c r="T14" s="12">
        <f t="shared" si="2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8310</v>
      </c>
      <c r="R15" t="s">
        <v>8311</v>
      </c>
      <c r="S15" s="12">
        <f t="shared" si="1"/>
        <v>42544.852083333331</v>
      </c>
      <c r="T15" s="12">
        <f t="shared" si="2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8310</v>
      </c>
      <c r="R16" t="s">
        <v>8311</v>
      </c>
      <c r="S16" s="12">
        <f t="shared" si="1"/>
        <v>41833.582638888889</v>
      </c>
      <c r="T16" s="12">
        <f t="shared" si="2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8310</v>
      </c>
      <c r="R17" t="s">
        <v>8311</v>
      </c>
      <c r="S17" s="12">
        <f t="shared" si="1"/>
        <v>42274.843055555553</v>
      </c>
      <c r="T17" s="12">
        <f t="shared" si="2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8310</v>
      </c>
      <c r="R18" t="s">
        <v>8311</v>
      </c>
      <c r="S18" s="12">
        <f t="shared" si="1"/>
        <v>41806.229166666664</v>
      </c>
      <c r="T18" s="12">
        <f t="shared" si="2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8310</v>
      </c>
      <c r="R19" t="s">
        <v>8311</v>
      </c>
      <c r="S19" s="12">
        <f t="shared" si="1"/>
        <v>41947.773402777777</v>
      </c>
      <c r="T19" s="12">
        <f t="shared" si="2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8310</v>
      </c>
      <c r="R20" t="s">
        <v>8311</v>
      </c>
      <c r="S20" s="12">
        <f t="shared" si="1"/>
        <v>41899.542314814818</v>
      </c>
      <c r="T20" s="12">
        <f t="shared" si="2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8310</v>
      </c>
      <c r="R21" t="s">
        <v>8311</v>
      </c>
      <c r="S21" s="12">
        <f t="shared" si="1"/>
        <v>42205.816365740742</v>
      </c>
      <c r="T21" s="12">
        <f t="shared" si="2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8310</v>
      </c>
      <c r="R22" t="s">
        <v>8311</v>
      </c>
      <c r="S22" s="12">
        <f t="shared" si="1"/>
        <v>42260.758240740746</v>
      </c>
      <c r="T22" s="12">
        <f t="shared" si="2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8310</v>
      </c>
      <c r="R23" t="s">
        <v>8311</v>
      </c>
      <c r="S23" s="12">
        <f t="shared" si="1"/>
        <v>41908.627187500002</v>
      </c>
      <c r="T23" s="12">
        <f t="shared" si="2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8310</v>
      </c>
      <c r="R24" t="s">
        <v>8311</v>
      </c>
      <c r="S24" s="12">
        <f t="shared" si="1"/>
        <v>42005.332638888889</v>
      </c>
      <c r="T24" s="12">
        <f t="shared" si="2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8310</v>
      </c>
      <c r="R25" t="s">
        <v>8311</v>
      </c>
      <c r="S25" s="12">
        <f t="shared" si="1"/>
        <v>42124.638888888891</v>
      </c>
      <c r="T25" s="12">
        <f t="shared" si="2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8310</v>
      </c>
      <c r="R26" t="s">
        <v>8311</v>
      </c>
      <c r="S26" s="12">
        <f t="shared" si="1"/>
        <v>42262.818750000006</v>
      </c>
      <c r="T26" s="12">
        <f t="shared" si="2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8310</v>
      </c>
      <c r="R27" t="s">
        <v>8311</v>
      </c>
      <c r="S27" s="12">
        <f t="shared" si="1"/>
        <v>42378.025011574078</v>
      </c>
      <c r="T27" s="12">
        <f t="shared" si="2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8310</v>
      </c>
      <c r="R28" t="s">
        <v>8311</v>
      </c>
      <c r="S28" s="12">
        <f t="shared" si="1"/>
        <v>41868.515555555554</v>
      </c>
      <c r="T28" s="12">
        <f t="shared" si="2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8310</v>
      </c>
      <c r="R29" t="s">
        <v>8311</v>
      </c>
      <c r="S29" s="12">
        <f t="shared" si="1"/>
        <v>41959.206400462965</v>
      </c>
      <c r="T29" s="12">
        <f t="shared" si="2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8310</v>
      </c>
      <c r="R30" t="s">
        <v>8311</v>
      </c>
      <c r="S30" s="12">
        <f t="shared" si="1"/>
        <v>42354.96393518518</v>
      </c>
      <c r="T30" s="12">
        <f t="shared" si="2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8310</v>
      </c>
      <c r="R31" t="s">
        <v>8311</v>
      </c>
      <c r="S31" s="12">
        <f t="shared" si="1"/>
        <v>41842.67324074074</v>
      </c>
      <c r="T31" s="12">
        <f t="shared" si="2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8310</v>
      </c>
      <c r="R32" t="s">
        <v>8311</v>
      </c>
      <c r="S32" s="12">
        <f t="shared" si="1"/>
        <v>41872.292997685188</v>
      </c>
      <c r="T32" s="12">
        <f t="shared" si="2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8310</v>
      </c>
      <c r="R33" t="s">
        <v>8311</v>
      </c>
      <c r="S33" s="12">
        <f t="shared" si="1"/>
        <v>42394.79206018518</v>
      </c>
      <c r="T33" s="12">
        <f t="shared" si="2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8310</v>
      </c>
      <c r="R34" t="s">
        <v>8311</v>
      </c>
      <c r="S34" s="12">
        <f t="shared" si="1"/>
        <v>42503.165972222225</v>
      </c>
      <c r="T34" s="12">
        <f t="shared" si="2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8310</v>
      </c>
      <c r="R35" t="s">
        <v>8311</v>
      </c>
      <c r="S35" s="12">
        <f t="shared" si="1"/>
        <v>42316.702557870376</v>
      </c>
      <c r="T35" s="12">
        <f t="shared" si="2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8310</v>
      </c>
      <c r="R36" t="s">
        <v>8311</v>
      </c>
      <c r="S36" s="12">
        <f t="shared" si="1"/>
        <v>41856.321770833332</v>
      </c>
      <c r="T36" s="12">
        <f t="shared" si="2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8310</v>
      </c>
      <c r="R37" t="s">
        <v>8311</v>
      </c>
      <c r="S37" s="12">
        <f t="shared" si="1"/>
        <v>42122</v>
      </c>
      <c r="T37" s="12">
        <f t="shared" si="2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8310</v>
      </c>
      <c r="R38" t="s">
        <v>8311</v>
      </c>
      <c r="S38" s="12">
        <f t="shared" si="1"/>
        <v>42098.265335648146</v>
      </c>
      <c r="T38" s="12">
        <f t="shared" si="2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8310</v>
      </c>
      <c r="R39" t="s">
        <v>8311</v>
      </c>
      <c r="S39" s="12">
        <f t="shared" si="1"/>
        <v>42062.693043981482</v>
      </c>
      <c r="T39" s="12">
        <f t="shared" si="2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8310</v>
      </c>
      <c r="R40" t="s">
        <v>8311</v>
      </c>
      <c r="S40" s="12">
        <f t="shared" si="1"/>
        <v>41405.057222222218</v>
      </c>
      <c r="T40" s="12">
        <f t="shared" si="2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8310</v>
      </c>
      <c r="R41" t="s">
        <v>8311</v>
      </c>
      <c r="S41" s="12">
        <f t="shared" si="1"/>
        <v>41784.957638888889</v>
      </c>
      <c r="T41" s="12">
        <f t="shared" si="2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8310</v>
      </c>
      <c r="R42" t="s">
        <v>8311</v>
      </c>
      <c r="S42" s="12">
        <f t="shared" si="1"/>
        <v>41809.166666666664</v>
      </c>
      <c r="T42" s="12">
        <f t="shared" si="2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8310</v>
      </c>
      <c r="R43" t="s">
        <v>8311</v>
      </c>
      <c r="S43" s="12">
        <f t="shared" si="1"/>
        <v>41917.568912037037</v>
      </c>
      <c r="T43" s="12">
        <f t="shared" si="2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8310</v>
      </c>
      <c r="R44" t="s">
        <v>8311</v>
      </c>
      <c r="S44" s="12">
        <f t="shared" si="1"/>
        <v>42001.639189814814</v>
      </c>
      <c r="T44" s="12">
        <f t="shared" si="2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8310</v>
      </c>
      <c r="R45" t="s">
        <v>8311</v>
      </c>
      <c r="S45" s="12">
        <f t="shared" si="1"/>
        <v>41833</v>
      </c>
      <c r="T45" s="12">
        <f t="shared" si="2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8310</v>
      </c>
      <c r="R46" t="s">
        <v>8311</v>
      </c>
      <c r="S46" s="12">
        <f t="shared" si="1"/>
        <v>41919.098807870374</v>
      </c>
      <c r="T46" s="12">
        <f t="shared" si="2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8310</v>
      </c>
      <c r="R47" t="s">
        <v>8311</v>
      </c>
      <c r="S47" s="12">
        <f t="shared" si="1"/>
        <v>42487.623923611114</v>
      </c>
      <c r="T47" s="12">
        <f t="shared" si="2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8310</v>
      </c>
      <c r="R48" t="s">
        <v>8311</v>
      </c>
      <c r="S48" s="12">
        <f t="shared" si="1"/>
        <v>42353.964976851858</v>
      </c>
      <c r="T48" s="12">
        <f t="shared" si="2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8310</v>
      </c>
      <c r="R49" t="s">
        <v>8311</v>
      </c>
      <c r="S49" s="12">
        <f t="shared" si="1"/>
        <v>41992.861192129625</v>
      </c>
      <c r="T49" s="12">
        <f t="shared" si="2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8310</v>
      </c>
      <c r="R50" t="s">
        <v>8311</v>
      </c>
      <c r="S50" s="12">
        <f t="shared" si="1"/>
        <v>42064.5</v>
      </c>
      <c r="T50" s="12">
        <f t="shared" si="2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8310</v>
      </c>
      <c r="R51" t="s">
        <v>8311</v>
      </c>
      <c r="S51" s="12">
        <f t="shared" si="1"/>
        <v>42301.176446759258</v>
      </c>
      <c r="T51" s="12">
        <f t="shared" si="2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8310</v>
      </c>
      <c r="R52" t="s">
        <v>8311</v>
      </c>
      <c r="S52" s="12">
        <f t="shared" si="1"/>
        <v>42034.708333333328</v>
      </c>
      <c r="T52" s="12">
        <f t="shared" si="2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8310</v>
      </c>
      <c r="R53" t="s">
        <v>8311</v>
      </c>
      <c r="S53" s="12">
        <f t="shared" si="1"/>
        <v>42226.928668981483</v>
      </c>
      <c r="T53" s="12">
        <f t="shared" si="2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8310</v>
      </c>
      <c r="R54" t="s">
        <v>8311</v>
      </c>
      <c r="S54" s="12">
        <f t="shared" si="1"/>
        <v>41837.701921296299</v>
      </c>
      <c r="T54" s="12">
        <f t="shared" si="2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8310</v>
      </c>
      <c r="R55" t="s">
        <v>8311</v>
      </c>
      <c r="S55" s="12">
        <f t="shared" si="1"/>
        <v>41733.916666666664</v>
      </c>
      <c r="T55" s="12">
        <f t="shared" si="2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8310</v>
      </c>
      <c r="R56" t="s">
        <v>8311</v>
      </c>
      <c r="S56" s="12">
        <f t="shared" si="1"/>
        <v>42363.713206018518</v>
      </c>
      <c r="T56" s="12">
        <f t="shared" si="2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8310</v>
      </c>
      <c r="R57" t="s">
        <v>8311</v>
      </c>
      <c r="S57" s="12">
        <f t="shared" si="1"/>
        <v>42517.968935185185</v>
      </c>
      <c r="T57" s="12">
        <f t="shared" si="2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8310</v>
      </c>
      <c r="R58" t="s">
        <v>8311</v>
      </c>
      <c r="S58" s="12">
        <f t="shared" si="1"/>
        <v>42163.666666666672</v>
      </c>
      <c r="T58" s="12">
        <f t="shared" si="2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8310</v>
      </c>
      <c r="R59" t="s">
        <v>8311</v>
      </c>
      <c r="S59" s="12">
        <f t="shared" si="1"/>
        <v>42119.83289351852</v>
      </c>
      <c r="T59" s="12">
        <f t="shared" si="2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8310</v>
      </c>
      <c r="R60" t="s">
        <v>8311</v>
      </c>
      <c r="S60" s="12">
        <f t="shared" si="1"/>
        <v>41962.786712962959</v>
      </c>
      <c r="T60" s="12">
        <f t="shared" si="2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8310</v>
      </c>
      <c r="R61" t="s">
        <v>8311</v>
      </c>
      <c r="S61" s="12">
        <f t="shared" si="1"/>
        <v>42261.875</v>
      </c>
      <c r="T61" s="12">
        <f t="shared" si="2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8310</v>
      </c>
      <c r="R62" t="s">
        <v>8312</v>
      </c>
      <c r="S62" s="12">
        <f t="shared" si="1"/>
        <v>41721</v>
      </c>
      <c r="T62" s="12">
        <f t="shared" si="2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8310</v>
      </c>
      <c r="R63" t="s">
        <v>8312</v>
      </c>
      <c r="S63" s="12">
        <f t="shared" si="1"/>
        <v>41431.814317129632</v>
      </c>
      <c r="T63" s="12">
        <f t="shared" si="2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8310</v>
      </c>
      <c r="R64" t="s">
        <v>8312</v>
      </c>
      <c r="S64" s="12">
        <f t="shared" si="1"/>
        <v>41336.799513888887</v>
      </c>
      <c r="T64" s="12">
        <f t="shared" si="2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8310</v>
      </c>
      <c r="R65" t="s">
        <v>8312</v>
      </c>
      <c r="S65" s="12">
        <f t="shared" si="1"/>
        <v>41636.207638888889</v>
      </c>
      <c r="T65" s="12">
        <f t="shared" si="2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ref="P66:P129" si="4">E66/L66</f>
        <v>86.666666666666671</v>
      </c>
      <c r="Q66" t="s">
        <v>8310</v>
      </c>
      <c r="R66" t="s">
        <v>8312</v>
      </c>
      <c r="S66" s="12">
        <f t="shared" ref="S66:S129" si="5">(((I66/60)/60)/24)+DATE(1970,1,1)</f>
        <v>41463.01829861111</v>
      </c>
      <c r="T66" s="12">
        <f t="shared" ref="T66:T129" si="6">(((J66/60)/60)/24)+DATE(1970,1,1)</f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si="4"/>
        <v>132.05263157894737</v>
      </c>
      <c r="Q67" t="s">
        <v>8310</v>
      </c>
      <c r="R67" t="s">
        <v>8312</v>
      </c>
      <c r="S67" s="12">
        <f t="shared" si="5"/>
        <v>41862.249305555553</v>
      </c>
      <c r="T67" s="12">
        <f t="shared" si="6"/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4"/>
        <v>91.230769230769226</v>
      </c>
      <c r="Q68" t="s">
        <v>8310</v>
      </c>
      <c r="R68" t="s">
        <v>8312</v>
      </c>
      <c r="S68" s="12">
        <f t="shared" si="5"/>
        <v>42569.849768518514</v>
      </c>
      <c r="T68" s="12">
        <f t="shared" si="6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8310</v>
      </c>
      <c r="R69" t="s">
        <v>8312</v>
      </c>
      <c r="S69" s="12">
        <f t="shared" si="5"/>
        <v>41105.583379629628</v>
      </c>
      <c r="T69" s="12">
        <f t="shared" si="6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8310</v>
      </c>
      <c r="R70" t="s">
        <v>8312</v>
      </c>
      <c r="S70" s="12">
        <f t="shared" si="5"/>
        <v>41693.569340277776</v>
      </c>
      <c r="T70" s="12">
        <f t="shared" si="6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8310</v>
      </c>
      <c r="R71" t="s">
        <v>8312</v>
      </c>
      <c r="S71" s="12">
        <f t="shared" si="5"/>
        <v>40818.290972222225</v>
      </c>
      <c r="T71" s="12">
        <f t="shared" si="6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8310</v>
      </c>
      <c r="R72" t="s">
        <v>8312</v>
      </c>
      <c r="S72" s="12">
        <f t="shared" si="5"/>
        <v>40790.896354166667</v>
      </c>
      <c r="T72" s="12">
        <f t="shared" si="6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8310</v>
      </c>
      <c r="R73" t="s">
        <v>8312</v>
      </c>
      <c r="S73" s="12">
        <f t="shared" si="5"/>
        <v>41057.271493055552</v>
      </c>
      <c r="T73" s="12">
        <f t="shared" si="6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8310</v>
      </c>
      <c r="R74" t="s">
        <v>8312</v>
      </c>
      <c r="S74" s="12">
        <f t="shared" si="5"/>
        <v>41228</v>
      </c>
      <c r="T74" s="12">
        <f t="shared" si="6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8310</v>
      </c>
      <c r="R75" t="s">
        <v>8312</v>
      </c>
      <c r="S75" s="12">
        <f t="shared" si="5"/>
        <v>40666.165972222225</v>
      </c>
      <c r="T75" s="12">
        <f t="shared" si="6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8310</v>
      </c>
      <c r="R76" t="s">
        <v>8312</v>
      </c>
      <c r="S76" s="12">
        <f t="shared" si="5"/>
        <v>42390.487210648149</v>
      </c>
      <c r="T76" s="12">
        <f t="shared" si="6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8310</v>
      </c>
      <c r="R77" t="s">
        <v>8312</v>
      </c>
      <c r="S77" s="12">
        <f t="shared" si="5"/>
        <v>41387.209166666667</v>
      </c>
      <c r="T77" s="12">
        <f t="shared" si="6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8310</v>
      </c>
      <c r="R78" t="s">
        <v>8312</v>
      </c>
      <c r="S78" s="12">
        <f t="shared" si="5"/>
        <v>40904.733310185184</v>
      </c>
      <c r="T78" s="12">
        <f t="shared" si="6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8310</v>
      </c>
      <c r="R79" t="s">
        <v>8312</v>
      </c>
      <c r="S79" s="12">
        <f t="shared" si="5"/>
        <v>41050.124305555553</v>
      </c>
      <c r="T79" s="12">
        <f t="shared" si="6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8310</v>
      </c>
      <c r="R80" t="s">
        <v>8312</v>
      </c>
      <c r="S80" s="12">
        <f t="shared" si="5"/>
        <v>42614.730567129634</v>
      </c>
      <c r="T80" s="12">
        <f t="shared" si="6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8310</v>
      </c>
      <c r="R81" t="s">
        <v>8312</v>
      </c>
      <c r="S81" s="12">
        <f t="shared" si="5"/>
        <v>41754.776539351849</v>
      </c>
      <c r="T81" s="12">
        <f t="shared" si="6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8310</v>
      </c>
      <c r="R82" t="s">
        <v>8312</v>
      </c>
      <c r="S82" s="12">
        <f t="shared" si="5"/>
        <v>41618.083981481483</v>
      </c>
      <c r="T82" s="12">
        <f t="shared" si="6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8310</v>
      </c>
      <c r="R83" t="s">
        <v>8312</v>
      </c>
      <c r="S83" s="12">
        <f t="shared" si="5"/>
        <v>41104.126388888886</v>
      </c>
      <c r="T83" s="12">
        <f t="shared" si="6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8310</v>
      </c>
      <c r="R84" t="s">
        <v>8312</v>
      </c>
      <c r="S84" s="12">
        <f t="shared" si="5"/>
        <v>40825.820150462961</v>
      </c>
      <c r="T84" s="12">
        <f t="shared" si="6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8310</v>
      </c>
      <c r="R85" t="s">
        <v>8312</v>
      </c>
      <c r="S85" s="12">
        <f t="shared" si="5"/>
        <v>42057.479166666672</v>
      </c>
      <c r="T85" s="12">
        <f t="shared" si="6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8310</v>
      </c>
      <c r="R86" t="s">
        <v>8312</v>
      </c>
      <c r="S86" s="12">
        <f t="shared" si="5"/>
        <v>40678.757939814815</v>
      </c>
      <c r="T86" s="12">
        <f t="shared" si="6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8310</v>
      </c>
      <c r="R87" t="s">
        <v>8312</v>
      </c>
      <c r="S87" s="12">
        <f t="shared" si="5"/>
        <v>40809.125428240739</v>
      </c>
      <c r="T87" s="12">
        <f t="shared" si="6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8310</v>
      </c>
      <c r="R88" t="s">
        <v>8312</v>
      </c>
      <c r="S88" s="12">
        <f t="shared" si="5"/>
        <v>42365.59774305555</v>
      </c>
      <c r="T88" s="12">
        <f t="shared" si="6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8310</v>
      </c>
      <c r="R89" t="s">
        <v>8312</v>
      </c>
      <c r="S89" s="12">
        <f t="shared" si="5"/>
        <v>40332.070138888892</v>
      </c>
      <c r="T89" s="12">
        <f t="shared" si="6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8310</v>
      </c>
      <c r="R90" t="s">
        <v>8312</v>
      </c>
      <c r="S90" s="12">
        <f t="shared" si="5"/>
        <v>41812.65892361111</v>
      </c>
      <c r="T90" s="12">
        <f t="shared" si="6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8310</v>
      </c>
      <c r="R91" t="s">
        <v>8312</v>
      </c>
      <c r="S91" s="12">
        <f t="shared" si="5"/>
        <v>41427.752222222225</v>
      </c>
      <c r="T91" s="12">
        <f t="shared" si="6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8310</v>
      </c>
      <c r="R92" t="s">
        <v>8312</v>
      </c>
      <c r="S92" s="12">
        <f t="shared" si="5"/>
        <v>40736.297442129631</v>
      </c>
      <c r="T92" s="12">
        <f t="shared" si="6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8310</v>
      </c>
      <c r="R93" t="s">
        <v>8312</v>
      </c>
      <c r="S93" s="12">
        <f t="shared" si="5"/>
        <v>40680.402361111112</v>
      </c>
      <c r="T93" s="12">
        <f t="shared" si="6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8310</v>
      </c>
      <c r="R94" t="s">
        <v>8312</v>
      </c>
      <c r="S94" s="12">
        <f t="shared" si="5"/>
        <v>42767.333333333328</v>
      </c>
      <c r="T94" s="12">
        <f t="shared" si="6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8310</v>
      </c>
      <c r="R95" t="s">
        <v>8312</v>
      </c>
      <c r="S95" s="12">
        <f t="shared" si="5"/>
        <v>41093.875</v>
      </c>
      <c r="T95" s="12">
        <f t="shared" si="6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8310</v>
      </c>
      <c r="R96" t="s">
        <v>8312</v>
      </c>
      <c r="S96" s="12">
        <f t="shared" si="5"/>
        <v>41736.717847222222</v>
      </c>
      <c r="T96" s="12">
        <f t="shared" si="6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8310</v>
      </c>
      <c r="R97" t="s">
        <v>8312</v>
      </c>
      <c r="S97" s="12">
        <f t="shared" si="5"/>
        <v>40965.005104166667</v>
      </c>
      <c r="T97" s="12">
        <f t="shared" si="6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8310</v>
      </c>
      <c r="R98" t="s">
        <v>8312</v>
      </c>
      <c r="S98" s="12">
        <f t="shared" si="5"/>
        <v>40391.125</v>
      </c>
      <c r="T98" s="12">
        <f t="shared" si="6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8310</v>
      </c>
      <c r="R99" t="s">
        <v>8312</v>
      </c>
      <c r="S99" s="12">
        <f t="shared" si="5"/>
        <v>40736.135208333333</v>
      </c>
      <c r="T99" s="12">
        <f t="shared" si="6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8310</v>
      </c>
      <c r="R100" t="s">
        <v>8312</v>
      </c>
      <c r="S100" s="12">
        <f t="shared" si="5"/>
        <v>41250.979166666664</v>
      </c>
      <c r="T100" s="12">
        <f t="shared" si="6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8310</v>
      </c>
      <c r="R101" t="s">
        <v>8312</v>
      </c>
      <c r="S101" s="12">
        <f t="shared" si="5"/>
        <v>41661.902766203704</v>
      </c>
      <c r="T101" s="12">
        <f t="shared" si="6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8310</v>
      </c>
      <c r="R102" t="s">
        <v>8312</v>
      </c>
      <c r="S102" s="12">
        <f t="shared" si="5"/>
        <v>41217.794976851852</v>
      </c>
      <c r="T102" s="12">
        <f t="shared" si="6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8310</v>
      </c>
      <c r="R103" t="s">
        <v>8312</v>
      </c>
      <c r="S103" s="12">
        <f t="shared" si="5"/>
        <v>41298.776736111111</v>
      </c>
      <c r="T103" s="12">
        <f t="shared" si="6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8310</v>
      </c>
      <c r="R104" t="s">
        <v>8312</v>
      </c>
      <c r="S104" s="12">
        <f t="shared" si="5"/>
        <v>40535.131168981483</v>
      </c>
      <c r="T104" s="12">
        <f t="shared" si="6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8310</v>
      </c>
      <c r="R105" t="s">
        <v>8312</v>
      </c>
      <c r="S105" s="12">
        <f t="shared" si="5"/>
        <v>41705.805902777778</v>
      </c>
      <c r="T105" s="12">
        <f t="shared" si="6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8310</v>
      </c>
      <c r="R106" t="s">
        <v>8312</v>
      </c>
      <c r="S106" s="12">
        <f t="shared" si="5"/>
        <v>40636.041666666664</v>
      </c>
      <c r="T106" s="12">
        <f t="shared" si="6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8310</v>
      </c>
      <c r="R107" t="s">
        <v>8312</v>
      </c>
      <c r="S107" s="12">
        <f t="shared" si="5"/>
        <v>42504</v>
      </c>
      <c r="T107" s="12">
        <f t="shared" si="6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8310</v>
      </c>
      <c r="R108" t="s">
        <v>8312</v>
      </c>
      <c r="S108" s="12">
        <f t="shared" si="5"/>
        <v>41001.776631944449</v>
      </c>
      <c r="T108" s="12">
        <f t="shared" si="6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8310</v>
      </c>
      <c r="R109" t="s">
        <v>8312</v>
      </c>
      <c r="S109" s="12">
        <f t="shared" si="5"/>
        <v>40657.982488425929</v>
      </c>
      <c r="T109" s="12">
        <f t="shared" si="6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8310</v>
      </c>
      <c r="R110" t="s">
        <v>8312</v>
      </c>
      <c r="S110" s="12">
        <f t="shared" si="5"/>
        <v>41425.613078703704</v>
      </c>
      <c r="T110" s="12">
        <f t="shared" si="6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8310</v>
      </c>
      <c r="R111" t="s">
        <v>8312</v>
      </c>
      <c r="S111" s="12">
        <f t="shared" si="5"/>
        <v>40600.025810185187</v>
      </c>
      <c r="T111" s="12">
        <f t="shared" si="6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8310</v>
      </c>
      <c r="R112" t="s">
        <v>8312</v>
      </c>
      <c r="S112" s="12">
        <f t="shared" si="5"/>
        <v>41592.249305555553</v>
      </c>
      <c r="T112" s="12">
        <f t="shared" si="6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8310</v>
      </c>
      <c r="R113" t="s">
        <v>8312</v>
      </c>
      <c r="S113" s="12">
        <f t="shared" si="5"/>
        <v>42155.333182870367</v>
      </c>
      <c r="T113" s="12">
        <f t="shared" si="6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8310</v>
      </c>
      <c r="R114" t="s">
        <v>8312</v>
      </c>
      <c r="S114" s="12">
        <f t="shared" si="5"/>
        <v>41742.083333333336</v>
      </c>
      <c r="T114" s="12">
        <f t="shared" si="6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8310</v>
      </c>
      <c r="R115" t="s">
        <v>8312</v>
      </c>
      <c r="S115" s="12">
        <f t="shared" si="5"/>
        <v>40761.625</v>
      </c>
      <c r="T115" s="12">
        <f t="shared" si="6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8310</v>
      </c>
      <c r="R116" t="s">
        <v>8312</v>
      </c>
      <c r="S116" s="12">
        <f t="shared" si="5"/>
        <v>40921.27416666667</v>
      </c>
      <c r="T116" s="12">
        <f t="shared" si="6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8310</v>
      </c>
      <c r="R117" t="s">
        <v>8312</v>
      </c>
      <c r="S117" s="12">
        <f t="shared" si="5"/>
        <v>40943.738935185182</v>
      </c>
      <c r="T117" s="12">
        <f t="shared" si="6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8310</v>
      </c>
      <c r="R118" t="s">
        <v>8312</v>
      </c>
      <c r="S118" s="12">
        <f t="shared" si="5"/>
        <v>40641.455497685187</v>
      </c>
      <c r="T118" s="12">
        <f t="shared" si="6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8310</v>
      </c>
      <c r="R119" t="s">
        <v>8312</v>
      </c>
      <c r="S119" s="12">
        <f t="shared" si="5"/>
        <v>40338.791666666664</v>
      </c>
      <c r="T119" s="12">
        <f t="shared" si="6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8310</v>
      </c>
      <c r="R120" t="s">
        <v>8312</v>
      </c>
      <c r="S120" s="12">
        <f t="shared" si="5"/>
        <v>40753.053657407407</v>
      </c>
      <c r="T120" s="12">
        <f t="shared" si="6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8310</v>
      </c>
      <c r="R121" t="s">
        <v>8312</v>
      </c>
      <c r="S121" s="12">
        <f t="shared" si="5"/>
        <v>40768.958333333336</v>
      </c>
      <c r="T121" s="12">
        <f t="shared" si="6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8310</v>
      </c>
      <c r="R122" t="s">
        <v>8313</v>
      </c>
      <c r="S122" s="12">
        <f t="shared" si="5"/>
        <v>42646.049849537041</v>
      </c>
      <c r="T122" s="12">
        <f t="shared" si="6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8310</v>
      </c>
      <c r="R123" t="s">
        <v>8313</v>
      </c>
      <c r="S123" s="12">
        <f t="shared" si="5"/>
        <v>42112.427777777775</v>
      </c>
      <c r="T123" s="12">
        <f t="shared" si="6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8310</v>
      </c>
      <c r="R124" t="s">
        <v>8313</v>
      </c>
      <c r="S124" s="12">
        <f t="shared" si="5"/>
        <v>42653.431793981479</v>
      </c>
      <c r="T124" s="12">
        <f t="shared" si="6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8310</v>
      </c>
      <c r="R125" t="s">
        <v>8313</v>
      </c>
      <c r="S125" s="12">
        <f t="shared" si="5"/>
        <v>41940.916666666664</v>
      </c>
      <c r="T125" s="12">
        <f t="shared" si="6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8310</v>
      </c>
      <c r="R126" t="s">
        <v>8313</v>
      </c>
      <c r="S126" s="12">
        <f t="shared" si="5"/>
        <v>42139.928726851853</v>
      </c>
      <c r="T126" s="12">
        <f t="shared" si="6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8310</v>
      </c>
      <c r="R127" t="s">
        <v>8313</v>
      </c>
      <c r="S127" s="12">
        <f t="shared" si="5"/>
        <v>42769.993981481486</v>
      </c>
      <c r="T127" s="12">
        <f t="shared" si="6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8310</v>
      </c>
      <c r="R128" t="s">
        <v>8313</v>
      </c>
      <c r="S128" s="12">
        <f t="shared" si="5"/>
        <v>42166.083333333328</v>
      </c>
      <c r="T128" s="12">
        <f t="shared" si="6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8310</v>
      </c>
      <c r="R129" t="s">
        <v>8313</v>
      </c>
      <c r="S129" s="12">
        <f t="shared" si="5"/>
        <v>42097.582650462966</v>
      </c>
      <c r="T129" s="12">
        <f t="shared" si="6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ref="P130:P193" si="8">E130/L130</f>
        <v>311.16666666666669</v>
      </c>
      <c r="Q130" t="s">
        <v>8310</v>
      </c>
      <c r="R130" t="s">
        <v>8313</v>
      </c>
      <c r="S130" s="12">
        <f t="shared" ref="S130:S193" si="9">(((I130/60)/60)/24)+DATE(1970,1,1)</f>
        <v>42663.22792824074</v>
      </c>
      <c r="T130" s="12">
        <f t="shared" ref="T130:T193" si="10">(((J130/60)/60)/24)+DATE(1970,1,1)</f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1">E131/D131</f>
        <v>0</v>
      </c>
      <c r="P131" s="6" t="e">
        <f t="shared" si="8"/>
        <v>#DIV/0!</v>
      </c>
      <c r="Q131" t="s">
        <v>8310</v>
      </c>
      <c r="R131" t="s">
        <v>8313</v>
      </c>
      <c r="S131" s="12">
        <f t="shared" si="9"/>
        <v>41942.937303240738</v>
      </c>
      <c r="T131" s="12">
        <f t="shared" si="10"/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1"/>
        <v>0</v>
      </c>
      <c r="P132" s="6" t="e">
        <f t="shared" si="8"/>
        <v>#DIV/0!</v>
      </c>
      <c r="Q132" t="s">
        <v>8310</v>
      </c>
      <c r="R132" t="s">
        <v>8313</v>
      </c>
      <c r="S132" s="12">
        <f t="shared" si="9"/>
        <v>41806.844444444447</v>
      </c>
      <c r="T132" s="12">
        <f t="shared" si="10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8310</v>
      </c>
      <c r="R133" t="s">
        <v>8313</v>
      </c>
      <c r="S133" s="12">
        <f t="shared" si="9"/>
        <v>42557</v>
      </c>
      <c r="T133" s="12">
        <f t="shared" si="10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8310</v>
      </c>
      <c r="R134" t="s">
        <v>8313</v>
      </c>
      <c r="S134" s="12">
        <f t="shared" si="9"/>
        <v>41950.854247685187</v>
      </c>
      <c r="T134" s="12">
        <f t="shared" si="10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8310</v>
      </c>
      <c r="R135" t="s">
        <v>8313</v>
      </c>
      <c r="S135" s="12">
        <f t="shared" si="9"/>
        <v>42521.729861111111</v>
      </c>
      <c r="T135" s="12">
        <f t="shared" si="10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8310</v>
      </c>
      <c r="R136" t="s">
        <v>8313</v>
      </c>
      <c r="S136" s="12">
        <f t="shared" si="9"/>
        <v>42251.708333333328</v>
      </c>
      <c r="T136" s="12">
        <f t="shared" si="10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8310</v>
      </c>
      <c r="R137" t="s">
        <v>8313</v>
      </c>
      <c r="S137" s="12">
        <f t="shared" si="9"/>
        <v>41821.791666666664</v>
      </c>
      <c r="T137" s="12">
        <f t="shared" si="10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8310</v>
      </c>
      <c r="R138" t="s">
        <v>8313</v>
      </c>
      <c r="S138" s="12">
        <f t="shared" si="9"/>
        <v>42140.427777777775</v>
      </c>
      <c r="T138" s="12">
        <f t="shared" si="10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8310</v>
      </c>
      <c r="R139" t="s">
        <v>8313</v>
      </c>
      <c r="S139" s="12">
        <f t="shared" si="9"/>
        <v>42289.573993055557</v>
      </c>
      <c r="T139" s="12">
        <f t="shared" si="10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8310</v>
      </c>
      <c r="R140" t="s">
        <v>8313</v>
      </c>
      <c r="S140" s="12">
        <f t="shared" si="9"/>
        <v>42217.207638888889</v>
      </c>
      <c r="T140" s="12">
        <f t="shared" si="10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8310</v>
      </c>
      <c r="R141" t="s">
        <v>8313</v>
      </c>
      <c r="S141" s="12">
        <f t="shared" si="9"/>
        <v>42197.920972222222</v>
      </c>
      <c r="T141" s="12">
        <f t="shared" si="10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8310</v>
      </c>
      <c r="R142" t="s">
        <v>8313</v>
      </c>
      <c r="S142" s="12">
        <f t="shared" si="9"/>
        <v>42083.15662037037</v>
      </c>
      <c r="T142" s="12">
        <f t="shared" si="10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8310</v>
      </c>
      <c r="R143" t="s">
        <v>8313</v>
      </c>
      <c r="S143" s="12">
        <f t="shared" si="9"/>
        <v>42155.153043981481</v>
      </c>
      <c r="T143" s="12">
        <f t="shared" si="10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8310</v>
      </c>
      <c r="R144" t="s">
        <v>8313</v>
      </c>
      <c r="S144" s="12">
        <f t="shared" si="9"/>
        <v>41959.934930555552</v>
      </c>
      <c r="T144" s="12">
        <f t="shared" si="10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8310</v>
      </c>
      <c r="R145" t="s">
        <v>8313</v>
      </c>
      <c r="S145" s="12">
        <f t="shared" si="9"/>
        <v>42616.246527777781</v>
      </c>
      <c r="T145" s="12">
        <f t="shared" si="10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8310</v>
      </c>
      <c r="R146" t="s">
        <v>8313</v>
      </c>
      <c r="S146" s="12">
        <f t="shared" si="9"/>
        <v>42107.72074074074</v>
      </c>
      <c r="T146" s="12">
        <f t="shared" si="10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8310</v>
      </c>
      <c r="R147" t="s">
        <v>8313</v>
      </c>
      <c r="S147" s="12">
        <f t="shared" si="9"/>
        <v>42227.542268518519</v>
      </c>
      <c r="T147" s="12">
        <f t="shared" si="10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8310</v>
      </c>
      <c r="R148" t="s">
        <v>8313</v>
      </c>
      <c r="S148" s="12">
        <f t="shared" si="9"/>
        <v>42753.016180555554</v>
      </c>
      <c r="T148" s="12">
        <f t="shared" si="10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8310</v>
      </c>
      <c r="R149" t="s">
        <v>8313</v>
      </c>
      <c r="S149" s="12">
        <f t="shared" si="9"/>
        <v>42012.762499999997</v>
      </c>
      <c r="T149" s="12">
        <f t="shared" si="10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8310</v>
      </c>
      <c r="R150" t="s">
        <v>8313</v>
      </c>
      <c r="S150" s="12">
        <f t="shared" si="9"/>
        <v>42427.281666666662</v>
      </c>
      <c r="T150" s="12">
        <f t="shared" si="10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8310</v>
      </c>
      <c r="R151" t="s">
        <v>8313</v>
      </c>
      <c r="S151" s="12">
        <f t="shared" si="9"/>
        <v>41998.333333333328</v>
      </c>
      <c r="T151" s="12">
        <f t="shared" si="10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8310</v>
      </c>
      <c r="R152" t="s">
        <v>8313</v>
      </c>
      <c r="S152" s="12">
        <f t="shared" si="9"/>
        <v>42150.161828703705</v>
      </c>
      <c r="T152" s="12">
        <f t="shared" si="10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8310</v>
      </c>
      <c r="R153" t="s">
        <v>8313</v>
      </c>
      <c r="S153" s="12">
        <f t="shared" si="9"/>
        <v>42173.550821759258</v>
      </c>
      <c r="T153" s="12">
        <f t="shared" si="10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8310</v>
      </c>
      <c r="R154" t="s">
        <v>8313</v>
      </c>
      <c r="S154" s="12">
        <f t="shared" si="9"/>
        <v>41905.077546296299</v>
      </c>
      <c r="T154" s="12">
        <f t="shared" si="10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8310</v>
      </c>
      <c r="R155" t="s">
        <v>8313</v>
      </c>
      <c r="S155" s="12">
        <f t="shared" si="9"/>
        <v>41975.627824074079</v>
      </c>
      <c r="T155" s="12">
        <f t="shared" si="10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8310</v>
      </c>
      <c r="R156" t="s">
        <v>8313</v>
      </c>
      <c r="S156" s="12">
        <f t="shared" si="9"/>
        <v>42158.547395833331</v>
      </c>
      <c r="T156" s="12">
        <f t="shared" si="10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8310</v>
      </c>
      <c r="R157" t="s">
        <v>8313</v>
      </c>
      <c r="S157" s="12">
        <f t="shared" si="9"/>
        <v>42208.559432870374</v>
      </c>
      <c r="T157" s="12">
        <f t="shared" si="10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8310</v>
      </c>
      <c r="R158" t="s">
        <v>8313</v>
      </c>
      <c r="S158" s="12">
        <f t="shared" si="9"/>
        <v>41854.124953703707</v>
      </c>
      <c r="T158" s="12">
        <f t="shared" si="10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8310</v>
      </c>
      <c r="R159" t="s">
        <v>8313</v>
      </c>
      <c r="S159" s="12">
        <f t="shared" si="9"/>
        <v>42426.911712962959</v>
      </c>
      <c r="T159" s="12">
        <f t="shared" si="10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8310</v>
      </c>
      <c r="R160" t="s">
        <v>8313</v>
      </c>
      <c r="S160" s="12">
        <f t="shared" si="9"/>
        <v>41934.07671296296</v>
      </c>
      <c r="T160" s="12">
        <f t="shared" si="10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8310</v>
      </c>
      <c r="R161" t="s">
        <v>8313</v>
      </c>
      <c r="S161" s="12">
        <f t="shared" si="9"/>
        <v>42554.434548611112</v>
      </c>
      <c r="T161" s="12">
        <f t="shared" si="10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8310</v>
      </c>
      <c r="R162" t="s">
        <v>8314</v>
      </c>
      <c r="S162" s="12">
        <f t="shared" si="9"/>
        <v>42231.913090277783</v>
      </c>
      <c r="T162" s="12">
        <f t="shared" si="10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8310</v>
      </c>
      <c r="R163" t="s">
        <v>8314</v>
      </c>
      <c r="S163" s="12">
        <f t="shared" si="9"/>
        <v>41822.687442129631</v>
      </c>
      <c r="T163" s="12">
        <f t="shared" si="10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8310</v>
      </c>
      <c r="R164" t="s">
        <v>8314</v>
      </c>
      <c r="S164" s="12">
        <f t="shared" si="9"/>
        <v>41867.987500000003</v>
      </c>
      <c r="T164" s="12">
        <f t="shared" si="10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8310</v>
      </c>
      <c r="R165" t="s">
        <v>8314</v>
      </c>
      <c r="S165" s="12">
        <f t="shared" si="9"/>
        <v>42278</v>
      </c>
      <c r="T165" s="12">
        <f t="shared" si="10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8310</v>
      </c>
      <c r="R166" t="s">
        <v>8314</v>
      </c>
      <c r="S166" s="12">
        <f t="shared" si="9"/>
        <v>41901.762743055559</v>
      </c>
      <c r="T166" s="12">
        <f t="shared" si="10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8310</v>
      </c>
      <c r="R167" t="s">
        <v>8314</v>
      </c>
      <c r="S167" s="12">
        <f t="shared" si="9"/>
        <v>42381.658842592587</v>
      </c>
      <c r="T167" s="12">
        <f t="shared" si="10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8310</v>
      </c>
      <c r="R168" t="s">
        <v>8314</v>
      </c>
      <c r="S168" s="12">
        <f t="shared" si="9"/>
        <v>42751.075949074075</v>
      </c>
      <c r="T168" s="12">
        <f t="shared" si="10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8310</v>
      </c>
      <c r="R169" t="s">
        <v>8314</v>
      </c>
      <c r="S169" s="12">
        <f t="shared" si="9"/>
        <v>42220.927488425921</v>
      </c>
      <c r="T169" s="12">
        <f t="shared" si="10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8310</v>
      </c>
      <c r="R170" t="s">
        <v>8314</v>
      </c>
      <c r="S170" s="12">
        <f t="shared" si="9"/>
        <v>42082.793634259258</v>
      </c>
      <c r="T170" s="12">
        <f t="shared" si="10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8310</v>
      </c>
      <c r="R171" t="s">
        <v>8314</v>
      </c>
      <c r="S171" s="12">
        <f t="shared" si="9"/>
        <v>41930.505312499998</v>
      </c>
      <c r="T171" s="12">
        <f t="shared" si="10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8310</v>
      </c>
      <c r="R172" t="s">
        <v>8314</v>
      </c>
      <c r="S172" s="12">
        <f t="shared" si="9"/>
        <v>42246.227777777778</v>
      </c>
      <c r="T172" s="12">
        <f t="shared" si="10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8310</v>
      </c>
      <c r="R173" t="s">
        <v>8314</v>
      </c>
      <c r="S173" s="12">
        <f t="shared" si="9"/>
        <v>42594.180717592593</v>
      </c>
      <c r="T173" s="12">
        <f t="shared" si="10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8310</v>
      </c>
      <c r="R174" t="s">
        <v>8314</v>
      </c>
      <c r="S174" s="12">
        <f t="shared" si="9"/>
        <v>42082.353275462956</v>
      </c>
      <c r="T174" s="12">
        <f t="shared" si="10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8310</v>
      </c>
      <c r="R175" t="s">
        <v>8314</v>
      </c>
      <c r="S175" s="12">
        <f t="shared" si="9"/>
        <v>42063.573009259257</v>
      </c>
      <c r="T175" s="12">
        <f t="shared" si="10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8310</v>
      </c>
      <c r="R176" t="s">
        <v>8314</v>
      </c>
      <c r="S176" s="12">
        <f t="shared" si="9"/>
        <v>42132.758981481486</v>
      </c>
      <c r="T176" s="12">
        <f t="shared" si="10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8310</v>
      </c>
      <c r="R177" t="s">
        <v>8314</v>
      </c>
      <c r="S177" s="12">
        <f t="shared" si="9"/>
        <v>41880.777905092589</v>
      </c>
      <c r="T177" s="12">
        <f t="shared" si="10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8310</v>
      </c>
      <c r="R178" t="s">
        <v>8314</v>
      </c>
      <c r="S178" s="12">
        <f t="shared" si="9"/>
        <v>42221.824062500003</v>
      </c>
      <c r="T178" s="12">
        <f t="shared" si="10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8310</v>
      </c>
      <c r="R179" t="s">
        <v>8314</v>
      </c>
      <c r="S179" s="12">
        <f t="shared" si="9"/>
        <v>42087.00608796296</v>
      </c>
      <c r="T179" s="12">
        <f t="shared" si="10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8310</v>
      </c>
      <c r="R180" t="s">
        <v>8314</v>
      </c>
      <c r="S180" s="12">
        <f t="shared" si="9"/>
        <v>42334.997048611112</v>
      </c>
      <c r="T180" s="12">
        <f t="shared" si="10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8310</v>
      </c>
      <c r="R181" t="s">
        <v>8314</v>
      </c>
      <c r="S181" s="12">
        <f t="shared" si="9"/>
        <v>42433.080497685187</v>
      </c>
      <c r="T181" s="12">
        <f t="shared" si="10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8310</v>
      </c>
      <c r="R182" t="s">
        <v>8314</v>
      </c>
      <c r="S182" s="12">
        <f t="shared" si="9"/>
        <v>42107.791666666672</v>
      </c>
      <c r="T182" s="12">
        <f t="shared" si="10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8310</v>
      </c>
      <c r="R183" t="s">
        <v>8314</v>
      </c>
      <c r="S183" s="12">
        <f t="shared" si="9"/>
        <v>42177.741840277777</v>
      </c>
      <c r="T183" s="12">
        <f t="shared" si="10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8310</v>
      </c>
      <c r="R184" t="s">
        <v>8314</v>
      </c>
      <c r="S184" s="12">
        <f t="shared" si="9"/>
        <v>42742.011944444443</v>
      </c>
      <c r="T184" s="12">
        <f t="shared" si="10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8310</v>
      </c>
      <c r="R185" t="s">
        <v>8314</v>
      </c>
      <c r="S185" s="12">
        <f t="shared" si="9"/>
        <v>41969.851967592593</v>
      </c>
      <c r="T185" s="12">
        <f t="shared" si="10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8310</v>
      </c>
      <c r="R186" t="s">
        <v>8314</v>
      </c>
      <c r="S186" s="12">
        <f t="shared" si="9"/>
        <v>41883.165972222225</v>
      </c>
      <c r="T186" s="12">
        <f t="shared" si="10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8310</v>
      </c>
      <c r="R187" t="s">
        <v>8314</v>
      </c>
      <c r="S187" s="12">
        <f t="shared" si="9"/>
        <v>42600.91133101852</v>
      </c>
      <c r="T187" s="12">
        <f t="shared" si="10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8310</v>
      </c>
      <c r="R188" t="s">
        <v>8314</v>
      </c>
      <c r="S188" s="12">
        <f t="shared" si="9"/>
        <v>42797.833333333328</v>
      </c>
      <c r="T188" s="12">
        <f t="shared" si="10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8310</v>
      </c>
      <c r="R189" t="s">
        <v>8314</v>
      </c>
      <c r="S189" s="12">
        <f t="shared" si="9"/>
        <v>42206.290972222225</v>
      </c>
      <c r="T189" s="12">
        <f t="shared" si="10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8310</v>
      </c>
      <c r="R190" t="s">
        <v>8314</v>
      </c>
      <c r="S190" s="12">
        <f t="shared" si="9"/>
        <v>41887.18304398148</v>
      </c>
      <c r="T190" s="12">
        <f t="shared" si="10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8310</v>
      </c>
      <c r="R191" t="s">
        <v>8314</v>
      </c>
      <c r="S191" s="12">
        <f t="shared" si="9"/>
        <v>42616.690706018519</v>
      </c>
      <c r="T191" s="12">
        <f t="shared" si="10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8310</v>
      </c>
      <c r="R192" t="s">
        <v>8314</v>
      </c>
      <c r="S192" s="12">
        <f t="shared" si="9"/>
        <v>42537.650995370372</v>
      </c>
      <c r="T192" s="12">
        <f t="shared" si="10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8310</v>
      </c>
      <c r="R193" t="s">
        <v>8314</v>
      </c>
      <c r="S193" s="12">
        <f t="shared" si="9"/>
        <v>42279.441412037035</v>
      </c>
      <c r="T193" s="12">
        <f t="shared" si="10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ref="P194:P257" si="12">E194/L194</f>
        <v>5.666666666666667</v>
      </c>
      <c r="Q194" t="s">
        <v>8310</v>
      </c>
      <c r="R194" t="s">
        <v>8314</v>
      </c>
      <c r="S194" s="12">
        <f t="shared" ref="S194:S257" si="13">(((I194/60)/60)/24)+DATE(1970,1,1)</f>
        <v>41929.792037037041</v>
      </c>
      <c r="T194" s="12">
        <f t="shared" ref="T194:T257" si="14">(((J194/60)/60)/24)+DATE(1970,1,1)</f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s="6" t="e">
        <f t="shared" si="12"/>
        <v>#DIV/0!</v>
      </c>
      <c r="Q195" t="s">
        <v>8310</v>
      </c>
      <c r="R195" t="s">
        <v>8314</v>
      </c>
      <c r="S195" s="12">
        <f t="shared" si="13"/>
        <v>41971.976458333331</v>
      </c>
      <c r="T195" s="12">
        <f t="shared" si="14"/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6">
        <f t="shared" si="12"/>
        <v>1</v>
      </c>
      <c r="Q196" t="s">
        <v>8310</v>
      </c>
      <c r="R196" t="s">
        <v>8314</v>
      </c>
      <c r="S196" s="12">
        <f t="shared" si="13"/>
        <v>42435.996886574074</v>
      </c>
      <c r="T196" s="12">
        <f t="shared" si="14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8310</v>
      </c>
      <c r="R197" t="s">
        <v>8314</v>
      </c>
      <c r="S197" s="12">
        <f t="shared" si="13"/>
        <v>42195.67050925926</v>
      </c>
      <c r="T197" s="12">
        <f t="shared" si="14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8310</v>
      </c>
      <c r="R198" t="s">
        <v>8314</v>
      </c>
      <c r="S198" s="12">
        <f t="shared" si="13"/>
        <v>42287.875</v>
      </c>
      <c r="T198" s="12">
        <f t="shared" si="14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8310</v>
      </c>
      <c r="R199" t="s">
        <v>8314</v>
      </c>
      <c r="S199" s="12">
        <f t="shared" si="13"/>
        <v>42783.875</v>
      </c>
      <c r="T199" s="12">
        <f t="shared" si="14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8310</v>
      </c>
      <c r="R200" t="s">
        <v>8314</v>
      </c>
      <c r="S200" s="12">
        <f t="shared" si="13"/>
        <v>41917.383356481485</v>
      </c>
      <c r="T200" s="12">
        <f t="shared" si="14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8310</v>
      </c>
      <c r="R201" t="s">
        <v>8314</v>
      </c>
      <c r="S201" s="12">
        <f t="shared" si="13"/>
        <v>42614.123865740738</v>
      </c>
      <c r="T201" s="12">
        <f t="shared" si="14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8310</v>
      </c>
      <c r="R202" t="s">
        <v>8314</v>
      </c>
      <c r="S202" s="12">
        <f t="shared" si="13"/>
        <v>41897.083368055559</v>
      </c>
      <c r="T202" s="12">
        <f t="shared" si="14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8310</v>
      </c>
      <c r="R203" t="s">
        <v>8314</v>
      </c>
      <c r="S203" s="12">
        <f t="shared" si="13"/>
        <v>42043.818622685183</v>
      </c>
      <c r="T203" s="12">
        <f t="shared" si="14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8310</v>
      </c>
      <c r="R204" t="s">
        <v>8314</v>
      </c>
      <c r="S204" s="12">
        <f t="shared" si="13"/>
        <v>42285.874305555553</v>
      </c>
      <c r="T204" s="12">
        <f t="shared" si="14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8310</v>
      </c>
      <c r="R205" t="s">
        <v>8314</v>
      </c>
      <c r="S205" s="12">
        <f t="shared" si="13"/>
        <v>42033.847962962958</v>
      </c>
      <c r="T205" s="12">
        <f t="shared" si="14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8310</v>
      </c>
      <c r="R206" t="s">
        <v>8314</v>
      </c>
      <c r="S206" s="12">
        <f t="shared" si="13"/>
        <v>42586.583368055552</v>
      </c>
      <c r="T206" s="12">
        <f t="shared" si="14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8310</v>
      </c>
      <c r="R207" t="s">
        <v>8314</v>
      </c>
      <c r="S207" s="12">
        <f t="shared" si="13"/>
        <v>42283.632199074069</v>
      </c>
      <c r="T207" s="12">
        <f t="shared" si="14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8310</v>
      </c>
      <c r="R208" t="s">
        <v>8314</v>
      </c>
      <c r="S208" s="12">
        <f t="shared" si="13"/>
        <v>42588.004432870366</v>
      </c>
      <c r="T208" s="12">
        <f t="shared" si="14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8310</v>
      </c>
      <c r="R209" t="s">
        <v>8314</v>
      </c>
      <c r="S209" s="12">
        <f t="shared" si="13"/>
        <v>42008.197199074071</v>
      </c>
      <c r="T209" s="12">
        <f t="shared" si="14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8310</v>
      </c>
      <c r="R210" t="s">
        <v>8314</v>
      </c>
      <c r="S210" s="12">
        <f t="shared" si="13"/>
        <v>41989.369988425926</v>
      </c>
      <c r="T210" s="12">
        <f t="shared" si="14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8310</v>
      </c>
      <c r="R211" t="s">
        <v>8314</v>
      </c>
      <c r="S211" s="12">
        <f t="shared" si="13"/>
        <v>42195.922858796301</v>
      </c>
      <c r="T211" s="12">
        <f t="shared" si="14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8310</v>
      </c>
      <c r="R212" t="s">
        <v>8314</v>
      </c>
      <c r="S212" s="12">
        <f t="shared" si="13"/>
        <v>42278.208333333328</v>
      </c>
      <c r="T212" s="12">
        <f t="shared" si="14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8310</v>
      </c>
      <c r="R213" t="s">
        <v>8314</v>
      </c>
      <c r="S213" s="12">
        <f t="shared" si="13"/>
        <v>42266.159918981488</v>
      </c>
      <c r="T213" s="12">
        <f t="shared" si="14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8310</v>
      </c>
      <c r="R214" t="s">
        <v>8314</v>
      </c>
      <c r="S214" s="12">
        <f t="shared" si="13"/>
        <v>42476.839351851857</v>
      </c>
      <c r="T214" s="12">
        <f t="shared" si="14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8310</v>
      </c>
      <c r="R215" t="s">
        <v>8314</v>
      </c>
      <c r="S215" s="12">
        <f t="shared" si="13"/>
        <v>42232.587974537033</v>
      </c>
      <c r="T215" s="12">
        <f t="shared" si="14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8310</v>
      </c>
      <c r="R216" t="s">
        <v>8314</v>
      </c>
      <c r="S216" s="12">
        <f t="shared" si="13"/>
        <v>42069.64061342593</v>
      </c>
      <c r="T216" s="12">
        <f t="shared" si="14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8310</v>
      </c>
      <c r="R217" t="s">
        <v>8314</v>
      </c>
      <c r="S217" s="12">
        <f t="shared" si="13"/>
        <v>42417.999305555553</v>
      </c>
      <c r="T217" s="12">
        <f t="shared" si="14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8310</v>
      </c>
      <c r="R218" t="s">
        <v>8314</v>
      </c>
      <c r="S218" s="12">
        <f t="shared" si="13"/>
        <v>42116.917094907403</v>
      </c>
      <c r="T218" s="12">
        <f t="shared" si="14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8310</v>
      </c>
      <c r="R219" t="s">
        <v>8314</v>
      </c>
      <c r="S219" s="12">
        <f t="shared" si="13"/>
        <v>42001.64061342593</v>
      </c>
      <c r="T219" s="12">
        <f t="shared" si="14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8310</v>
      </c>
      <c r="R220" t="s">
        <v>8314</v>
      </c>
      <c r="S220" s="12">
        <f t="shared" si="13"/>
        <v>42139.628344907411</v>
      </c>
      <c r="T220" s="12">
        <f t="shared" si="14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8310</v>
      </c>
      <c r="R221" t="s">
        <v>8314</v>
      </c>
      <c r="S221" s="12">
        <f t="shared" si="13"/>
        <v>42461.290972222225</v>
      </c>
      <c r="T221" s="12">
        <f t="shared" si="14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8310</v>
      </c>
      <c r="R222" t="s">
        <v>8314</v>
      </c>
      <c r="S222" s="12">
        <f t="shared" si="13"/>
        <v>42236.837499999994</v>
      </c>
      <c r="T222" s="12">
        <f t="shared" si="14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8310</v>
      </c>
      <c r="R223" t="s">
        <v>8314</v>
      </c>
      <c r="S223" s="12">
        <f t="shared" si="13"/>
        <v>42091.79587962963</v>
      </c>
      <c r="T223" s="12">
        <f t="shared" si="14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8310</v>
      </c>
      <c r="R224" t="s">
        <v>8314</v>
      </c>
      <c r="S224" s="12">
        <f t="shared" si="13"/>
        <v>42090.110416666663</v>
      </c>
      <c r="T224" s="12">
        <f t="shared" si="14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8310</v>
      </c>
      <c r="R225" t="s">
        <v>8314</v>
      </c>
      <c r="S225" s="12">
        <f t="shared" si="13"/>
        <v>42512.045138888891</v>
      </c>
      <c r="T225" s="12">
        <f t="shared" si="14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8310</v>
      </c>
      <c r="R226" t="s">
        <v>8314</v>
      </c>
      <c r="S226" s="12">
        <f t="shared" si="13"/>
        <v>42195.235254629632</v>
      </c>
      <c r="T226" s="12">
        <f t="shared" si="14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8310</v>
      </c>
      <c r="R227" t="s">
        <v>8314</v>
      </c>
      <c r="S227" s="12">
        <f t="shared" si="13"/>
        <v>42468.919606481482</v>
      </c>
      <c r="T227" s="12">
        <f t="shared" si="14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8310</v>
      </c>
      <c r="R228" t="s">
        <v>8314</v>
      </c>
      <c r="S228" s="12">
        <f t="shared" si="13"/>
        <v>42155.395138888889</v>
      </c>
      <c r="T228" s="12">
        <f t="shared" si="14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8310</v>
      </c>
      <c r="R229" t="s">
        <v>8314</v>
      </c>
      <c r="S229" s="12">
        <f t="shared" si="13"/>
        <v>42194.893993055557</v>
      </c>
      <c r="T229" s="12">
        <f t="shared" si="14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8310</v>
      </c>
      <c r="R230" t="s">
        <v>8314</v>
      </c>
      <c r="S230" s="12">
        <f t="shared" si="13"/>
        <v>42156.686400462961</v>
      </c>
      <c r="T230" s="12">
        <f t="shared" si="14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8310</v>
      </c>
      <c r="R231" t="s">
        <v>8314</v>
      </c>
      <c r="S231" s="12">
        <f t="shared" si="13"/>
        <v>42413.933993055558</v>
      </c>
      <c r="T231" s="12">
        <f t="shared" si="14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8310</v>
      </c>
      <c r="R232" t="s">
        <v>8314</v>
      </c>
      <c r="S232" s="12">
        <f t="shared" si="13"/>
        <v>42159.777210648142</v>
      </c>
      <c r="T232" s="12">
        <f t="shared" si="14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8310</v>
      </c>
      <c r="R233" t="s">
        <v>8314</v>
      </c>
      <c r="S233" s="12">
        <f t="shared" si="13"/>
        <v>42371.958923611113</v>
      </c>
      <c r="T233" s="12">
        <f t="shared" si="14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8310</v>
      </c>
      <c r="R234" t="s">
        <v>8314</v>
      </c>
      <c r="S234" s="12">
        <f t="shared" si="13"/>
        <v>42062.82576388889</v>
      </c>
      <c r="T234" s="12">
        <f t="shared" si="14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8310</v>
      </c>
      <c r="R235" t="s">
        <v>8314</v>
      </c>
      <c r="S235" s="12">
        <f t="shared" si="13"/>
        <v>42642.911712962959</v>
      </c>
      <c r="T235" s="12">
        <f t="shared" si="14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8310</v>
      </c>
      <c r="R236" t="s">
        <v>8314</v>
      </c>
      <c r="S236" s="12">
        <f t="shared" si="13"/>
        <v>42176.035405092596</v>
      </c>
      <c r="T236" s="12">
        <f t="shared" si="14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8310</v>
      </c>
      <c r="R237" t="s">
        <v>8314</v>
      </c>
      <c r="S237" s="12">
        <f t="shared" si="13"/>
        <v>42194.908530092594</v>
      </c>
      <c r="T237" s="12">
        <f t="shared" si="14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8310</v>
      </c>
      <c r="R238" t="s">
        <v>8314</v>
      </c>
      <c r="S238" s="12">
        <f t="shared" si="13"/>
        <v>42374</v>
      </c>
      <c r="T238" s="12">
        <f t="shared" si="14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8310</v>
      </c>
      <c r="R239" t="s">
        <v>8314</v>
      </c>
      <c r="S239" s="12">
        <f t="shared" si="13"/>
        <v>42437.577187499999</v>
      </c>
      <c r="T239" s="12">
        <f t="shared" si="14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8310</v>
      </c>
      <c r="R240" t="s">
        <v>8314</v>
      </c>
      <c r="S240" s="12">
        <f t="shared" si="13"/>
        <v>42734.375</v>
      </c>
      <c r="T240" s="12">
        <f t="shared" si="14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8310</v>
      </c>
      <c r="R241" t="s">
        <v>8314</v>
      </c>
      <c r="S241" s="12">
        <f t="shared" si="13"/>
        <v>42316.5</v>
      </c>
      <c r="T241" s="12">
        <f t="shared" si="14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8310</v>
      </c>
      <c r="R242" t="s">
        <v>8315</v>
      </c>
      <c r="S242" s="12">
        <f t="shared" si="13"/>
        <v>41399.708460648151</v>
      </c>
      <c r="T242" s="12">
        <f t="shared" si="14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8310</v>
      </c>
      <c r="R243" t="s">
        <v>8315</v>
      </c>
      <c r="S243" s="12">
        <f t="shared" si="13"/>
        <v>41994.697962962964</v>
      </c>
      <c r="T243" s="12">
        <f t="shared" si="14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8310</v>
      </c>
      <c r="R244" t="s">
        <v>8315</v>
      </c>
      <c r="S244" s="12">
        <f t="shared" si="13"/>
        <v>40897.492939814816</v>
      </c>
      <c r="T244" s="12">
        <f t="shared" si="14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8310</v>
      </c>
      <c r="R245" t="s">
        <v>8315</v>
      </c>
      <c r="S245" s="12">
        <f t="shared" si="13"/>
        <v>41692.047500000001</v>
      </c>
      <c r="T245" s="12">
        <f t="shared" si="14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8310</v>
      </c>
      <c r="R246" t="s">
        <v>8315</v>
      </c>
      <c r="S246" s="12">
        <f t="shared" si="13"/>
        <v>40253.29583333333</v>
      </c>
      <c r="T246" s="12">
        <f t="shared" si="14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8310</v>
      </c>
      <c r="R247" t="s">
        <v>8315</v>
      </c>
      <c r="S247" s="12">
        <f t="shared" si="13"/>
        <v>41137.053067129629</v>
      </c>
      <c r="T247" s="12">
        <f t="shared" si="14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8310</v>
      </c>
      <c r="R248" t="s">
        <v>8315</v>
      </c>
      <c r="S248" s="12">
        <f t="shared" si="13"/>
        <v>40530.405150462961</v>
      </c>
      <c r="T248" s="12">
        <f t="shared" si="14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8310</v>
      </c>
      <c r="R249" t="s">
        <v>8315</v>
      </c>
      <c r="S249" s="12">
        <f t="shared" si="13"/>
        <v>40467.152083333334</v>
      </c>
      <c r="T249" s="12">
        <f t="shared" si="14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8310</v>
      </c>
      <c r="R250" t="s">
        <v>8315</v>
      </c>
      <c r="S250" s="12">
        <f t="shared" si="13"/>
        <v>40915.774409722224</v>
      </c>
      <c r="T250" s="12">
        <f t="shared" si="14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8310</v>
      </c>
      <c r="R251" t="s">
        <v>8315</v>
      </c>
      <c r="S251" s="12">
        <f t="shared" si="13"/>
        <v>40412.736111111109</v>
      </c>
      <c r="T251" s="12">
        <f t="shared" si="14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8310</v>
      </c>
      <c r="R252" t="s">
        <v>8315</v>
      </c>
      <c r="S252" s="12">
        <f t="shared" si="13"/>
        <v>41431.565868055557</v>
      </c>
      <c r="T252" s="12">
        <f t="shared" si="14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8310</v>
      </c>
      <c r="R253" t="s">
        <v>8315</v>
      </c>
      <c r="S253" s="12">
        <f t="shared" si="13"/>
        <v>41045.791666666664</v>
      </c>
      <c r="T253" s="12">
        <f t="shared" si="14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8310</v>
      </c>
      <c r="R254" t="s">
        <v>8315</v>
      </c>
      <c r="S254" s="12">
        <f t="shared" si="13"/>
        <v>40330.165972222225</v>
      </c>
      <c r="T254" s="12">
        <f t="shared" si="14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8310</v>
      </c>
      <c r="R255" t="s">
        <v>8315</v>
      </c>
      <c r="S255" s="12">
        <f t="shared" si="13"/>
        <v>40954.650868055556</v>
      </c>
      <c r="T255" s="12">
        <f t="shared" si="14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8310</v>
      </c>
      <c r="R256" t="s">
        <v>8315</v>
      </c>
      <c r="S256" s="12">
        <f t="shared" si="13"/>
        <v>42294.083333333328</v>
      </c>
      <c r="T256" s="12">
        <f t="shared" si="14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8310</v>
      </c>
      <c r="R257" t="s">
        <v>8315</v>
      </c>
      <c r="S257" s="12">
        <f t="shared" si="13"/>
        <v>40618.48474537037</v>
      </c>
      <c r="T257" s="12">
        <f t="shared" si="14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ref="P258:P321" si="16">E258/L258</f>
        <v>65.756363636363631</v>
      </c>
      <c r="Q258" t="s">
        <v>8310</v>
      </c>
      <c r="R258" t="s">
        <v>8315</v>
      </c>
      <c r="S258" s="12">
        <f t="shared" ref="S258:S321" si="17">(((I258/60)/60)/24)+DATE(1970,1,1)</f>
        <v>41349.769293981481</v>
      </c>
      <c r="T258" s="12">
        <f t="shared" ref="T258:T321" si="18">(((J258/60)/60)/24)+DATE(1970,1,1)</f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9">E259/D259</f>
        <v>1.0672648571428571</v>
      </c>
      <c r="P259" s="6">
        <f t="shared" si="16"/>
        <v>66.70405357142856</v>
      </c>
      <c r="Q259" t="s">
        <v>8310</v>
      </c>
      <c r="R259" t="s">
        <v>8315</v>
      </c>
      <c r="S259" s="12">
        <f t="shared" si="17"/>
        <v>42509.626875000002</v>
      </c>
      <c r="T259" s="12">
        <f t="shared" si="18"/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9"/>
        <v>1.9114</v>
      </c>
      <c r="P260" s="6">
        <f t="shared" si="16"/>
        <v>83.345930232558146</v>
      </c>
      <c r="Q260" t="s">
        <v>8310</v>
      </c>
      <c r="R260" t="s">
        <v>8315</v>
      </c>
      <c r="S260" s="12">
        <f t="shared" si="17"/>
        <v>40712.051689814813</v>
      </c>
      <c r="T260" s="12">
        <f t="shared" si="18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8310</v>
      </c>
      <c r="R261" t="s">
        <v>8315</v>
      </c>
      <c r="S261" s="12">
        <f t="shared" si="17"/>
        <v>42102.738067129627</v>
      </c>
      <c r="T261" s="12">
        <f t="shared" si="18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8310</v>
      </c>
      <c r="R262" t="s">
        <v>8315</v>
      </c>
      <c r="S262" s="12">
        <f t="shared" si="17"/>
        <v>40376.415972222225</v>
      </c>
      <c r="T262" s="12">
        <f t="shared" si="18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8310</v>
      </c>
      <c r="R263" t="s">
        <v>8315</v>
      </c>
      <c r="S263" s="12">
        <f t="shared" si="17"/>
        <v>41067.621527777781</v>
      </c>
      <c r="T263" s="12">
        <f t="shared" si="18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8310</v>
      </c>
      <c r="R264" t="s">
        <v>8315</v>
      </c>
      <c r="S264" s="12">
        <f t="shared" si="17"/>
        <v>40600.24800925926</v>
      </c>
      <c r="T264" s="12">
        <f t="shared" si="18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8310</v>
      </c>
      <c r="R265" t="s">
        <v>8315</v>
      </c>
      <c r="S265" s="12">
        <f t="shared" si="17"/>
        <v>41179.954791666663</v>
      </c>
      <c r="T265" s="12">
        <f t="shared" si="18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8310</v>
      </c>
      <c r="R266" t="s">
        <v>8315</v>
      </c>
      <c r="S266" s="12">
        <f t="shared" si="17"/>
        <v>41040.620312500003</v>
      </c>
      <c r="T266" s="12">
        <f t="shared" si="18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8310</v>
      </c>
      <c r="R267" t="s">
        <v>8315</v>
      </c>
      <c r="S267" s="12">
        <f t="shared" si="17"/>
        <v>40308.844444444447</v>
      </c>
      <c r="T267" s="12">
        <f t="shared" si="18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8310</v>
      </c>
      <c r="R268" t="s">
        <v>8315</v>
      </c>
      <c r="S268" s="12">
        <f t="shared" si="17"/>
        <v>40291.160416666666</v>
      </c>
      <c r="T268" s="12">
        <f t="shared" si="18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8310</v>
      </c>
      <c r="R269" t="s">
        <v>8315</v>
      </c>
      <c r="S269" s="12">
        <f t="shared" si="17"/>
        <v>41815.452534722222</v>
      </c>
      <c r="T269" s="12">
        <f t="shared" si="18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8310</v>
      </c>
      <c r="R270" t="s">
        <v>8315</v>
      </c>
      <c r="S270" s="12">
        <f t="shared" si="17"/>
        <v>40854.194189814814</v>
      </c>
      <c r="T270" s="12">
        <f t="shared" si="18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8310</v>
      </c>
      <c r="R271" t="s">
        <v>8315</v>
      </c>
      <c r="S271" s="12">
        <f t="shared" si="17"/>
        <v>42788.197013888886</v>
      </c>
      <c r="T271" s="12">
        <f t="shared" si="18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8310</v>
      </c>
      <c r="R272" t="s">
        <v>8315</v>
      </c>
      <c r="S272" s="12">
        <f t="shared" si="17"/>
        <v>40688.166666666664</v>
      </c>
      <c r="T272" s="12">
        <f t="shared" si="18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8310</v>
      </c>
      <c r="R273" t="s">
        <v>8315</v>
      </c>
      <c r="S273" s="12">
        <f t="shared" si="17"/>
        <v>41641.333333333336</v>
      </c>
      <c r="T273" s="12">
        <f t="shared" si="18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8310</v>
      </c>
      <c r="R274" t="s">
        <v>8315</v>
      </c>
      <c r="S274" s="12">
        <f t="shared" si="17"/>
        <v>40296.78402777778</v>
      </c>
      <c r="T274" s="12">
        <f t="shared" si="18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8310</v>
      </c>
      <c r="R275" t="s">
        <v>8315</v>
      </c>
      <c r="S275" s="12">
        <f t="shared" si="17"/>
        <v>40727.498449074075</v>
      </c>
      <c r="T275" s="12">
        <f t="shared" si="18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8310</v>
      </c>
      <c r="R276" t="s">
        <v>8315</v>
      </c>
      <c r="S276" s="12">
        <f t="shared" si="17"/>
        <v>41004.290972222225</v>
      </c>
      <c r="T276" s="12">
        <f t="shared" si="18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8310</v>
      </c>
      <c r="R277" t="s">
        <v>8315</v>
      </c>
      <c r="S277" s="12">
        <f t="shared" si="17"/>
        <v>41223.073680555557</v>
      </c>
      <c r="T277" s="12">
        <f t="shared" si="18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8310</v>
      </c>
      <c r="R278" t="s">
        <v>8315</v>
      </c>
      <c r="S278" s="12">
        <f t="shared" si="17"/>
        <v>41027.040208333332</v>
      </c>
      <c r="T278" s="12">
        <f t="shared" si="18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8310</v>
      </c>
      <c r="R279" t="s">
        <v>8315</v>
      </c>
      <c r="S279" s="12">
        <f t="shared" si="17"/>
        <v>42147.891423611116</v>
      </c>
      <c r="T279" s="12">
        <f t="shared" si="18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8310</v>
      </c>
      <c r="R280" t="s">
        <v>8315</v>
      </c>
      <c r="S280" s="12">
        <f t="shared" si="17"/>
        <v>41194.040960648148</v>
      </c>
      <c r="T280" s="12">
        <f t="shared" si="18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8310</v>
      </c>
      <c r="R281" t="s">
        <v>8315</v>
      </c>
      <c r="S281" s="12">
        <f t="shared" si="17"/>
        <v>42793.084027777775</v>
      </c>
      <c r="T281" s="12">
        <f t="shared" si="18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8310</v>
      </c>
      <c r="R282" t="s">
        <v>8315</v>
      </c>
      <c r="S282" s="12">
        <f t="shared" si="17"/>
        <v>41789.590682870366</v>
      </c>
      <c r="T282" s="12">
        <f t="shared" si="18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8310</v>
      </c>
      <c r="R283" t="s">
        <v>8315</v>
      </c>
      <c r="S283" s="12">
        <f t="shared" si="17"/>
        <v>40035.80972222222</v>
      </c>
      <c r="T283" s="12">
        <f t="shared" si="18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8310</v>
      </c>
      <c r="R284" t="s">
        <v>8315</v>
      </c>
      <c r="S284" s="12">
        <f t="shared" si="17"/>
        <v>40231.916666666664</v>
      </c>
      <c r="T284" s="12">
        <f t="shared" si="18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8310</v>
      </c>
      <c r="R285" t="s">
        <v>8315</v>
      </c>
      <c r="S285" s="12">
        <f t="shared" si="17"/>
        <v>40695.207638888889</v>
      </c>
      <c r="T285" s="12">
        <f t="shared" si="18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8310</v>
      </c>
      <c r="R286" t="s">
        <v>8315</v>
      </c>
      <c r="S286" s="12">
        <f t="shared" si="17"/>
        <v>40929.738194444442</v>
      </c>
      <c r="T286" s="12">
        <f t="shared" si="18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8310</v>
      </c>
      <c r="R287" t="s">
        <v>8315</v>
      </c>
      <c r="S287" s="12">
        <f t="shared" si="17"/>
        <v>41536.756111111114</v>
      </c>
      <c r="T287" s="12">
        <f t="shared" si="18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8310</v>
      </c>
      <c r="R288" t="s">
        <v>8315</v>
      </c>
      <c r="S288" s="12">
        <f t="shared" si="17"/>
        <v>41358.774583333332</v>
      </c>
      <c r="T288" s="12">
        <f t="shared" si="18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8310</v>
      </c>
      <c r="R289" t="s">
        <v>8315</v>
      </c>
      <c r="S289" s="12">
        <f t="shared" si="17"/>
        <v>41215.166666666664</v>
      </c>
      <c r="T289" s="12">
        <f t="shared" si="18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8310</v>
      </c>
      <c r="R290" t="s">
        <v>8315</v>
      </c>
      <c r="S290" s="12">
        <f t="shared" si="17"/>
        <v>41086.168900462959</v>
      </c>
      <c r="T290" s="12">
        <f t="shared" si="18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8310</v>
      </c>
      <c r="R291" t="s">
        <v>8315</v>
      </c>
      <c r="S291" s="12">
        <f t="shared" si="17"/>
        <v>41580.456412037034</v>
      </c>
      <c r="T291" s="12">
        <f t="shared" si="18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8310</v>
      </c>
      <c r="R292" t="s">
        <v>8315</v>
      </c>
      <c r="S292" s="12">
        <f t="shared" si="17"/>
        <v>40576.332638888889</v>
      </c>
      <c r="T292" s="12">
        <f t="shared" si="18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8310</v>
      </c>
      <c r="R293" t="s">
        <v>8315</v>
      </c>
      <c r="S293" s="12">
        <f t="shared" si="17"/>
        <v>41395.000694444447</v>
      </c>
      <c r="T293" s="12">
        <f t="shared" si="18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8310</v>
      </c>
      <c r="R294" t="s">
        <v>8315</v>
      </c>
      <c r="S294" s="12">
        <f t="shared" si="17"/>
        <v>40845.165972222225</v>
      </c>
      <c r="T294" s="12">
        <f t="shared" si="18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8310</v>
      </c>
      <c r="R295" t="s">
        <v>8315</v>
      </c>
      <c r="S295" s="12">
        <f t="shared" si="17"/>
        <v>41749.667986111112</v>
      </c>
      <c r="T295" s="12">
        <f t="shared" si="18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8310</v>
      </c>
      <c r="R296" t="s">
        <v>8315</v>
      </c>
      <c r="S296" s="12">
        <f t="shared" si="17"/>
        <v>40378.666666666664</v>
      </c>
      <c r="T296" s="12">
        <f t="shared" si="18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8310</v>
      </c>
      <c r="R297" t="s">
        <v>8315</v>
      </c>
      <c r="S297" s="12">
        <f t="shared" si="17"/>
        <v>41579</v>
      </c>
      <c r="T297" s="12">
        <f t="shared" si="18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8310</v>
      </c>
      <c r="R298" t="s">
        <v>8315</v>
      </c>
      <c r="S298" s="12">
        <f t="shared" si="17"/>
        <v>41159.475497685184</v>
      </c>
      <c r="T298" s="12">
        <f t="shared" si="18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8310</v>
      </c>
      <c r="R299" t="s">
        <v>8315</v>
      </c>
      <c r="S299" s="12">
        <f t="shared" si="17"/>
        <v>42125.165972222225</v>
      </c>
      <c r="T299" s="12">
        <f t="shared" si="18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8310</v>
      </c>
      <c r="R300" t="s">
        <v>8315</v>
      </c>
      <c r="S300" s="12">
        <f t="shared" si="17"/>
        <v>41768.875</v>
      </c>
      <c r="T300" s="12">
        <f t="shared" si="18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8310</v>
      </c>
      <c r="R301" t="s">
        <v>8315</v>
      </c>
      <c r="S301" s="12">
        <f t="shared" si="17"/>
        <v>40499.266898148147</v>
      </c>
      <c r="T301" s="12">
        <f t="shared" si="18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8310</v>
      </c>
      <c r="R302" t="s">
        <v>8315</v>
      </c>
      <c r="S302" s="12">
        <f t="shared" si="17"/>
        <v>40657.959930555553</v>
      </c>
      <c r="T302" s="12">
        <f t="shared" si="18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8310</v>
      </c>
      <c r="R303" t="s">
        <v>8315</v>
      </c>
      <c r="S303" s="12">
        <f t="shared" si="17"/>
        <v>41352.696006944447</v>
      </c>
      <c r="T303" s="12">
        <f t="shared" si="18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8310</v>
      </c>
      <c r="R304" t="s">
        <v>8315</v>
      </c>
      <c r="S304" s="12">
        <f t="shared" si="17"/>
        <v>40963.856921296298</v>
      </c>
      <c r="T304" s="12">
        <f t="shared" si="18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8310</v>
      </c>
      <c r="R305" t="s">
        <v>8315</v>
      </c>
      <c r="S305" s="12">
        <f t="shared" si="17"/>
        <v>41062.071134259262</v>
      </c>
      <c r="T305" s="12">
        <f t="shared" si="18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8310</v>
      </c>
      <c r="R306" t="s">
        <v>8315</v>
      </c>
      <c r="S306" s="12">
        <f t="shared" si="17"/>
        <v>41153.083333333336</v>
      </c>
      <c r="T306" s="12">
        <f t="shared" si="18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8310</v>
      </c>
      <c r="R307" t="s">
        <v>8315</v>
      </c>
      <c r="S307" s="12">
        <f t="shared" si="17"/>
        <v>40978.630196759259</v>
      </c>
      <c r="T307" s="12">
        <f t="shared" si="18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8310</v>
      </c>
      <c r="R308" t="s">
        <v>8315</v>
      </c>
      <c r="S308" s="12">
        <f t="shared" si="17"/>
        <v>41353.795520833337</v>
      </c>
      <c r="T308" s="12">
        <f t="shared" si="18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8310</v>
      </c>
      <c r="R309" t="s">
        <v>8315</v>
      </c>
      <c r="S309" s="12">
        <f t="shared" si="17"/>
        <v>41312.944456018515</v>
      </c>
      <c r="T309" s="12">
        <f t="shared" si="18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8310</v>
      </c>
      <c r="R310" t="s">
        <v>8315</v>
      </c>
      <c r="S310" s="12">
        <f t="shared" si="17"/>
        <v>40612.694560185184</v>
      </c>
      <c r="T310" s="12">
        <f t="shared" si="18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8310</v>
      </c>
      <c r="R311" t="s">
        <v>8315</v>
      </c>
      <c r="S311" s="12">
        <f t="shared" si="17"/>
        <v>41155.751550925925</v>
      </c>
      <c r="T311" s="12">
        <f t="shared" si="18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8310</v>
      </c>
      <c r="R312" t="s">
        <v>8315</v>
      </c>
      <c r="S312" s="12">
        <f t="shared" si="17"/>
        <v>40836.083333333336</v>
      </c>
      <c r="T312" s="12">
        <f t="shared" si="18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8310</v>
      </c>
      <c r="R313" t="s">
        <v>8315</v>
      </c>
      <c r="S313" s="12">
        <f t="shared" si="17"/>
        <v>40909.332638888889</v>
      </c>
      <c r="T313" s="12">
        <f t="shared" si="18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8310</v>
      </c>
      <c r="R314" t="s">
        <v>8315</v>
      </c>
      <c r="S314" s="12">
        <f t="shared" si="17"/>
        <v>41378.877685185187</v>
      </c>
      <c r="T314" s="12">
        <f t="shared" si="18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8310</v>
      </c>
      <c r="R315" t="s">
        <v>8315</v>
      </c>
      <c r="S315" s="12">
        <f t="shared" si="17"/>
        <v>40401.665972222225</v>
      </c>
      <c r="T315" s="12">
        <f t="shared" si="18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8310</v>
      </c>
      <c r="R316" t="s">
        <v>8315</v>
      </c>
      <c r="S316" s="12">
        <f t="shared" si="17"/>
        <v>41334.833194444444</v>
      </c>
      <c r="T316" s="12">
        <f t="shared" si="18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8310</v>
      </c>
      <c r="R317" t="s">
        <v>8315</v>
      </c>
      <c r="S317" s="12">
        <f t="shared" si="17"/>
        <v>41143.77238425926</v>
      </c>
      <c r="T317" s="12">
        <f t="shared" si="18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8310</v>
      </c>
      <c r="R318" t="s">
        <v>8315</v>
      </c>
      <c r="S318" s="12">
        <f t="shared" si="17"/>
        <v>41984.207638888889</v>
      </c>
      <c r="T318" s="12">
        <f t="shared" si="18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8310</v>
      </c>
      <c r="R319" t="s">
        <v>8315</v>
      </c>
      <c r="S319" s="12">
        <f t="shared" si="17"/>
        <v>41619.676886574074</v>
      </c>
      <c r="T319" s="12">
        <f t="shared" si="18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8310</v>
      </c>
      <c r="R320" t="s">
        <v>8315</v>
      </c>
      <c r="S320" s="12">
        <f t="shared" si="17"/>
        <v>41359.997118055559</v>
      </c>
      <c r="T320" s="12">
        <f t="shared" si="18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8310</v>
      </c>
      <c r="R321" t="s">
        <v>8315</v>
      </c>
      <c r="S321" s="12">
        <f t="shared" si="17"/>
        <v>40211.332638888889</v>
      </c>
      <c r="T321" s="12">
        <f t="shared" si="18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ref="P322:P385" si="20">E322/L322</f>
        <v>134.91139240506328</v>
      </c>
      <c r="Q322" t="s">
        <v>8310</v>
      </c>
      <c r="R322" t="s">
        <v>8315</v>
      </c>
      <c r="S322" s="12">
        <f t="shared" ref="S322:S385" si="21">(((I322/60)/60)/24)+DATE(1970,1,1)</f>
        <v>42360.958333333328</v>
      </c>
      <c r="T322" s="12">
        <f t="shared" ref="T322:T385" si="22">(((J322/60)/60)/24)+DATE(1970,1,1)</f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3">E323/D323</f>
        <v>1.0266285714285714</v>
      </c>
      <c r="P323" s="6">
        <f t="shared" si="20"/>
        <v>106.62314540059347</v>
      </c>
      <c r="Q323" t="s">
        <v>8310</v>
      </c>
      <c r="R323" t="s">
        <v>8315</v>
      </c>
      <c r="S323" s="12">
        <f t="shared" si="21"/>
        <v>42682.488263888896</v>
      </c>
      <c r="T323" s="12">
        <f t="shared" si="22"/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3"/>
        <v>1.0791200000000001</v>
      </c>
      <c r="P324" s="6">
        <f t="shared" si="20"/>
        <v>145.04301075268816</v>
      </c>
      <c r="Q324" t="s">
        <v>8310</v>
      </c>
      <c r="R324" t="s">
        <v>8315</v>
      </c>
      <c r="S324" s="12">
        <f t="shared" si="21"/>
        <v>42503.57</v>
      </c>
      <c r="T324" s="12">
        <f t="shared" si="22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8310</v>
      </c>
      <c r="R325" t="s">
        <v>8315</v>
      </c>
      <c r="S325" s="12">
        <f t="shared" si="21"/>
        <v>42725.332638888889</v>
      </c>
      <c r="T325" s="12">
        <f t="shared" si="22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8310</v>
      </c>
      <c r="R326" t="s">
        <v>8315</v>
      </c>
      <c r="S326" s="12">
        <f t="shared" si="21"/>
        <v>42217.626250000001</v>
      </c>
      <c r="T326" s="12">
        <f t="shared" si="22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8310</v>
      </c>
      <c r="R327" t="s">
        <v>8315</v>
      </c>
      <c r="S327" s="12">
        <f t="shared" si="21"/>
        <v>42724.187881944439</v>
      </c>
      <c r="T327" s="12">
        <f t="shared" si="22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8310</v>
      </c>
      <c r="R328" t="s">
        <v>8315</v>
      </c>
      <c r="S328" s="12">
        <f t="shared" si="21"/>
        <v>42808.956250000003</v>
      </c>
      <c r="T328" s="12">
        <f t="shared" si="22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8310</v>
      </c>
      <c r="R329" t="s">
        <v>8315</v>
      </c>
      <c r="S329" s="12">
        <f t="shared" si="21"/>
        <v>42085.333333333328</v>
      </c>
      <c r="T329" s="12">
        <f t="shared" si="22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8310</v>
      </c>
      <c r="R330" t="s">
        <v>8315</v>
      </c>
      <c r="S330" s="12">
        <f t="shared" si="21"/>
        <v>42309.166666666672</v>
      </c>
      <c r="T330" s="12">
        <f t="shared" si="22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8310</v>
      </c>
      <c r="R331" t="s">
        <v>8315</v>
      </c>
      <c r="S331" s="12">
        <f t="shared" si="21"/>
        <v>42315.166666666672</v>
      </c>
      <c r="T331" s="12">
        <f t="shared" si="22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8310</v>
      </c>
      <c r="R332" t="s">
        <v>8315</v>
      </c>
      <c r="S332" s="12">
        <f t="shared" si="21"/>
        <v>41411.165972222225</v>
      </c>
      <c r="T332" s="12">
        <f t="shared" si="22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8310</v>
      </c>
      <c r="R333" t="s">
        <v>8315</v>
      </c>
      <c r="S333" s="12">
        <f t="shared" si="21"/>
        <v>42538.581412037034</v>
      </c>
      <c r="T333" s="12">
        <f t="shared" si="22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8310</v>
      </c>
      <c r="R334" t="s">
        <v>8315</v>
      </c>
      <c r="S334" s="12">
        <f t="shared" si="21"/>
        <v>42305.333333333328</v>
      </c>
      <c r="T334" s="12">
        <f t="shared" si="22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8310</v>
      </c>
      <c r="R335" t="s">
        <v>8315</v>
      </c>
      <c r="S335" s="12">
        <f t="shared" si="21"/>
        <v>42467.59480324074</v>
      </c>
      <c r="T335" s="12">
        <f t="shared" si="22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8310</v>
      </c>
      <c r="R336" t="s">
        <v>8315</v>
      </c>
      <c r="S336" s="12">
        <f t="shared" si="21"/>
        <v>42139.791666666672</v>
      </c>
      <c r="T336" s="12">
        <f t="shared" si="22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8310</v>
      </c>
      <c r="R337" t="s">
        <v>8315</v>
      </c>
      <c r="S337" s="12">
        <f t="shared" si="21"/>
        <v>42132.916666666672</v>
      </c>
      <c r="T337" s="12">
        <f t="shared" si="22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8310</v>
      </c>
      <c r="R338" t="s">
        <v>8315</v>
      </c>
      <c r="S338" s="12">
        <f t="shared" si="21"/>
        <v>42321.637939814813</v>
      </c>
      <c r="T338" s="12">
        <f t="shared" si="22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8310</v>
      </c>
      <c r="R339" t="s">
        <v>8315</v>
      </c>
      <c r="S339" s="12">
        <f t="shared" si="21"/>
        <v>42077.086898148147</v>
      </c>
      <c r="T339" s="12">
        <f t="shared" si="22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8310</v>
      </c>
      <c r="R340" t="s">
        <v>8315</v>
      </c>
      <c r="S340" s="12">
        <f t="shared" si="21"/>
        <v>42616.041666666672</v>
      </c>
      <c r="T340" s="12">
        <f t="shared" si="22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8310</v>
      </c>
      <c r="R341" t="s">
        <v>8315</v>
      </c>
      <c r="S341" s="12">
        <f t="shared" si="21"/>
        <v>42123.760046296295</v>
      </c>
      <c r="T341" s="12">
        <f t="shared" si="22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8310</v>
      </c>
      <c r="R342" t="s">
        <v>8315</v>
      </c>
      <c r="S342" s="12">
        <f t="shared" si="21"/>
        <v>42802.875</v>
      </c>
      <c r="T342" s="12">
        <f t="shared" si="22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8310</v>
      </c>
      <c r="R343" t="s">
        <v>8315</v>
      </c>
      <c r="S343" s="12">
        <f t="shared" si="21"/>
        <v>41913.165972222225</v>
      </c>
      <c r="T343" s="12">
        <f t="shared" si="22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8310</v>
      </c>
      <c r="R344" t="s">
        <v>8315</v>
      </c>
      <c r="S344" s="12">
        <f t="shared" si="21"/>
        <v>42489.780844907407</v>
      </c>
      <c r="T344" s="12">
        <f t="shared" si="22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8310</v>
      </c>
      <c r="R345" t="s">
        <v>8315</v>
      </c>
      <c r="S345" s="12">
        <f t="shared" si="21"/>
        <v>41957.125</v>
      </c>
      <c r="T345" s="12">
        <f t="shared" si="22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8310</v>
      </c>
      <c r="R346" t="s">
        <v>8315</v>
      </c>
      <c r="S346" s="12">
        <f t="shared" si="21"/>
        <v>42156.097222222219</v>
      </c>
      <c r="T346" s="12">
        <f t="shared" si="22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8310</v>
      </c>
      <c r="R347" t="s">
        <v>8315</v>
      </c>
      <c r="S347" s="12">
        <f t="shared" si="21"/>
        <v>42144.944328703699</v>
      </c>
      <c r="T347" s="12">
        <f t="shared" si="22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8310</v>
      </c>
      <c r="R348" t="s">
        <v>8315</v>
      </c>
      <c r="S348" s="12">
        <f t="shared" si="21"/>
        <v>42291.500243055561</v>
      </c>
      <c r="T348" s="12">
        <f t="shared" si="22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8310</v>
      </c>
      <c r="R349" t="s">
        <v>8315</v>
      </c>
      <c r="S349" s="12">
        <f t="shared" si="21"/>
        <v>42322.537141203706</v>
      </c>
      <c r="T349" s="12">
        <f t="shared" si="22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8310</v>
      </c>
      <c r="R350" t="s">
        <v>8315</v>
      </c>
      <c r="S350" s="12">
        <f t="shared" si="21"/>
        <v>42237.58699074074</v>
      </c>
      <c r="T350" s="12">
        <f t="shared" si="22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8310</v>
      </c>
      <c r="R351" t="s">
        <v>8315</v>
      </c>
      <c r="S351" s="12">
        <f t="shared" si="21"/>
        <v>42790.498935185184</v>
      </c>
      <c r="T351" s="12">
        <f t="shared" si="22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8310</v>
      </c>
      <c r="R352" t="s">
        <v>8315</v>
      </c>
      <c r="S352" s="12">
        <f t="shared" si="21"/>
        <v>42624.165972222225</v>
      </c>
      <c r="T352" s="12">
        <f t="shared" si="22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8310</v>
      </c>
      <c r="R353" t="s">
        <v>8315</v>
      </c>
      <c r="S353" s="12">
        <f t="shared" si="21"/>
        <v>42467.923078703709</v>
      </c>
      <c r="T353" s="12">
        <f t="shared" si="22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8310</v>
      </c>
      <c r="R354" t="s">
        <v>8315</v>
      </c>
      <c r="S354" s="12">
        <f t="shared" si="21"/>
        <v>41920.167453703703</v>
      </c>
      <c r="T354" s="12">
        <f t="shared" si="22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8310</v>
      </c>
      <c r="R355" t="s">
        <v>8315</v>
      </c>
      <c r="S355" s="12">
        <f t="shared" si="21"/>
        <v>42327.833553240736</v>
      </c>
      <c r="T355" s="12">
        <f t="shared" si="22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8310</v>
      </c>
      <c r="R356" t="s">
        <v>8315</v>
      </c>
      <c r="S356" s="12">
        <f t="shared" si="21"/>
        <v>42468.786122685182</v>
      </c>
      <c r="T356" s="12">
        <f t="shared" si="22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8310</v>
      </c>
      <c r="R357" t="s">
        <v>8315</v>
      </c>
      <c r="S357" s="12">
        <f t="shared" si="21"/>
        <v>41974.3355787037</v>
      </c>
      <c r="T357" s="12">
        <f t="shared" si="22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8310</v>
      </c>
      <c r="R358" t="s">
        <v>8315</v>
      </c>
      <c r="S358" s="12">
        <f t="shared" si="21"/>
        <v>42445.761493055557</v>
      </c>
      <c r="T358" s="12">
        <f t="shared" si="22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8310</v>
      </c>
      <c r="R359" t="s">
        <v>8315</v>
      </c>
      <c r="S359" s="12">
        <f t="shared" si="21"/>
        <v>42118.222187499996</v>
      </c>
      <c r="T359" s="12">
        <f t="shared" si="22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8310</v>
      </c>
      <c r="R360" t="s">
        <v>8315</v>
      </c>
      <c r="S360" s="12">
        <f t="shared" si="21"/>
        <v>42536.625</v>
      </c>
      <c r="T360" s="12">
        <f t="shared" si="22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8310</v>
      </c>
      <c r="R361" t="s">
        <v>8315</v>
      </c>
      <c r="S361" s="12">
        <f t="shared" si="21"/>
        <v>41957.216666666667</v>
      </c>
      <c r="T361" s="12">
        <f t="shared" si="22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8310</v>
      </c>
      <c r="R362" t="s">
        <v>8315</v>
      </c>
      <c r="S362" s="12">
        <f t="shared" si="21"/>
        <v>42208.132638888885</v>
      </c>
      <c r="T362" s="12">
        <f t="shared" si="22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8310</v>
      </c>
      <c r="R363" t="s">
        <v>8315</v>
      </c>
      <c r="S363" s="12">
        <f t="shared" si="21"/>
        <v>41966.042893518519</v>
      </c>
      <c r="T363" s="12">
        <f t="shared" si="22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8310</v>
      </c>
      <c r="R364" t="s">
        <v>8315</v>
      </c>
      <c r="S364" s="12">
        <f t="shared" si="21"/>
        <v>41859</v>
      </c>
      <c r="T364" s="12">
        <f t="shared" si="22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8310</v>
      </c>
      <c r="R365" t="s">
        <v>8315</v>
      </c>
      <c r="S365" s="12">
        <f t="shared" si="21"/>
        <v>40300.806944444441</v>
      </c>
      <c r="T365" s="12">
        <f t="shared" si="22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8310</v>
      </c>
      <c r="R366" t="s">
        <v>8315</v>
      </c>
      <c r="S366" s="12">
        <f t="shared" si="21"/>
        <v>41811.165972222225</v>
      </c>
      <c r="T366" s="12">
        <f t="shared" si="22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8310</v>
      </c>
      <c r="R367" t="s">
        <v>8315</v>
      </c>
      <c r="S367" s="12">
        <f t="shared" si="21"/>
        <v>41698.606469907405</v>
      </c>
      <c r="T367" s="12">
        <f t="shared" si="22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8310</v>
      </c>
      <c r="R368" t="s">
        <v>8315</v>
      </c>
      <c r="S368" s="12">
        <f t="shared" si="21"/>
        <v>41049.793032407404</v>
      </c>
      <c r="T368" s="12">
        <f t="shared" si="22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8310</v>
      </c>
      <c r="R369" t="s">
        <v>8315</v>
      </c>
      <c r="S369" s="12">
        <f t="shared" si="21"/>
        <v>41395.207638888889</v>
      </c>
      <c r="T369" s="12">
        <f t="shared" si="22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8310</v>
      </c>
      <c r="R370" t="s">
        <v>8315</v>
      </c>
      <c r="S370" s="12">
        <f t="shared" si="21"/>
        <v>42078.563912037032</v>
      </c>
      <c r="T370" s="12">
        <f t="shared" si="22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8310</v>
      </c>
      <c r="R371" t="s">
        <v>8315</v>
      </c>
      <c r="S371" s="12">
        <f t="shared" si="21"/>
        <v>40923.551724537036</v>
      </c>
      <c r="T371" s="12">
        <f t="shared" si="22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8310</v>
      </c>
      <c r="R372" t="s">
        <v>8315</v>
      </c>
      <c r="S372" s="12">
        <f t="shared" si="21"/>
        <v>42741.795138888891</v>
      </c>
      <c r="T372" s="12">
        <f t="shared" si="22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8310</v>
      </c>
      <c r="R373" t="s">
        <v>8315</v>
      </c>
      <c r="S373" s="12">
        <f t="shared" si="21"/>
        <v>41306.767812500002</v>
      </c>
      <c r="T373" s="12">
        <f t="shared" si="22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8310</v>
      </c>
      <c r="R374" t="s">
        <v>8315</v>
      </c>
      <c r="S374" s="12">
        <f t="shared" si="21"/>
        <v>42465.666666666672</v>
      </c>
      <c r="T374" s="12">
        <f t="shared" si="22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8310</v>
      </c>
      <c r="R375" t="s">
        <v>8315</v>
      </c>
      <c r="S375" s="12">
        <f t="shared" si="21"/>
        <v>41108.91201388889</v>
      </c>
      <c r="T375" s="12">
        <f t="shared" si="22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8310</v>
      </c>
      <c r="R376" t="s">
        <v>8315</v>
      </c>
      <c r="S376" s="12">
        <f t="shared" si="21"/>
        <v>40802.889247685183</v>
      </c>
      <c r="T376" s="12">
        <f t="shared" si="22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8310</v>
      </c>
      <c r="R377" t="s">
        <v>8315</v>
      </c>
      <c r="S377" s="12">
        <f t="shared" si="21"/>
        <v>41699.720833333333</v>
      </c>
      <c r="T377" s="12">
        <f t="shared" si="22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8310</v>
      </c>
      <c r="R378" t="s">
        <v>8315</v>
      </c>
      <c r="S378" s="12">
        <f t="shared" si="21"/>
        <v>42607.452731481477</v>
      </c>
      <c r="T378" s="12">
        <f t="shared" si="22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8310</v>
      </c>
      <c r="R379" t="s">
        <v>8315</v>
      </c>
      <c r="S379" s="12">
        <f t="shared" si="21"/>
        <v>42322.292361111111</v>
      </c>
      <c r="T379" s="12">
        <f t="shared" si="22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8310</v>
      </c>
      <c r="R380" t="s">
        <v>8315</v>
      </c>
      <c r="S380" s="12">
        <f t="shared" si="21"/>
        <v>42394.994444444441</v>
      </c>
      <c r="T380" s="12">
        <f t="shared" si="22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8310</v>
      </c>
      <c r="R381" t="s">
        <v>8315</v>
      </c>
      <c r="S381" s="12">
        <f t="shared" si="21"/>
        <v>41032.688333333332</v>
      </c>
      <c r="T381" s="12">
        <f t="shared" si="22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8310</v>
      </c>
      <c r="R382" t="s">
        <v>8315</v>
      </c>
      <c r="S382" s="12">
        <f t="shared" si="21"/>
        <v>42392.719814814816</v>
      </c>
      <c r="T382" s="12">
        <f t="shared" si="22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8310</v>
      </c>
      <c r="R383" t="s">
        <v>8315</v>
      </c>
      <c r="S383" s="12">
        <f t="shared" si="21"/>
        <v>41120.208333333336</v>
      </c>
      <c r="T383" s="12">
        <f t="shared" si="22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8310</v>
      </c>
      <c r="R384" t="s">
        <v>8315</v>
      </c>
      <c r="S384" s="12">
        <f t="shared" si="21"/>
        <v>41158.709490740745</v>
      </c>
      <c r="T384" s="12">
        <f t="shared" si="22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8310</v>
      </c>
      <c r="R385" t="s">
        <v>8315</v>
      </c>
      <c r="S385" s="12">
        <f t="shared" si="21"/>
        <v>41778.117581018516</v>
      </c>
      <c r="T385" s="12">
        <f t="shared" si="22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ref="P386:P449" si="24">E386/L386</f>
        <v>58.540469973890339</v>
      </c>
      <c r="Q386" t="s">
        <v>8310</v>
      </c>
      <c r="R386" t="s">
        <v>8315</v>
      </c>
      <c r="S386" s="12">
        <f t="shared" ref="S386:S449" si="25">(((I386/60)/60)/24)+DATE(1970,1,1)</f>
        <v>42010.781793981485</v>
      </c>
      <c r="T386" s="12">
        <f t="shared" ref="T386:T449" si="26">(((J386/60)/60)/24)+DATE(1970,1,1)</f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7">E387/D387</f>
        <v>1.05982</v>
      </c>
      <c r="P387" s="6">
        <f t="shared" si="24"/>
        <v>111.79535864978902</v>
      </c>
      <c r="Q387" t="s">
        <v>8310</v>
      </c>
      <c r="R387" t="s">
        <v>8315</v>
      </c>
      <c r="S387" s="12">
        <f t="shared" si="25"/>
        <v>41964.626168981486</v>
      </c>
      <c r="T387" s="12">
        <f t="shared" si="26"/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7"/>
        <v>1.0016666666666667</v>
      </c>
      <c r="P388" s="6">
        <f t="shared" si="24"/>
        <v>46.230769230769234</v>
      </c>
      <c r="Q388" t="s">
        <v>8310</v>
      </c>
      <c r="R388" t="s">
        <v>8315</v>
      </c>
      <c r="S388" s="12">
        <f t="shared" si="25"/>
        <v>42226.951284722221</v>
      </c>
      <c r="T388" s="12">
        <f t="shared" si="26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8310</v>
      </c>
      <c r="R389" t="s">
        <v>8315</v>
      </c>
      <c r="S389" s="12">
        <f t="shared" si="25"/>
        <v>42231.25</v>
      </c>
      <c r="T389" s="12">
        <f t="shared" si="26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8310</v>
      </c>
      <c r="R390" t="s">
        <v>8315</v>
      </c>
      <c r="S390" s="12">
        <f t="shared" si="25"/>
        <v>42579.076157407413</v>
      </c>
      <c r="T390" s="12">
        <f t="shared" si="26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8310</v>
      </c>
      <c r="R391" t="s">
        <v>8315</v>
      </c>
      <c r="S391" s="12">
        <f t="shared" si="25"/>
        <v>41705.957638888889</v>
      </c>
      <c r="T391" s="12">
        <f t="shared" si="26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8310</v>
      </c>
      <c r="R392" t="s">
        <v>8315</v>
      </c>
      <c r="S392" s="12">
        <f t="shared" si="25"/>
        <v>42132.036712962959</v>
      </c>
      <c r="T392" s="12">
        <f t="shared" si="26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8310</v>
      </c>
      <c r="R393" t="s">
        <v>8315</v>
      </c>
      <c r="S393" s="12">
        <f t="shared" si="25"/>
        <v>40895.040972222225</v>
      </c>
      <c r="T393" s="12">
        <f t="shared" si="26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8310</v>
      </c>
      <c r="R394" t="s">
        <v>8315</v>
      </c>
      <c r="S394" s="12">
        <f t="shared" si="25"/>
        <v>40794.125</v>
      </c>
      <c r="T394" s="12">
        <f t="shared" si="26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8310</v>
      </c>
      <c r="R395" t="s">
        <v>8315</v>
      </c>
      <c r="S395" s="12">
        <f t="shared" si="25"/>
        <v>41557.708935185183</v>
      </c>
      <c r="T395" s="12">
        <f t="shared" si="26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8310</v>
      </c>
      <c r="R396" t="s">
        <v>8315</v>
      </c>
      <c r="S396" s="12">
        <f t="shared" si="25"/>
        <v>42477.776412037041</v>
      </c>
      <c r="T396" s="12">
        <f t="shared" si="26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8310</v>
      </c>
      <c r="R397" t="s">
        <v>8315</v>
      </c>
      <c r="S397" s="12">
        <f t="shared" si="25"/>
        <v>41026.897222222222</v>
      </c>
      <c r="T397" s="12">
        <f t="shared" si="26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8310</v>
      </c>
      <c r="R398" t="s">
        <v>8315</v>
      </c>
      <c r="S398" s="12">
        <f t="shared" si="25"/>
        <v>41097.564884259256</v>
      </c>
      <c r="T398" s="12">
        <f t="shared" si="26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8310</v>
      </c>
      <c r="R399" t="s">
        <v>8315</v>
      </c>
      <c r="S399" s="12">
        <f t="shared" si="25"/>
        <v>40422.155555555553</v>
      </c>
      <c r="T399" s="12">
        <f t="shared" si="26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8310</v>
      </c>
      <c r="R400" t="s">
        <v>8315</v>
      </c>
      <c r="S400" s="12">
        <f t="shared" si="25"/>
        <v>42123.793124999997</v>
      </c>
      <c r="T400" s="12">
        <f t="shared" si="26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8310</v>
      </c>
      <c r="R401" t="s">
        <v>8315</v>
      </c>
      <c r="S401" s="12">
        <f t="shared" si="25"/>
        <v>42718.5</v>
      </c>
      <c r="T401" s="12">
        <f t="shared" si="26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8310</v>
      </c>
      <c r="R402" t="s">
        <v>8315</v>
      </c>
      <c r="S402" s="12">
        <f t="shared" si="25"/>
        <v>41776.145833333336</v>
      </c>
      <c r="T402" s="12">
        <f t="shared" si="26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8310</v>
      </c>
      <c r="R403" t="s">
        <v>8315</v>
      </c>
      <c r="S403" s="12">
        <f t="shared" si="25"/>
        <v>40762.842245370368</v>
      </c>
      <c r="T403" s="12">
        <f t="shared" si="26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8310</v>
      </c>
      <c r="R404" t="s">
        <v>8315</v>
      </c>
      <c r="S404" s="12">
        <f t="shared" si="25"/>
        <v>42313.58121527778</v>
      </c>
      <c r="T404" s="12">
        <f t="shared" si="26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8310</v>
      </c>
      <c r="R405" t="s">
        <v>8315</v>
      </c>
      <c r="S405" s="12">
        <f t="shared" si="25"/>
        <v>40765.297222222223</v>
      </c>
      <c r="T405" s="12">
        <f t="shared" si="26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8310</v>
      </c>
      <c r="R406" t="s">
        <v>8315</v>
      </c>
      <c r="S406" s="12">
        <f t="shared" si="25"/>
        <v>41675.961111111108</v>
      </c>
      <c r="T406" s="12">
        <f t="shared" si="26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8310</v>
      </c>
      <c r="R407" t="s">
        <v>8315</v>
      </c>
      <c r="S407" s="12">
        <f t="shared" si="25"/>
        <v>41704.08494212963</v>
      </c>
      <c r="T407" s="12">
        <f t="shared" si="26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8310</v>
      </c>
      <c r="R408" t="s">
        <v>8315</v>
      </c>
      <c r="S408" s="12">
        <f t="shared" si="25"/>
        <v>40672.249305555553</v>
      </c>
      <c r="T408" s="12">
        <f t="shared" si="26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8310</v>
      </c>
      <c r="R409" t="s">
        <v>8315</v>
      </c>
      <c r="S409" s="12">
        <f t="shared" si="25"/>
        <v>40866.912615740745</v>
      </c>
      <c r="T409" s="12">
        <f t="shared" si="26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8310</v>
      </c>
      <c r="R410" t="s">
        <v>8315</v>
      </c>
      <c r="S410" s="12">
        <f t="shared" si="25"/>
        <v>41583.777662037035</v>
      </c>
      <c r="T410" s="12">
        <f t="shared" si="26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8310</v>
      </c>
      <c r="R411" t="s">
        <v>8315</v>
      </c>
      <c r="S411" s="12">
        <f t="shared" si="25"/>
        <v>42573.862777777773</v>
      </c>
      <c r="T411" s="12">
        <f t="shared" si="26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8310</v>
      </c>
      <c r="R412" t="s">
        <v>8315</v>
      </c>
      <c r="S412" s="12">
        <f t="shared" si="25"/>
        <v>42173.981446759266</v>
      </c>
      <c r="T412" s="12">
        <f t="shared" si="26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8310</v>
      </c>
      <c r="R413" t="s">
        <v>8315</v>
      </c>
      <c r="S413" s="12">
        <f t="shared" si="25"/>
        <v>41630.208333333336</v>
      </c>
      <c r="T413" s="12">
        <f t="shared" si="26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8310</v>
      </c>
      <c r="R414" t="s">
        <v>8315</v>
      </c>
      <c r="S414" s="12">
        <f t="shared" si="25"/>
        <v>41115.742800925924</v>
      </c>
      <c r="T414" s="12">
        <f t="shared" si="26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8310</v>
      </c>
      <c r="R415" t="s">
        <v>8315</v>
      </c>
      <c r="S415" s="12">
        <f t="shared" si="25"/>
        <v>41109.877442129626</v>
      </c>
      <c r="T415" s="12">
        <f t="shared" si="26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8310</v>
      </c>
      <c r="R416" t="s">
        <v>8315</v>
      </c>
      <c r="S416" s="12">
        <f t="shared" si="25"/>
        <v>41559.063252314816</v>
      </c>
      <c r="T416" s="12">
        <f t="shared" si="26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8310</v>
      </c>
      <c r="R417" t="s">
        <v>8315</v>
      </c>
      <c r="S417" s="12">
        <f t="shared" si="25"/>
        <v>41929.5</v>
      </c>
      <c r="T417" s="12">
        <f t="shared" si="26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8310</v>
      </c>
      <c r="R418" t="s">
        <v>8315</v>
      </c>
      <c r="S418" s="12">
        <f t="shared" si="25"/>
        <v>41678.396192129629</v>
      </c>
      <c r="T418" s="12">
        <f t="shared" si="26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8310</v>
      </c>
      <c r="R419" t="s">
        <v>8315</v>
      </c>
      <c r="S419" s="12">
        <f t="shared" si="25"/>
        <v>41372.189583333333</v>
      </c>
      <c r="T419" s="12">
        <f t="shared" si="26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8310</v>
      </c>
      <c r="R420" t="s">
        <v>8315</v>
      </c>
      <c r="S420" s="12">
        <f t="shared" si="25"/>
        <v>42208.282372685186</v>
      </c>
      <c r="T420" s="12">
        <f t="shared" si="26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8310</v>
      </c>
      <c r="R421" t="s">
        <v>8315</v>
      </c>
      <c r="S421" s="12">
        <f t="shared" si="25"/>
        <v>41454.842442129629</v>
      </c>
      <c r="T421" s="12">
        <f t="shared" si="26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8310</v>
      </c>
      <c r="R422" t="s">
        <v>8316</v>
      </c>
      <c r="S422" s="12">
        <f t="shared" si="25"/>
        <v>41712.194803240738</v>
      </c>
      <c r="T422" s="12">
        <f t="shared" si="26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8310</v>
      </c>
      <c r="R423" t="s">
        <v>8316</v>
      </c>
      <c r="S423" s="12">
        <f t="shared" si="25"/>
        <v>42237.491388888884</v>
      </c>
      <c r="T423" s="12">
        <f t="shared" si="26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8310</v>
      </c>
      <c r="R424" t="s">
        <v>8316</v>
      </c>
      <c r="S424" s="12">
        <f t="shared" si="25"/>
        <v>41893.260381944441</v>
      </c>
      <c r="T424" s="12">
        <f t="shared" si="26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8310</v>
      </c>
      <c r="R425" t="s">
        <v>8316</v>
      </c>
      <c r="S425" s="12">
        <f t="shared" si="25"/>
        <v>41430.92627314815</v>
      </c>
      <c r="T425" s="12">
        <f t="shared" si="26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8310</v>
      </c>
      <c r="R426" t="s">
        <v>8316</v>
      </c>
      <c r="S426" s="12">
        <f t="shared" si="25"/>
        <v>40994.334479166668</v>
      </c>
      <c r="T426" s="12">
        <f t="shared" si="26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8310</v>
      </c>
      <c r="R427" t="s">
        <v>8316</v>
      </c>
      <c r="S427" s="12">
        <f t="shared" si="25"/>
        <v>42335.902824074074</v>
      </c>
      <c r="T427" s="12">
        <f t="shared" si="26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8310</v>
      </c>
      <c r="R428" t="s">
        <v>8316</v>
      </c>
      <c r="S428" s="12">
        <f t="shared" si="25"/>
        <v>42430.711967592593</v>
      </c>
      <c r="T428" s="12">
        <f t="shared" si="26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8310</v>
      </c>
      <c r="R429" t="s">
        <v>8316</v>
      </c>
      <c r="S429" s="12">
        <f t="shared" si="25"/>
        <v>42299.790972222225</v>
      </c>
      <c r="T429" s="12">
        <f t="shared" si="26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8310</v>
      </c>
      <c r="R430" t="s">
        <v>8316</v>
      </c>
      <c r="S430" s="12">
        <f t="shared" si="25"/>
        <v>41806.916666666664</v>
      </c>
      <c r="T430" s="12">
        <f t="shared" si="26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8310</v>
      </c>
      <c r="R431" t="s">
        <v>8316</v>
      </c>
      <c r="S431" s="12">
        <f t="shared" si="25"/>
        <v>40144.207638888889</v>
      </c>
      <c r="T431" s="12">
        <f t="shared" si="26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8310</v>
      </c>
      <c r="R432" t="s">
        <v>8316</v>
      </c>
      <c r="S432" s="12">
        <f t="shared" si="25"/>
        <v>41528.107256944444</v>
      </c>
      <c r="T432" s="12">
        <f t="shared" si="26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8310</v>
      </c>
      <c r="R433" t="s">
        <v>8316</v>
      </c>
      <c r="S433" s="12">
        <f t="shared" si="25"/>
        <v>42556.871331018512</v>
      </c>
      <c r="T433" s="12">
        <f t="shared" si="26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8310</v>
      </c>
      <c r="R434" t="s">
        <v>8316</v>
      </c>
      <c r="S434" s="12">
        <f t="shared" si="25"/>
        <v>42298.726631944446</v>
      </c>
      <c r="T434" s="12">
        <f t="shared" si="26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8310</v>
      </c>
      <c r="R435" t="s">
        <v>8316</v>
      </c>
      <c r="S435" s="12">
        <f t="shared" si="25"/>
        <v>42288.629884259266</v>
      </c>
      <c r="T435" s="12">
        <f t="shared" si="26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8310</v>
      </c>
      <c r="R436" t="s">
        <v>8316</v>
      </c>
      <c r="S436" s="12">
        <f t="shared" si="25"/>
        <v>41609.876180555555</v>
      </c>
      <c r="T436" s="12">
        <f t="shared" si="26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8310</v>
      </c>
      <c r="R437" t="s">
        <v>8316</v>
      </c>
      <c r="S437" s="12">
        <f t="shared" si="25"/>
        <v>41530.747453703705</v>
      </c>
      <c r="T437" s="12">
        <f t="shared" si="26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8310</v>
      </c>
      <c r="R438" t="s">
        <v>8316</v>
      </c>
      <c r="S438" s="12">
        <f t="shared" si="25"/>
        <v>41486.36241898148</v>
      </c>
      <c r="T438" s="12">
        <f t="shared" si="26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8310</v>
      </c>
      <c r="R439" t="s">
        <v>8316</v>
      </c>
      <c r="S439" s="12">
        <f t="shared" si="25"/>
        <v>42651.31858796296</v>
      </c>
      <c r="T439" s="12">
        <f t="shared" si="26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8310</v>
      </c>
      <c r="R440" t="s">
        <v>8316</v>
      </c>
      <c r="S440" s="12">
        <f t="shared" si="25"/>
        <v>42326.302754629629</v>
      </c>
      <c r="T440" s="12">
        <f t="shared" si="26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8310</v>
      </c>
      <c r="R441" t="s">
        <v>8316</v>
      </c>
      <c r="S441" s="12">
        <f t="shared" si="25"/>
        <v>41929.761782407404</v>
      </c>
      <c r="T441" s="12">
        <f t="shared" si="26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8310</v>
      </c>
      <c r="R442" t="s">
        <v>8316</v>
      </c>
      <c r="S442" s="12">
        <f t="shared" si="25"/>
        <v>42453.943900462968</v>
      </c>
      <c r="T442" s="12">
        <f t="shared" si="26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8310</v>
      </c>
      <c r="R443" t="s">
        <v>8316</v>
      </c>
      <c r="S443" s="12">
        <f t="shared" si="25"/>
        <v>41580.793935185182</v>
      </c>
      <c r="T443" s="12">
        <f t="shared" si="26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8310</v>
      </c>
      <c r="R444" t="s">
        <v>8316</v>
      </c>
      <c r="S444" s="12">
        <f t="shared" si="25"/>
        <v>42054.888692129629</v>
      </c>
      <c r="T444" s="12">
        <f t="shared" si="26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8310</v>
      </c>
      <c r="R445" t="s">
        <v>8316</v>
      </c>
      <c r="S445" s="12">
        <f t="shared" si="25"/>
        <v>41680.015057870369</v>
      </c>
      <c r="T445" s="12">
        <f t="shared" si="26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8310</v>
      </c>
      <c r="R446" t="s">
        <v>8316</v>
      </c>
      <c r="S446" s="12">
        <f t="shared" si="25"/>
        <v>40954.906956018516</v>
      </c>
      <c r="T446" s="12">
        <f t="shared" si="26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8310</v>
      </c>
      <c r="R447" t="s">
        <v>8316</v>
      </c>
      <c r="S447" s="12">
        <f t="shared" si="25"/>
        <v>42145.335358796292</v>
      </c>
      <c r="T447" s="12">
        <f t="shared" si="26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8310</v>
      </c>
      <c r="R448" t="s">
        <v>8316</v>
      </c>
      <c r="S448" s="12">
        <f t="shared" si="25"/>
        <v>42067.083564814813</v>
      </c>
      <c r="T448" s="12">
        <f t="shared" si="26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8310</v>
      </c>
      <c r="R449" t="s">
        <v>8316</v>
      </c>
      <c r="S449" s="12">
        <f t="shared" si="25"/>
        <v>41356.513460648144</v>
      </c>
      <c r="T449" s="12">
        <f t="shared" si="26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ref="P450:P513" si="28">E450/L450</f>
        <v>20.502500000000001</v>
      </c>
      <c r="Q450" t="s">
        <v>8310</v>
      </c>
      <c r="R450" t="s">
        <v>8316</v>
      </c>
      <c r="S450" s="12">
        <f t="shared" ref="S450:S513" si="29">(((I450/60)/60)/24)+DATE(1970,1,1)</f>
        <v>41773.758043981477</v>
      </c>
      <c r="T450" s="12">
        <f t="shared" ref="T450:T513" si="30">(((J450/60)/60)/24)+DATE(1970,1,1)</f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1">E451/D451</f>
        <v>2.2499999999999999E-2</v>
      </c>
      <c r="P451" s="6">
        <f t="shared" si="28"/>
        <v>9</v>
      </c>
      <c r="Q451" t="s">
        <v>8310</v>
      </c>
      <c r="R451" t="s">
        <v>8316</v>
      </c>
      <c r="S451" s="12">
        <f t="shared" si="29"/>
        <v>41564.568113425928</v>
      </c>
      <c r="T451" s="12">
        <f t="shared" si="30"/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1"/>
        <v>7.92E-3</v>
      </c>
      <c r="P452" s="6">
        <f t="shared" si="28"/>
        <v>56.571428571428569</v>
      </c>
      <c r="Q452" t="s">
        <v>8310</v>
      </c>
      <c r="R452" t="s">
        <v>8316</v>
      </c>
      <c r="S452" s="12">
        <f t="shared" si="29"/>
        <v>41684.946759259255</v>
      </c>
      <c r="T452" s="12">
        <f t="shared" si="30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8310</v>
      </c>
      <c r="R453" t="s">
        <v>8316</v>
      </c>
      <c r="S453" s="12">
        <f t="shared" si="29"/>
        <v>41664.715173611112</v>
      </c>
      <c r="T453" s="12">
        <f t="shared" si="30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8310</v>
      </c>
      <c r="R454" t="s">
        <v>8316</v>
      </c>
      <c r="S454" s="12">
        <f t="shared" si="29"/>
        <v>42137.703877314809</v>
      </c>
      <c r="T454" s="12">
        <f t="shared" si="30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8310</v>
      </c>
      <c r="R455" t="s">
        <v>8316</v>
      </c>
      <c r="S455" s="12">
        <f t="shared" si="29"/>
        <v>42054.824988425928</v>
      </c>
      <c r="T455" s="12">
        <f t="shared" si="30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8310</v>
      </c>
      <c r="R456" t="s">
        <v>8316</v>
      </c>
      <c r="S456" s="12">
        <f t="shared" si="29"/>
        <v>41969.551388888889</v>
      </c>
      <c r="T456" s="12">
        <f t="shared" si="30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8310</v>
      </c>
      <c r="R457" t="s">
        <v>8316</v>
      </c>
      <c r="S457" s="12">
        <f t="shared" si="29"/>
        <v>41016.021527777775</v>
      </c>
      <c r="T457" s="12">
        <f t="shared" si="30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8310</v>
      </c>
      <c r="R458" t="s">
        <v>8316</v>
      </c>
      <c r="S458" s="12">
        <f t="shared" si="29"/>
        <v>41569.165972222225</v>
      </c>
      <c r="T458" s="12">
        <f t="shared" si="30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8310</v>
      </c>
      <c r="R459" t="s">
        <v>8316</v>
      </c>
      <c r="S459" s="12">
        <f t="shared" si="29"/>
        <v>41867.767500000002</v>
      </c>
      <c r="T459" s="12">
        <f t="shared" si="30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8310</v>
      </c>
      <c r="R460" t="s">
        <v>8316</v>
      </c>
      <c r="S460" s="12">
        <f t="shared" si="29"/>
        <v>41408.69976851852</v>
      </c>
      <c r="T460" s="12">
        <f t="shared" si="30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8310</v>
      </c>
      <c r="R461" t="s">
        <v>8316</v>
      </c>
      <c r="S461" s="12">
        <f t="shared" si="29"/>
        <v>40860.682025462964</v>
      </c>
      <c r="T461" s="12">
        <f t="shared" si="30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8310</v>
      </c>
      <c r="R462" t="s">
        <v>8316</v>
      </c>
      <c r="S462" s="12">
        <f t="shared" si="29"/>
        <v>41791.166666666664</v>
      </c>
      <c r="T462" s="12">
        <f t="shared" si="30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8310</v>
      </c>
      <c r="R463" t="s">
        <v>8316</v>
      </c>
      <c r="S463" s="12">
        <f t="shared" si="29"/>
        <v>41427.84684027778</v>
      </c>
      <c r="T463" s="12">
        <f t="shared" si="30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8310</v>
      </c>
      <c r="R464" t="s">
        <v>8316</v>
      </c>
      <c r="S464" s="12">
        <f t="shared" si="29"/>
        <v>40765.126631944448</v>
      </c>
      <c r="T464" s="12">
        <f t="shared" si="30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8310</v>
      </c>
      <c r="R465" t="s">
        <v>8316</v>
      </c>
      <c r="S465" s="12">
        <f t="shared" si="29"/>
        <v>40810.710104166668</v>
      </c>
      <c r="T465" s="12">
        <f t="shared" si="30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8310</v>
      </c>
      <c r="R466" t="s">
        <v>8316</v>
      </c>
      <c r="S466" s="12">
        <f t="shared" si="29"/>
        <v>42508.848784722228</v>
      </c>
      <c r="T466" s="12">
        <f t="shared" si="30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8310</v>
      </c>
      <c r="R467" t="s">
        <v>8316</v>
      </c>
      <c r="S467" s="12">
        <f t="shared" si="29"/>
        <v>41817.120069444441</v>
      </c>
      <c r="T467" s="12">
        <f t="shared" si="30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8310</v>
      </c>
      <c r="R468" t="s">
        <v>8316</v>
      </c>
      <c r="S468" s="12">
        <f t="shared" si="29"/>
        <v>41159.942870370374</v>
      </c>
      <c r="T468" s="12">
        <f t="shared" si="30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8310</v>
      </c>
      <c r="R469" t="s">
        <v>8316</v>
      </c>
      <c r="S469" s="12">
        <f t="shared" si="29"/>
        <v>41180.679791666669</v>
      </c>
      <c r="T469" s="12">
        <f t="shared" si="30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8310</v>
      </c>
      <c r="R470" t="s">
        <v>8316</v>
      </c>
      <c r="S470" s="12">
        <f t="shared" si="29"/>
        <v>41101.160474537035</v>
      </c>
      <c r="T470" s="12">
        <f t="shared" si="30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8310</v>
      </c>
      <c r="R471" t="s">
        <v>8316</v>
      </c>
      <c r="S471" s="12">
        <f t="shared" si="29"/>
        <v>41887.989861111113</v>
      </c>
      <c r="T471" s="12">
        <f t="shared" si="30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8310</v>
      </c>
      <c r="R472" t="s">
        <v>8316</v>
      </c>
      <c r="S472" s="12">
        <f t="shared" si="29"/>
        <v>41655.166666666664</v>
      </c>
      <c r="T472" s="12">
        <f t="shared" si="30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8310</v>
      </c>
      <c r="R473" t="s">
        <v>8316</v>
      </c>
      <c r="S473" s="12">
        <f t="shared" si="29"/>
        <v>41748.680312500001</v>
      </c>
      <c r="T473" s="12">
        <f t="shared" si="30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8310</v>
      </c>
      <c r="R474" t="s">
        <v>8316</v>
      </c>
      <c r="S474" s="12">
        <f t="shared" si="29"/>
        <v>41874.922662037039</v>
      </c>
      <c r="T474" s="12">
        <f t="shared" si="30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8310</v>
      </c>
      <c r="R475" t="s">
        <v>8316</v>
      </c>
      <c r="S475" s="12">
        <f t="shared" si="29"/>
        <v>41899.698136574072</v>
      </c>
      <c r="T475" s="12">
        <f t="shared" si="30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8310</v>
      </c>
      <c r="R476" t="s">
        <v>8316</v>
      </c>
      <c r="S476" s="12">
        <f t="shared" si="29"/>
        <v>42783.329039351855</v>
      </c>
      <c r="T476" s="12">
        <f t="shared" si="30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8310</v>
      </c>
      <c r="R477" t="s">
        <v>8316</v>
      </c>
      <c r="S477" s="12">
        <f t="shared" si="29"/>
        <v>42130.086145833338</v>
      </c>
      <c r="T477" s="12">
        <f t="shared" si="30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8310</v>
      </c>
      <c r="R478" t="s">
        <v>8316</v>
      </c>
      <c r="S478" s="12">
        <f t="shared" si="29"/>
        <v>41793.165972222225</v>
      </c>
      <c r="T478" s="12">
        <f t="shared" si="30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8310</v>
      </c>
      <c r="R479" t="s">
        <v>8316</v>
      </c>
      <c r="S479" s="12">
        <f t="shared" si="29"/>
        <v>41047.83488425926</v>
      </c>
      <c r="T479" s="12">
        <f t="shared" si="30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8310</v>
      </c>
      <c r="R480" t="s">
        <v>8316</v>
      </c>
      <c r="S480" s="12">
        <f t="shared" si="29"/>
        <v>42095.869317129633</v>
      </c>
      <c r="T480" s="12">
        <f t="shared" si="30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8310</v>
      </c>
      <c r="R481" t="s">
        <v>8316</v>
      </c>
      <c r="S481" s="12">
        <f t="shared" si="29"/>
        <v>41964.449479166666</v>
      </c>
      <c r="T481" s="12">
        <f t="shared" si="30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8310</v>
      </c>
      <c r="R482" t="s">
        <v>8316</v>
      </c>
      <c r="S482" s="12">
        <f t="shared" si="29"/>
        <v>41495.500173611108</v>
      </c>
      <c r="T482" s="12">
        <f t="shared" si="30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8310</v>
      </c>
      <c r="R483" t="s">
        <v>8316</v>
      </c>
      <c r="S483" s="12">
        <f t="shared" si="29"/>
        <v>41192.672326388885</v>
      </c>
      <c r="T483" s="12">
        <f t="shared" si="30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8310</v>
      </c>
      <c r="R484" t="s">
        <v>8316</v>
      </c>
      <c r="S484" s="12">
        <f t="shared" si="29"/>
        <v>42474.606944444444</v>
      </c>
      <c r="T484" s="12">
        <f t="shared" si="30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8310</v>
      </c>
      <c r="R485" t="s">
        <v>8316</v>
      </c>
      <c r="S485" s="12">
        <f t="shared" si="29"/>
        <v>41303.197592592594</v>
      </c>
      <c r="T485" s="12">
        <f t="shared" si="30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8310</v>
      </c>
      <c r="R486" t="s">
        <v>8316</v>
      </c>
      <c r="S486" s="12">
        <f t="shared" si="29"/>
        <v>42313.981157407412</v>
      </c>
      <c r="T486" s="12">
        <f t="shared" si="30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8310</v>
      </c>
      <c r="R487" t="s">
        <v>8316</v>
      </c>
      <c r="S487" s="12">
        <f t="shared" si="29"/>
        <v>41411.50577546296</v>
      </c>
      <c r="T487" s="12">
        <f t="shared" si="30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8310</v>
      </c>
      <c r="R488" t="s">
        <v>8316</v>
      </c>
      <c r="S488" s="12">
        <f t="shared" si="29"/>
        <v>41791.94258101852</v>
      </c>
      <c r="T488" s="12">
        <f t="shared" si="30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8310</v>
      </c>
      <c r="R489" t="s">
        <v>8316</v>
      </c>
      <c r="S489" s="12">
        <f t="shared" si="29"/>
        <v>42729.636504629627</v>
      </c>
      <c r="T489" s="12">
        <f t="shared" si="30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8310</v>
      </c>
      <c r="R490" t="s">
        <v>8316</v>
      </c>
      <c r="S490" s="12">
        <f t="shared" si="29"/>
        <v>42744.054398148146</v>
      </c>
      <c r="T490" s="12">
        <f t="shared" si="30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8310</v>
      </c>
      <c r="R491" t="s">
        <v>8316</v>
      </c>
      <c r="S491" s="12">
        <f t="shared" si="29"/>
        <v>40913.481249999997</v>
      </c>
      <c r="T491" s="12">
        <f t="shared" si="30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8310</v>
      </c>
      <c r="R492" t="s">
        <v>8316</v>
      </c>
      <c r="S492" s="12">
        <f t="shared" si="29"/>
        <v>41143.968576388892</v>
      </c>
      <c r="T492" s="12">
        <f t="shared" si="30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8310</v>
      </c>
      <c r="R493" t="s">
        <v>8316</v>
      </c>
      <c r="S493" s="12">
        <f t="shared" si="29"/>
        <v>42396.982627314821</v>
      </c>
      <c r="T493" s="12">
        <f t="shared" si="30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8310</v>
      </c>
      <c r="R494" t="s">
        <v>8316</v>
      </c>
      <c r="S494" s="12">
        <f t="shared" si="29"/>
        <v>42656.03506944445</v>
      </c>
      <c r="T494" s="12">
        <f t="shared" si="30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8310</v>
      </c>
      <c r="R495" t="s">
        <v>8316</v>
      </c>
      <c r="S495" s="12">
        <f t="shared" si="29"/>
        <v>42144.726134259254</v>
      </c>
      <c r="T495" s="12">
        <f t="shared" si="30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8310</v>
      </c>
      <c r="R496" t="s">
        <v>8316</v>
      </c>
      <c r="S496" s="12">
        <f t="shared" si="29"/>
        <v>41823.125</v>
      </c>
      <c r="T496" s="12">
        <f t="shared" si="30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8310</v>
      </c>
      <c r="R497" t="s">
        <v>8316</v>
      </c>
      <c r="S497" s="12">
        <f t="shared" si="29"/>
        <v>42201.827604166669</v>
      </c>
      <c r="T497" s="12">
        <f t="shared" si="30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8310</v>
      </c>
      <c r="R498" t="s">
        <v>8316</v>
      </c>
      <c r="S498" s="12">
        <f t="shared" si="29"/>
        <v>41680.93141203704</v>
      </c>
      <c r="T498" s="12">
        <f t="shared" si="30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8310</v>
      </c>
      <c r="R499" t="s">
        <v>8316</v>
      </c>
      <c r="S499" s="12">
        <f t="shared" si="29"/>
        <v>41998.208333333328</v>
      </c>
      <c r="T499" s="12">
        <f t="shared" si="30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8310</v>
      </c>
      <c r="R500" t="s">
        <v>8316</v>
      </c>
      <c r="S500" s="12">
        <f t="shared" si="29"/>
        <v>40900.762141203704</v>
      </c>
      <c r="T500" s="12">
        <f t="shared" si="30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8310</v>
      </c>
      <c r="R501" t="s">
        <v>8316</v>
      </c>
      <c r="S501" s="12">
        <f t="shared" si="29"/>
        <v>40098.874305555553</v>
      </c>
      <c r="T501" s="12">
        <f t="shared" si="30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8310</v>
      </c>
      <c r="R502" t="s">
        <v>8316</v>
      </c>
      <c r="S502" s="12">
        <f t="shared" si="29"/>
        <v>40306.927777777775</v>
      </c>
      <c r="T502" s="12">
        <f t="shared" si="30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8310</v>
      </c>
      <c r="R503" t="s">
        <v>8316</v>
      </c>
      <c r="S503" s="12">
        <f t="shared" si="29"/>
        <v>40733.234386574077</v>
      </c>
      <c r="T503" s="12">
        <f t="shared" si="30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8310</v>
      </c>
      <c r="R504" t="s">
        <v>8316</v>
      </c>
      <c r="S504" s="12">
        <f t="shared" si="29"/>
        <v>40986.511863425927</v>
      </c>
      <c r="T504" s="12">
        <f t="shared" si="30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8310</v>
      </c>
      <c r="R505" t="s">
        <v>8316</v>
      </c>
      <c r="S505" s="12">
        <f t="shared" si="29"/>
        <v>42021.526655092588</v>
      </c>
      <c r="T505" s="12">
        <f t="shared" si="30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8310</v>
      </c>
      <c r="R506" t="s">
        <v>8316</v>
      </c>
      <c r="S506" s="12">
        <f t="shared" si="29"/>
        <v>41009.941979166666</v>
      </c>
      <c r="T506" s="12">
        <f t="shared" si="30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8310</v>
      </c>
      <c r="R507" t="s">
        <v>8316</v>
      </c>
      <c r="S507" s="12">
        <f t="shared" si="29"/>
        <v>42363.098217592589</v>
      </c>
      <c r="T507" s="12">
        <f t="shared" si="30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8310</v>
      </c>
      <c r="R508" t="s">
        <v>8316</v>
      </c>
      <c r="S508" s="12">
        <f t="shared" si="29"/>
        <v>41496.552314814813</v>
      </c>
      <c r="T508" s="12">
        <f t="shared" si="30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8310</v>
      </c>
      <c r="R509" t="s">
        <v>8316</v>
      </c>
      <c r="S509" s="12">
        <f t="shared" si="29"/>
        <v>41201.958993055552</v>
      </c>
      <c r="T509" s="12">
        <f t="shared" si="30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8310</v>
      </c>
      <c r="R510" t="s">
        <v>8316</v>
      </c>
      <c r="S510" s="12">
        <f t="shared" si="29"/>
        <v>41054.593055555553</v>
      </c>
      <c r="T510" s="12">
        <f t="shared" si="30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8310</v>
      </c>
      <c r="R511" t="s">
        <v>8316</v>
      </c>
      <c r="S511" s="12">
        <f t="shared" si="29"/>
        <v>42183.631597222222</v>
      </c>
      <c r="T511" s="12">
        <f t="shared" si="30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8310</v>
      </c>
      <c r="R512" t="s">
        <v>8316</v>
      </c>
      <c r="S512" s="12">
        <f t="shared" si="29"/>
        <v>42430.176377314812</v>
      </c>
      <c r="T512" s="12">
        <f t="shared" si="30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8310</v>
      </c>
      <c r="R513" t="s">
        <v>8316</v>
      </c>
      <c r="S513" s="12">
        <f t="shared" si="29"/>
        <v>41370.261365740742</v>
      </c>
      <c r="T513" s="12">
        <f t="shared" si="30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ref="P514:P577" si="32">E514/L514</f>
        <v>5.5</v>
      </c>
      <c r="Q514" t="s">
        <v>8310</v>
      </c>
      <c r="R514" t="s">
        <v>8316</v>
      </c>
      <c r="S514" s="12">
        <f t="shared" ref="S514:S577" si="33">(((I514/60)/60)/24)+DATE(1970,1,1)</f>
        <v>42694.783877314811</v>
      </c>
      <c r="T514" s="12">
        <f t="shared" ref="T514:T577" si="34">(((J514/60)/60)/24)+DATE(1970,1,1)</f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5">E515/D515</f>
        <v>0.13924</v>
      </c>
      <c r="P515" s="6">
        <f t="shared" si="32"/>
        <v>102.38235294117646</v>
      </c>
      <c r="Q515" t="s">
        <v>8310</v>
      </c>
      <c r="R515" t="s">
        <v>8316</v>
      </c>
      <c r="S515" s="12">
        <f t="shared" si="33"/>
        <v>42597.291666666672</v>
      </c>
      <c r="T515" s="12">
        <f t="shared" si="34"/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5"/>
        <v>3.3333333333333333E-2</v>
      </c>
      <c r="P516" s="6">
        <f t="shared" si="32"/>
        <v>16.666666666666668</v>
      </c>
      <c r="Q516" t="s">
        <v>8310</v>
      </c>
      <c r="R516" t="s">
        <v>8316</v>
      </c>
      <c r="S516" s="12">
        <f t="shared" si="33"/>
        <v>41860.613969907405</v>
      </c>
      <c r="T516" s="12">
        <f t="shared" si="34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8310</v>
      </c>
      <c r="R517" t="s">
        <v>8316</v>
      </c>
      <c r="S517" s="12">
        <f t="shared" si="33"/>
        <v>42367.490752314814</v>
      </c>
      <c r="T517" s="12">
        <f t="shared" si="34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8310</v>
      </c>
      <c r="R518" t="s">
        <v>8316</v>
      </c>
      <c r="S518" s="12">
        <f t="shared" si="33"/>
        <v>42151.778703703705</v>
      </c>
      <c r="T518" s="12">
        <f t="shared" si="34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8310</v>
      </c>
      <c r="R519" t="s">
        <v>8316</v>
      </c>
      <c r="S519" s="12">
        <f t="shared" si="33"/>
        <v>42768.615289351852</v>
      </c>
      <c r="T519" s="12">
        <f t="shared" si="34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8310</v>
      </c>
      <c r="R520" t="s">
        <v>8316</v>
      </c>
      <c r="S520" s="12">
        <f t="shared" si="33"/>
        <v>42253.615277777775</v>
      </c>
      <c r="T520" s="12">
        <f t="shared" si="34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8310</v>
      </c>
      <c r="R521" t="s">
        <v>8316</v>
      </c>
      <c r="S521" s="12">
        <f t="shared" si="33"/>
        <v>41248.391446759262</v>
      </c>
      <c r="T521" s="12">
        <f t="shared" si="34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8317</v>
      </c>
      <c r="R522" t="s">
        <v>8318</v>
      </c>
      <c r="S522" s="12">
        <f t="shared" si="33"/>
        <v>42348.702094907407</v>
      </c>
      <c r="T522" s="12">
        <f t="shared" si="34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8317</v>
      </c>
      <c r="R523" t="s">
        <v>8318</v>
      </c>
      <c r="S523" s="12">
        <f t="shared" si="33"/>
        <v>42675.207638888889</v>
      </c>
      <c r="T523" s="12">
        <f t="shared" si="34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8317</v>
      </c>
      <c r="R524" t="s">
        <v>8318</v>
      </c>
      <c r="S524" s="12">
        <f t="shared" si="33"/>
        <v>42449.999131944445</v>
      </c>
      <c r="T524" s="12">
        <f t="shared" si="34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8317</v>
      </c>
      <c r="R525" t="s">
        <v>8318</v>
      </c>
      <c r="S525" s="12">
        <f t="shared" si="33"/>
        <v>42268.13282407407</v>
      </c>
      <c r="T525" s="12">
        <f t="shared" si="34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8317</v>
      </c>
      <c r="R526" t="s">
        <v>8318</v>
      </c>
      <c r="S526" s="12">
        <f t="shared" si="33"/>
        <v>42522.717233796298</v>
      </c>
      <c r="T526" s="12">
        <f t="shared" si="34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8317</v>
      </c>
      <c r="R527" t="s">
        <v>8318</v>
      </c>
      <c r="S527" s="12">
        <f t="shared" si="33"/>
        <v>41895.400937500002</v>
      </c>
      <c r="T527" s="12">
        <f t="shared" si="34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8317</v>
      </c>
      <c r="R528" t="s">
        <v>8318</v>
      </c>
      <c r="S528" s="12">
        <f t="shared" si="33"/>
        <v>42223.708333333328</v>
      </c>
      <c r="T528" s="12">
        <f t="shared" si="34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8317</v>
      </c>
      <c r="R529" t="s">
        <v>8318</v>
      </c>
      <c r="S529" s="12">
        <f t="shared" si="33"/>
        <v>42783.670138888891</v>
      </c>
      <c r="T529" s="12">
        <f t="shared" si="34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8317</v>
      </c>
      <c r="R530" t="s">
        <v>8318</v>
      </c>
      <c r="S530" s="12">
        <f t="shared" si="33"/>
        <v>42176.888888888891</v>
      </c>
      <c r="T530" s="12">
        <f t="shared" si="34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8317</v>
      </c>
      <c r="R531" t="s">
        <v>8318</v>
      </c>
      <c r="S531" s="12">
        <f t="shared" si="33"/>
        <v>42746.208333333328</v>
      </c>
      <c r="T531" s="12">
        <f t="shared" si="34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8317</v>
      </c>
      <c r="R532" t="s">
        <v>8318</v>
      </c>
      <c r="S532" s="12">
        <f t="shared" si="33"/>
        <v>42179.083333333328</v>
      </c>
      <c r="T532" s="12">
        <f t="shared" si="34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8317</v>
      </c>
      <c r="R533" t="s">
        <v>8318</v>
      </c>
      <c r="S533" s="12">
        <f t="shared" si="33"/>
        <v>42721.290972222225</v>
      </c>
      <c r="T533" s="12">
        <f t="shared" si="34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8317</v>
      </c>
      <c r="R534" t="s">
        <v>8318</v>
      </c>
      <c r="S534" s="12">
        <f t="shared" si="33"/>
        <v>42503.007037037038</v>
      </c>
      <c r="T534" s="12">
        <f t="shared" si="34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8317</v>
      </c>
      <c r="R535" t="s">
        <v>8318</v>
      </c>
      <c r="S535" s="12">
        <f t="shared" si="33"/>
        <v>42506.43478009259</v>
      </c>
      <c r="T535" s="12">
        <f t="shared" si="34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8317</v>
      </c>
      <c r="R536" t="s">
        <v>8318</v>
      </c>
      <c r="S536" s="12">
        <f t="shared" si="33"/>
        <v>42309.958333333328</v>
      </c>
      <c r="T536" s="12">
        <f t="shared" si="34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8317</v>
      </c>
      <c r="R537" t="s">
        <v>8318</v>
      </c>
      <c r="S537" s="12">
        <f t="shared" si="33"/>
        <v>42741.545196759253</v>
      </c>
      <c r="T537" s="12">
        <f t="shared" si="34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8317</v>
      </c>
      <c r="R538" t="s">
        <v>8318</v>
      </c>
      <c r="S538" s="12">
        <f t="shared" si="33"/>
        <v>42219.75</v>
      </c>
      <c r="T538" s="12">
        <f t="shared" si="34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8317</v>
      </c>
      <c r="R539" t="s">
        <v>8318</v>
      </c>
      <c r="S539" s="12">
        <f t="shared" si="33"/>
        <v>42312.810081018513</v>
      </c>
      <c r="T539" s="12">
        <f t="shared" si="34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8317</v>
      </c>
      <c r="R540" t="s">
        <v>8318</v>
      </c>
      <c r="S540" s="12">
        <f t="shared" si="33"/>
        <v>42503.794710648144</v>
      </c>
      <c r="T540" s="12">
        <f t="shared" si="34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8317</v>
      </c>
      <c r="R541" t="s">
        <v>8318</v>
      </c>
      <c r="S541" s="12">
        <f t="shared" si="33"/>
        <v>42556.049849537041</v>
      </c>
      <c r="T541" s="12">
        <f t="shared" si="34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8319</v>
      </c>
      <c r="R542" t="s">
        <v>8320</v>
      </c>
      <c r="S542" s="12">
        <f t="shared" si="33"/>
        <v>42039.817199074074</v>
      </c>
      <c r="T542" s="12">
        <f t="shared" si="34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8319</v>
      </c>
      <c r="R543" t="s">
        <v>8320</v>
      </c>
      <c r="S543" s="12">
        <f t="shared" si="33"/>
        <v>42306.046689814815</v>
      </c>
      <c r="T543" s="12">
        <f t="shared" si="34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8319</v>
      </c>
      <c r="R544" t="s">
        <v>8320</v>
      </c>
      <c r="S544" s="12">
        <f t="shared" si="33"/>
        <v>42493.695787037039</v>
      </c>
      <c r="T544" s="12">
        <f t="shared" si="34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8319</v>
      </c>
      <c r="R545" t="s">
        <v>8320</v>
      </c>
      <c r="S545" s="12">
        <f t="shared" si="33"/>
        <v>41944.092152777775</v>
      </c>
      <c r="T545" s="12">
        <f t="shared" si="34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8319</v>
      </c>
      <c r="R546" t="s">
        <v>8320</v>
      </c>
      <c r="S546" s="12">
        <f t="shared" si="33"/>
        <v>42555.656944444447</v>
      </c>
      <c r="T546" s="12">
        <f t="shared" si="34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8319</v>
      </c>
      <c r="R547" t="s">
        <v>8320</v>
      </c>
      <c r="S547" s="12">
        <f t="shared" si="33"/>
        <v>42323.634131944447</v>
      </c>
      <c r="T547" s="12">
        <f t="shared" si="34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8319</v>
      </c>
      <c r="R548" t="s">
        <v>8320</v>
      </c>
      <c r="S548" s="12">
        <f t="shared" si="33"/>
        <v>42294.667997685188</v>
      </c>
      <c r="T548" s="12">
        <f t="shared" si="34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8319</v>
      </c>
      <c r="R549" t="s">
        <v>8320</v>
      </c>
      <c r="S549" s="12">
        <f t="shared" si="33"/>
        <v>42410.696342592593</v>
      </c>
      <c r="T549" s="12">
        <f t="shared" si="34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8319</v>
      </c>
      <c r="R550" t="s">
        <v>8320</v>
      </c>
      <c r="S550" s="12">
        <f t="shared" si="33"/>
        <v>42306.903333333335</v>
      </c>
      <c r="T550" s="12">
        <f t="shared" si="34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8319</v>
      </c>
      <c r="R551" t="s">
        <v>8320</v>
      </c>
      <c r="S551" s="12">
        <f t="shared" si="33"/>
        <v>42193.636828703704</v>
      </c>
      <c r="T551" s="12">
        <f t="shared" si="34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8319</v>
      </c>
      <c r="R552" t="s">
        <v>8320</v>
      </c>
      <c r="S552" s="12">
        <f t="shared" si="33"/>
        <v>42766.208333333328</v>
      </c>
      <c r="T552" s="12">
        <f t="shared" si="34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8319</v>
      </c>
      <c r="R553" t="s">
        <v>8320</v>
      </c>
      <c r="S553" s="12">
        <f t="shared" si="33"/>
        <v>42217.745138888888</v>
      </c>
      <c r="T553" s="12">
        <f t="shared" si="34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8319</v>
      </c>
      <c r="R554" t="s">
        <v>8320</v>
      </c>
      <c r="S554" s="12">
        <f t="shared" si="33"/>
        <v>42378.616851851853</v>
      </c>
      <c r="T554" s="12">
        <f t="shared" si="34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8319</v>
      </c>
      <c r="R555" t="s">
        <v>8320</v>
      </c>
      <c r="S555" s="12">
        <f t="shared" si="33"/>
        <v>41957.761469907404</v>
      </c>
      <c r="T555" s="12">
        <f t="shared" si="34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8319</v>
      </c>
      <c r="R556" t="s">
        <v>8320</v>
      </c>
      <c r="S556" s="12">
        <f t="shared" si="33"/>
        <v>41931.684861111113</v>
      </c>
      <c r="T556" s="12">
        <f t="shared" si="34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8319</v>
      </c>
      <c r="R557" t="s">
        <v>8320</v>
      </c>
      <c r="S557" s="12">
        <f t="shared" si="33"/>
        <v>42533.353506944448</v>
      </c>
      <c r="T557" s="12">
        <f t="shared" si="34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8319</v>
      </c>
      <c r="R558" t="s">
        <v>8320</v>
      </c>
      <c r="S558" s="12">
        <f t="shared" si="33"/>
        <v>42375.860150462962</v>
      </c>
      <c r="T558" s="12">
        <f t="shared" si="34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8319</v>
      </c>
      <c r="R559" t="s">
        <v>8320</v>
      </c>
      <c r="S559" s="12">
        <f t="shared" si="33"/>
        <v>42706.983831018515</v>
      </c>
      <c r="T559" s="12">
        <f t="shared" si="34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8319</v>
      </c>
      <c r="R560" t="s">
        <v>8320</v>
      </c>
      <c r="S560" s="12">
        <f t="shared" si="33"/>
        <v>42087.841493055559</v>
      </c>
      <c r="T560" s="12">
        <f t="shared" si="34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8319</v>
      </c>
      <c r="R561" t="s">
        <v>8320</v>
      </c>
      <c r="S561" s="12">
        <f t="shared" si="33"/>
        <v>42351.283101851848</v>
      </c>
      <c r="T561" s="12">
        <f t="shared" si="34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8319</v>
      </c>
      <c r="R562" t="s">
        <v>8320</v>
      </c>
      <c r="S562" s="12">
        <f t="shared" si="33"/>
        <v>41990.771354166667</v>
      </c>
      <c r="T562" s="12">
        <f t="shared" si="34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8319</v>
      </c>
      <c r="R563" t="s">
        <v>8320</v>
      </c>
      <c r="S563" s="12">
        <f t="shared" si="33"/>
        <v>42303.658715277779</v>
      </c>
      <c r="T563" s="12">
        <f t="shared" si="34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8319</v>
      </c>
      <c r="R564" t="s">
        <v>8320</v>
      </c>
      <c r="S564" s="12">
        <f t="shared" si="33"/>
        <v>42722.389062500006</v>
      </c>
      <c r="T564" s="12">
        <f t="shared" si="34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8319</v>
      </c>
      <c r="R565" t="s">
        <v>8320</v>
      </c>
      <c r="S565" s="12">
        <f t="shared" si="33"/>
        <v>42052.069988425923</v>
      </c>
      <c r="T565" s="12">
        <f t="shared" si="34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8319</v>
      </c>
      <c r="R566" t="s">
        <v>8320</v>
      </c>
      <c r="S566" s="12">
        <f t="shared" si="33"/>
        <v>42441.942997685182</v>
      </c>
      <c r="T566" s="12">
        <f t="shared" si="34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8319</v>
      </c>
      <c r="R567" t="s">
        <v>8320</v>
      </c>
      <c r="S567" s="12">
        <f t="shared" si="33"/>
        <v>42195.785289351858</v>
      </c>
      <c r="T567" s="12">
        <f t="shared" si="34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8319</v>
      </c>
      <c r="R568" t="s">
        <v>8320</v>
      </c>
      <c r="S568" s="12">
        <f t="shared" si="33"/>
        <v>42565.68440972222</v>
      </c>
      <c r="T568" s="12">
        <f t="shared" si="34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8319</v>
      </c>
      <c r="R569" t="s">
        <v>8320</v>
      </c>
      <c r="S569" s="12">
        <f t="shared" si="33"/>
        <v>42005.842523148152</v>
      </c>
      <c r="T569" s="12">
        <f t="shared" si="34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8319</v>
      </c>
      <c r="R570" t="s">
        <v>8320</v>
      </c>
      <c r="S570" s="12">
        <f t="shared" si="33"/>
        <v>42385.458333333328</v>
      </c>
      <c r="T570" s="12">
        <f t="shared" si="34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8319</v>
      </c>
      <c r="R571" t="s">
        <v>8320</v>
      </c>
      <c r="S571" s="12">
        <f t="shared" si="33"/>
        <v>42370.847361111111</v>
      </c>
      <c r="T571" s="12">
        <f t="shared" si="34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8319</v>
      </c>
      <c r="R572" t="s">
        <v>8320</v>
      </c>
      <c r="S572" s="12">
        <f t="shared" si="33"/>
        <v>42418.798252314817</v>
      </c>
      <c r="T572" s="12">
        <f t="shared" si="34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8319</v>
      </c>
      <c r="R573" t="s">
        <v>8320</v>
      </c>
      <c r="S573" s="12">
        <f t="shared" si="33"/>
        <v>42212.165972222225</v>
      </c>
      <c r="T573" s="12">
        <f t="shared" si="34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8319</v>
      </c>
      <c r="R574" t="s">
        <v>8320</v>
      </c>
      <c r="S574" s="12">
        <f t="shared" si="33"/>
        <v>42312.757962962962</v>
      </c>
      <c r="T574" s="12">
        <f t="shared" si="34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8319</v>
      </c>
      <c r="R575" t="s">
        <v>8320</v>
      </c>
      <c r="S575" s="12">
        <f t="shared" si="33"/>
        <v>42022.05</v>
      </c>
      <c r="T575" s="12">
        <f t="shared" si="34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8319</v>
      </c>
      <c r="R576" t="s">
        <v>8320</v>
      </c>
      <c r="S576" s="12">
        <f t="shared" si="33"/>
        <v>42662.443368055552</v>
      </c>
      <c r="T576" s="12">
        <f t="shared" si="34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8319</v>
      </c>
      <c r="R577" t="s">
        <v>8320</v>
      </c>
      <c r="S577" s="12">
        <f t="shared" si="33"/>
        <v>42168.692627314813</v>
      </c>
      <c r="T577" s="12">
        <f t="shared" si="34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ref="P578:P641" si="36">E578/L578</f>
        <v>1</v>
      </c>
      <c r="Q578" t="s">
        <v>8319</v>
      </c>
      <c r="R578" t="s">
        <v>8320</v>
      </c>
      <c r="S578" s="12">
        <f t="shared" ref="S578:S641" si="37">(((I578/60)/60)/24)+DATE(1970,1,1)</f>
        <v>42091.43</v>
      </c>
      <c r="T578" s="12">
        <f t="shared" ref="T578:T641" si="38">(((J578/60)/60)/24)+DATE(1970,1,1)</f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9">E579/D579</f>
        <v>2E-3</v>
      </c>
      <c r="P579" s="6">
        <f t="shared" si="36"/>
        <v>10</v>
      </c>
      <c r="Q579" t="s">
        <v>8319</v>
      </c>
      <c r="R579" t="s">
        <v>8320</v>
      </c>
      <c r="S579" s="12">
        <f t="shared" si="37"/>
        <v>42510.589143518519</v>
      </c>
      <c r="T579" s="12">
        <f t="shared" si="38"/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9"/>
        <v>1.12E-4</v>
      </c>
      <c r="P580" s="6">
        <f t="shared" si="36"/>
        <v>2</v>
      </c>
      <c r="Q580" t="s">
        <v>8319</v>
      </c>
      <c r="R580" t="s">
        <v>8320</v>
      </c>
      <c r="S580" s="12">
        <f t="shared" si="37"/>
        <v>42254.578622685185</v>
      </c>
      <c r="T580" s="12">
        <f t="shared" si="38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8319</v>
      </c>
      <c r="R581" t="s">
        <v>8320</v>
      </c>
      <c r="S581" s="12">
        <f t="shared" si="37"/>
        <v>41998.852118055554</v>
      </c>
      <c r="T581" s="12">
        <f t="shared" si="38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8319</v>
      </c>
      <c r="R582" t="s">
        <v>8320</v>
      </c>
      <c r="S582" s="12">
        <f t="shared" si="37"/>
        <v>42635.908182870371</v>
      </c>
      <c r="T582" s="12">
        <f t="shared" si="38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8319</v>
      </c>
      <c r="R583" t="s">
        <v>8320</v>
      </c>
      <c r="S583" s="12">
        <f t="shared" si="37"/>
        <v>42218.012777777782</v>
      </c>
      <c r="T583" s="12">
        <f t="shared" si="38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8319</v>
      </c>
      <c r="R584" t="s">
        <v>8320</v>
      </c>
      <c r="S584" s="12">
        <f t="shared" si="37"/>
        <v>42078.75</v>
      </c>
      <c r="T584" s="12">
        <f t="shared" si="38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8319</v>
      </c>
      <c r="R585" t="s">
        <v>8320</v>
      </c>
      <c r="S585" s="12">
        <f t="shared" si="37"/>
        <v>42082.896840277783</v>
      </c>
      <c r="T585" s="12">
        <f t="shared" si="38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8319</v>
      </c>
      <c r="R586" t="s">
        <v>8320</v>
      </c>
      <c r="S586" s="12">
        <f t="shared" si="37"/>
        <v>42079.674953703703</v>
      </c>
      <c r="T586" s="12">
        <f t="shared" si="38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8319</v>
      </c>
      <c r="R587" t="s">
        <v>8320</v>
      </c>
      <c r="S587" s="12">
        <f t="shared" si="37"/>
        <v>42339</v>
      </c>
      <c r="T587" s="12">
        <f t="shared" si="38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8319</v>
      </c>
      <c r="R588" t="s">
        <v>8320</v>
      </c>
      <c r="S588" s="12">
        <f t="shared" si="37"/>
        <v>42050.854247685187</v>
      </c>
      <c r="T588" s="12">
        <f t="shared" si="38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8319</v>
      </c>
      <c r="R589" t="s">
        <v>8320</v>
      </c>
      <c r="S589" s="12">
        <f t="shared" si="37"/>
        <v>42110.757326388892</v>
      </c>
      <c r="T589" s="12">
        <f t="shared" si="38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8319</v>
      </c>
      <c r="R590" t="s">
        <v>8320</v>
      </c>
      <c r="S590" s="12">
        <f t="shared" si="37"/>
        <v>42691.811180555553</v>
      </c>
      <c r="T590" s="12">
        <f t="shared" si="38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8319</v>
      </c>
      <c r="R591" t="s">
        <v>8320</v>
      </c>
      <c r="S591" s="12">
        <f t="shared" si="37"/>
        <v>42193.614571759259</v>
      </c>
      <c r="T591" s="12">
        <f t="shared" si="38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8319</v>
      </c>
      <c r="R592" t="s">
        <v>8320</v>
      </c>
      <c r="S592" s="12">
        <f t="shared" si="37"/>
        <v>42408.542361111111</v>
      </c>
      <c r="T592" s="12">
        <f t="shared" si="38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8319</v>
      </c>
      <c r="R593" t="s">
        <v>8320</v>
      </c>
      <c r="S593" s="12">
        <f t="shared" si="37"/>
        <v>42207.543171296296</v>
      </c>
      <c r="T593" s="12">
        <f t="shared" si="38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8319</v>
      </c>
      <c r="R594" t="s">
        <v>8320</v>
      </c>
      <c r="S594" s="12">
        <f t="shared" si="37"/>
        <v>41976.232175925921</v>
      </c>
      <c r="T594" s="12">
        <f t="shared" si="38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8319</v>
      </c>
      <c r="R595" t="s">
        <v>8320</v>
      </c>
      <c r="S595" s="12">
        <f t="shared" si="37"/>
        <v>42100.635937500003</v>
      </c>
      <c r="T595" s="12">
        <f t="shared" si="38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8319</v>
      </c>
      <c r="R596" t="s">
        <v>8320</v>
      </c>
      <c r="S596" s="12">
        <f t="shared" si="37"/>
        <v>42476.780162037037</v>
      </c>
      <c r="T596" s="12">
        <f t="shared" si="38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8319</v>
      </c>
      <c r="R597" t="s">
        <v>8320</v>
      </c>
      <c r="S597" s="12">
        <f t="shared" si="37"/>
        <v>42128.069884259254</v>
      </c>
      <c r="T597" s="12">
        <f t="shared" si="38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8319</v>
      </c>
      <c r="R598" t="s">
        <v>8320</v>
      </c>
      <c r="S598" s="12">
        <f t="shared" si="37"/>
        <v>42676.896898148145</v>
      </c>
      <c r="T598" s="12">
        <f t="shared" si="38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8319</v>
      </c>
      <c r="R599" t="s">
        <v>8320</v>
      </c>
      <c r="S599" s="12">
        <f t="shared" si="37"/>
        <v>42582.666666666672</v>
      </c>
      <c r="T599" s="12">
        <f t="shared" si="38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8319</v>
      </c>
      <c r="R600" t="s">
        <v>8320</v>
      </c>
      <c r="S600" s="12">
        <f t="shared" si="37"/>
        <v>41978.00209490741</v>
      </c>
      <c r="T600" s="12">
        <f t="shared" si="38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8319</v>
      </c>
      <c r="R601" t="s">
        <v>8320</v>
      </c>
      <c r="S601" s="12">
        <f t="shared" si="37"/>
        <v>42071.636111111111</v>
      </c>
      <c r="T601" s="12">
        <f t="shared" si="38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8319</v>
      </c>
      <c r="R602" t="s">
        <v>8320</v>
      </c>
      <c r="S602" s="12">
        <f t="shared" si="37"/>
        <v>42133.798171296294</v>
      </c>
      <c r="T602" s="12">
        <f t="shared" si="38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8319</v>
      </c>
      <c r="R603" t="s">
        <v>8320</v>
      </c>
      <c r="S603" s="12">
        <f t="shared" si="37"/>
        <v>41999.858090277776</v>
      </c>
      <c r="T603" s="12">
        <f t="shared" si="38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8319</v>
      </c>
      <c r="R604" t="s">
        <v>8320</v>
      </c>
      <c r="S604" s="12">
        <f t="shared" si="37"/>
        <v>42173.79415509259</v>
      </c>
      <c r="T604" s="12">
        <f t="shared" si="38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8319</v>
      </c>
      <c r="R605" t="s">
        <v>8320</v>
      </c>
      <c r="S605" s="12">
        <f t="shared" si="37"/>
        <v>41865.639155092591</v>
      </c>
      <c r="T605" s="12">
        <f t="shared" si="38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8319</v>
      </c>
      <c r="R606" t="s">
        <v>8320</v>
      </c>
      <c r="S606" s="12">
        <f t="shared" si="37"/>
        <v>41879.035370370373</v>
      </c>
      <c r="T606" s="12">
        <f t="shared" si="38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8319</v>
      </c>
      <c r="R607" t="s">
        <v>8320</v>
      </c>
      <c r="S607" s="12">
        <f t="shared" si="37"/>
        <v>42239.357731481476</v>
      </c>
      <c r="T607" s="12">
        <f t="shared" si="38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8319</v>
      </c>
      <c r="R608" t="s">
        <v>8320</v>
      </c>
      <c r="S608" s="12">
        <f t="shared" si="37"/>
        <v>42148.625</v>
      </c>
      <c r="T608" s="12">
        <f t="shared" si="38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8319</v>
      </c>
      <c r="R609" t="s">
        <v>8320</v>
      </c>
      <c r="S609" s="12">
        <f t="shared" si="37"/>
        <v>42330.867314814815</v>
      </c>
      <c r="T609" s="12">
        <f t="shared" si="38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8319</v>
      </c>
      <c r="R610" t="s">
        <v>8320</v>
      </c>
      <c r="S610" s="12">
        <f t="shared" si="37"/>
        <v>42170.921064814815</v>
      </c>
      <c r="T610" s="12">
        <f t="shared" si="38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8319</v>
      </c>
      <c r="R611" t="s">
        <v>8320</v>
      </c>
      <c r="S611" s="12">
        <f t="shared" si="37"/>
        <v>42337.075740740736</v>
      </c>
      <c r="T611" s="12">
        <f t="shared" si="38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8319</v>
      </c>
      <c r="R612" t="s">
        <v>8320</v>
      </c>
      <c r="S612" s="12">
        <f t="shared" si="37"/>
        <v>42116.83085648148</v>
      </c>
      <c r="T612" s="12">
        <f t="shared" si="38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8319</v>
      </c>
      <c r="R613" t="s">
        <v>8320</v>
      </c>
      <c r="S613" s="12">
        <f t="shared" si="37"/>
        <v>42388.560613425929</v>
      </c>
      <c r="T613" s="12">
        <f t="shared" si="38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8319</v>
      </c>
      <c r="R614" t="s">
        <v>8320</v>
      </c>
      <c r="S614" s="12">
        <f t="shared" si="37"/>
        <v>42615.031782407401</v>
      </c>
      <c r="T614" s="12">
        <f t="shared" si="38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8319</v>
      </c>
      <c r="R615" t="s">
        <v>8320</v>
      </c>
      <c r="S615" s="12">
        <f t="shared" si="37"/>
        <v>42278.207638888889</v>
      </c>
      <c r="T615" s="12">
        <f t="shared" si="38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8319</v>
      </c>
      <c r="R616" t="s">
        <v>8320</v>
      </c>
      <c r="S616" s="12">
        <f t="shared" si="37"/>
        <v>42545.061805555553</v>
      </c>
      <c r="T616" s="12">
        <f t="shared" si="38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8319</v>
      </c>
      <c r="R617" t="s">
        <v>8320</v>
      </c>
      <c r="S617" s="12">
        <f t="shared" si="37"/>
        <v>42272.122210648144</v>
      </c>
      <c r="T617" s="12">
        <f t="shared" si="38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8319</v>
      </c>
      <c r="R618" t="s">
        <v>8320</v>
      </c>
      <c r="S618" s="12">
        <f t="shared" si="37"/>
        <v>42791.376238425932</v>
      </c>
      <c r="T618" s="12">
        <f t="shared" si="38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8319</v>
      </c>
      <c r="R619" t="s">
        <v>8320</v>
      </c>
      <c r="S619" s="12">
        <f t="shared" si="37"/>
        <v>42132.343090277776</v>
      </c>
      <c r="T619" s="12">
        <f t="shared" si="38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8319</v>
      </c>
      <c r="R620" t="s">
        <v>8320</v>
      </c>
      <c r="S620" s="12">
        <f t="shared" si="37"/>
        <v>42347.810219907406</v>
      </c>
      <c r="T620" s="12">
        <f t="shared" si="38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8319</v>
      </c>
      <c r="R621" t="s">
        <v>8320</v>
      </c>
      <c r="S621" s="12">
        <f t="shared" si="37"/>
        <v>41968.692013888889</v>
      </c>
      <c r="T621" s="12">
        <f t="shared" si="38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8319</v>
      </c>
      <c r="R622" t="s">
        <v>8320</v>
      </c>
      <c r="S622" s="12">
        <f t="shared" si="37"/>
        <v>41876.716874999998</v>
      </c>
      <c r="T622" s="12">
        <f t="shared" si="38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8319</v>
      </c>
      <c r="R623" t="s">
        <v>8320</v>
      </c>
      <c r="S623" s="12">
        <f t="shared" si="37"/>
        <v>42558.987696759257</v>
      </c>
      <c r="T623" s="12">
        <f t="shared" si="38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8319</v>
      </c>
      <c r="R624" t="s">
        <v>8320</v>
      </c>
      <c r="S624" s="12">
        <f t="shared" si="37"/>
        <v>42552.774745370371</v>
      </c>
      <c r="T624" s="12">
        <f t="shared" si="38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8319</v>
      </c>
      <c r="R625" t="s">
        <v>8320</v>
      </c>
      <c r="S625" s="12">
        <f t="shared" si="37"/>
        <v>42152.009224537032</v>
      </c>
      <c r="T625" s="12">
        <f t="shared" si="38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8319</v>
      </c>
      <c r="R626" t="s">
        <v>8320</v>
      </c>
      <c r="S626" s="12">
        <f t="shared" si="37"/>
        <v>42138.988900462966</v>
      </c>
      <c r="T626" s="12">
        <f t="shared" si="38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8319</v>
      </c>
      <c r="R627" t="s">
        <v>8320</v>
      </c>
      <c r="S627" s="12">
        <f t="shared" si="37"/>
        <v>42820.853900462964</v>
      </c>
      <c r="T627" s="12">
        <f t="shared" si="38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8319</v>
      </c>
      <c r="R628" t="s">
        <v>8320</v>
      </c>
      <c r="S628" s="12">
        <f t="shared" si="37"/>
        <v>42231.556944444441</v>
      </c>
      <c r="T628" s="12">
        <f t="shared" si="38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8319</v>
      </c>
      <c r="R629" t="s">
        <v>8320</v>
      </c>
      <c r="S629" s="12">
        <f t="shared" si="37"/>
        <v>42443.958333333328</v>
      </c>
      <c r="T629" s="12">
        <f t="shared" si="38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8319</v>
      </c>
      <c r="R630" t="s">
        <v>8320</v>
      </c>
      <c r="S630" s="12">
        <f t="shared" si="37"/>
        <v>41833.692789351851</v>
      </c>
      <c r="T630" s="12">
        <f t="shared" si="38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8319</v>
      </c>
      <c r="R631" t="s">
        <v>8320</v>
      </c>
      <c r="S631" s="12">
        <f t="shared" si="37"/>
        <v>42504.637824074074</v>
      </c>
      <c r="T631" s="12">
        <f t="shared" si="38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8319</v>
      </c>
      <c r="R632" t="s">
        <v>8320</v>
      </c>
      <c r="S632" s="12">
        <f t="shared" si="37"/>
        <v>42253.215277777781</v>
      </c>
      <c r="T632" s="12">
        <f t="shared" si="38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8319</v>
      </c>
      <c r="R633" t="s">
        <v>8320</v>
      </c>
      <c r="S633" s="12">
        <f t="shared" si="37"/>
        <v>42518.772326388891</v>
      </c>
      <c r="T633" s="12">
        <f t="shared" si="38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8319</v>
      </c>
      <c r="R634" t="s">
        <v>8320</v>
      </c>
      <c r="S634" s="12">
        <f t="shared" si="37"/>
        <v>42333.700983796298</v>
      </c>
      <c r="T634" s="12">
        <f t="shared" si="38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8319</v>
      </c>
      <c r="R635" t="s">
        <v>8320</v>
      </c>
      <c r="S635" s="12">
        <f t="shared" si="37"/>
        <v>42538.958333333328</v>
      </c>
      <c r="T635" s="12">
        <f t="shared" si="38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8319</v>
      </c>
      <c r="R636" t="s">
        <v>8320</v>
      </c>
      <c r="S636" s="12">
        <f t="shared" si="37"/>
        <v>42061.928576388891</v>
      </c>
      <c r="T636" s="12">
        <f t="shared" si="38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8319</v>
      </c>
      <c r="R637" t="s">
        <v>8320</v>
      </c>
      <c r="S637" s="12">
        <f t="shared" si="37"/>
        <v>42106.092152777783</v>
      </c>
      <c r="T637" s="12">
        <f t="shared" si="38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8319</v>
      </c>
      <c r="R638" t="s">
        <v>8320</v>
      </c>
      <c r="S638" s="12">
        <f t="shared" si="37"/>
        <v>42161.44930555555</v>
      </c>
      <c r="T638" s="12">
        <f t="shared" si="38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8319</v>
      </c>
      <c r="R639" t="s">
        <v>8320</v>
      </c>
      <c r="S639" s="12">
        <f t="shared" si="37"/>
        <v>42791.961111111115</v>
      </c>
      <c r="T639" s="12">
        <f t="shared" si="38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8319</v>
      </c>
      <c r="R640" t="s">
        <v>8320</v>
      </c>
      <c r="S640" s="12">
        <f t="shared" si="37"/>
        <v>42819.55164351852</v>
      </c>
      <c r="T640" s="12">
        <f t="shared" si="38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8319</v>
      </c>
      <c r="R641" t="s">
        <v>8320</v>
      </c>
      <c r="S641" s="12">
        <f t="shared" si="37"/>
        <v>41925.583275462966</v>
      </c>
      <c r="T641" s="12">
        <f t="shared" si="38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ref="P642:P705" si="40">E642/L642</f>
        <v>50.5</v>
      </c>
      <c r="Q642" t="s">
        <v>8319</v>
      </c>
      <c r="R642" t="s">
        <v>8321</v>
      </c>
      <c r="S642" s="12">
        <f t="shared" ref="S642:S705" si="41">(((I642/60)/60)/24)+DATE(1970,1,1)</f>
        <v>42698.958333333328</v>
      </c>
      <c r="T642" s="12">
        <f t="shared" ref="T642:T705" si="42">(((J642/60)/60)/24)+DATE(1970,1,1)</f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3">E643/D643</f>
        <v>1.1916249999999999</v>
      </c>
      <c r="P643" s="6">
        <f t="shared" si="40"/>
        <v>151.31746031746033</v>
      </c>
      <c r="Q643" t="s">
        <v>8319</v>
      </c>
      <c r="R643" t="s">
        <v>8321</v>
      </c>
      <c r="S643" s="12">
        <f t="shared" si="41"/>
        <v>42229.57</v>
      </c>
      <c r="T643" s="12">
        <f t="shared" si="42"/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3"/>
        <v>14.604850000000001</v>
      </c>
      <c r="P644" s="6">
        <f t="shared" si="40"/>
        <v>134.3592456301748</v>
      </c>
      <c r="Q644" t="s">
        <v>8319</v>
      </c>
      <c r="R644" t="s">
        <v>8321</v>
      </c>
      <c r="S644" s="12">
        <f t="shared" si="41"/>
        <v>42235.651319444441</v>
      </c>
      <c r="T644" s="12">
        <f t="shared" si="42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8319</v>
      </c>
      <c r="R645" t="s">
        <v>8321</v>
      </c>
      <c r="S645" s="12">
        <f t="shared" si="41"/>
        <v>42155.642071759255</v>
      </c>
      <c r="T645" s="12">
        <f t="shared" si="42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8319</v>
      </c>
      <c r="R646" t="s">
        <v>8321</v>
      </c>
      <c r="S646" s="12">
        <f t="shared" si="41"/>
        <v>41941.041666666664</v>
      </c>
      <c r="T646" s="12">
        <f t="shared" si="42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8319</v>
      </c>
      <c r="R647" t="s">
        <v>8321</v>
      </c>
      <c r="S647" s="12">
        <f t="shared" si="41"/>
        <v>42594.026319444441</v>
      </c>
      <c r="T647" s="12">
        <f t="shared" si="42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8319</v>
      </c>
      <c r="R648" t="s">
        <v>8321</v>
      </c>
      <c r="S648" s="12">
        <f t="shared" si="41"/>
        <v>41862.852627314816</v>
      </c>
      <c r="T648" s="12">
        <f t="shared" si="42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8319</v>
      </c>
      <c r="R649" t="s">
        <v>8321</v>
      </c>
      <c r="S649" s="12">
        <f t="shared" si="41"/>
        <v>42446.726261574076</v>
      </c>
      <c r="T649" s="12">
        <f t="shared" si="42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8319</v>
      </c>
      <c r="R650" t="s">
        <v>8321</v>
      </c>
      <c r="S650" s="12">
        <f t="shared" si="41"/>
        <v>41926.693379629629</v>
      </c>
      <c r="T650" s="12">
        <f t="shared" si="42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8319</v>
      </c>
      <c r="R651" t="s">
        <v>8321</v>
      </c>
      <c r="S651" s="12">
        <f t="shared" si="41"/>
        <v>41898.912187499998</v>
      </c>
      <c r="T651" s="12">
        <f t="shared" si="42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8319</v>
      </c>
      <c r="R652" t="s">
        <v>8321</v>
      </c>
      <c r="S652" s="12">
        <f t="shared" si="41"/>
        <v>41992.078518518523</v>
      </c>
      <c r="T652" s="12">
        <f t="shared" si="42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8319</v>
      </c>
      <c r="R653" t="s">
        <v>8321</v>
      </c>
      <c r="S653" s="12">
        <f t="shared" si="41"/>
        <v>41986.017488425925</v>
      </c>
      <c r="T653" s="12">
        <f t="shared" si="42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8319</v>
      </c>
      <c r="R654" t="s">
        <v>8321</v>
      </c>
      <c r="S654" s="12">
        <f t="shared" si="41"/>
        <v>42705.732060185182</v>
      </c>
      <c r="T654" s="12">
        <f t="shared" si="42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8319</v>
      </c>
      <c r="R655" t="s">
        <v>8321</v>
      </c>
      <c r="S655" s="12">
        <f t="shared" si="41"/>
        <v>42236.618518518517</v>
      </c>
      <c r="T655" s="12">
        <f t="shared" si="42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8319</v>
      </c>
      <c r="R656" t="s">
        <v>8321</v>
      </c>
      <c r="S656" s="12">
        <f t="shared" si="41"/>
        <v>42193.957326388889</v>
      </c>
      <c r="T656" s="12">
        <f t="shared" si="42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8319</v>
      </c>
      <c r="R657" t="s">
        <v>8321</v>
      </c>
      <c r="S657" s="12">
        <f t="shared" si="41"/>
        <v>42075.915648148148</v>
      </c>
      <c r="T657" s="12">
        <f t="shared" si="42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8319</v>
      </c>
      <c r="R658" t="s">
        <v>8321</v>
      </c>
      <c r="S658" s="12">
        <f t="shared" si="41"/>
        <v>42477.762951388882</v>
      </c>
      <c r="T658" s="12">
        <f t="shared" si="42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8319</v>
      </c>
      <c r="R659" t="s">
        <v>8321</v>
      </c>
      <c r="S659" s="12">
        <f t="shared" si="41"/>
        <v>42361.84574074074</v>
      </c>
      <c r="T659" s="12">
        <f t="shared" si="42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8319</v>
      </c>
      <c r="R660" t="s">
        <v>8321</v>
      </c>
      <c r="S660" s="12">
        <f t="shared" si="41"/>
        <v>42211.75</v>
      </c>
      <c r="T660" s="12">
        <f t="shared" si="42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8319</v>
      </c>
      <c r="R661" t="s">
        <v>8321</v>
      </c>
      <c r="S661" s="12">
        <f t="shared" si="41"/>
        <v>42239.593692129631</v>
      </c>
      <c r="T661" s="12">
        <f t="shared" si="42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8319</v>
      </c>
      <c r="R662" t="s">
        <v>8321</v>
      </c>
      <c r="S662" s="12">
        <f t="shared" si="41"/>
        <v>41952.783321759263</v>
      </c>
      <c r="T662" s="12">
        <f t="shared" si="42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8319</v>
      </c>
      <c r="R663" t="s">
        <v>8321</v>
      </c>
      <c r="S663" s="12">
        <f t="shared" si="41"/>
        <v>42666.645358796297</v>
      </c>
      <c r="T663" s="12">
        <f t="shared" si="42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8319</v>
      </c>
      <c r="R664" t="s">
        <v>8321</v>
      </c>
      <c r="S664" s="12">
        <f t="shared" si="41"/>
        <v>42020.438043981485</v>
      </c>
      <c r="T664" s="12">
        <f t="shared" si="42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8319</v>
      </c>
      <c r="R665" t="s">
        <v>8321</v>
      </c>
      <c r="S665" s="12">
        <f t="shared" si="41"/>
        <v>42203.843240740738</v>
      </c>
      <c r="T665" s="12">
        <f t="shared" si="42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8319</v>
      </c>
      <c r="R666" t="s">
        <v>8321</v>
      </c>
      <c r="S666" s="12">
        <f t="shared" si="41"/>
        <v>42107.666377314818</v>
      </c>
      <c r="T666" s="12">
        <f t="shared" si="42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8319</v>
      </c>
      <c r="R667" t="s">
        <v>8321</v>
      </c>
      <c r="S667" s="12">
        <f t="shared" si="41"/>
        <v>42748.711354166662</v>
      </c>
      <c r="T667" s="12">
        <f t="shared" si="42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8319</v>
      </c>
      <c r="R668" t="s">
        <v>8321</v>
      </c>
      <c r="S668" s="12">
        <f t="shared" si="41"/>
        <v>41868.832152777781</v>
      </c>
      <c r="T668" s="12">
        <f t="shared" si="42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8319</v>
      </c>
      <c r="R669" t="s">
        <v>8321</v>
      </c>
      <c r="S669" s="12">
        <f t="shared" si="41"/>
        <v>42672.373414351852</v>
      </c>
      <c r="T669" s="12">
        <f t="shared" si="42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8319</v>
      </c>
      <c r="R670" t="s">
        <v>8321</v>
      </c>
      <c r="S670" s="12">
        <f t="shared" si="41"/>
        <v>42135.831273148149</v>
      </c>
      <c r="T670" s="12">
        <f t="shared" si="42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8319</v>
      </c>
      <c r="R671" t="s">
        <v>8321</v>
      </c>
      <c r="S671" s="12">
        <f t="shared" si="41"/>
        <v>42557.625671296293</v>
      </c>
      <c r="T671" s="12">
        <f t="shared" si="42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8319</v>
      </c>
      <c r="R672" t="s">
        <v>8321</v>
      </c>
      <c r="S672" s="12">
        <f t="shared" si="41"/>
        <v>42540.340277777781</v>
      </c>
      <c r="T672" s="12">
        <f t="shared" si="42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8319</v>
      </c>
      <c r="R673" t="s">
        <v>8321</v>
      </c>
      <c r="S673" s="12">
        <f t="shared" si="41"/>
        <v>42018.166666666672</v>
      </c>
      <c r="T673" s="12">
        <f t="shared" si="42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8319</v>
      </c>
      <c r="R674" t="s">
        <v>8321</v>
      </c>
      <c r="S674" s="12">
        <f t="shared" si="41"/>
        <v>42005.207638888889</v>
      </c>
      <c r="T674" s="12">
        <f t="shared" si="42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8319</v>
      </c>
      <c r="R675" t="s">
        <v>8321</v>
      </c>
      <c r="S675" s="12">
        <f t="shared" si="41"/>
        <v>41883.840474537035</v>
      </c>
      <c r="T675" s="12">
        <f t="shared" si="42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8319</v>
      </c>
      <c r="R676" t="s">
        <v>8321</v>
      </c>
      <c r="S676" s="12">
        <f t="shared" si="41"/>
        <v>41863.116053240738</v>
      </c>
      <c r="T676" s="12">
        <f t="shared" si="42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8319</v>
      </c>
      <c r="R677" t="s">
        <v>8321</v>
      </c>
      <c r="S677" s="12">
        <f t="shared" si="41"/>
        <v>42005.290972222225</v>
      </c>
      <c r="T677" s="12">
        <f t="shared" si="42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8319</v>
      </c>
      <c r="R678" t="s">
        <v>8321</v>
      </c>
      <c r="S678" s="12">
        <f t="shared" si="41"/>
        <v>42042.768298611118</v>
      </c>
      <c r="T678" s="12">
        <f t="shared" si="42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8319</v>
      </c>
      <c r="R679" t="s">
        <v>8321</v>
      </c>
      <c r="S679" s="12">
        <f t="shared" si="41"/>
        <v>42549.403877314813</v>
      </c>
      <c r="T679" s="12">
        <f t="shared" si="42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8319</v>
      </c>
      <c r="R680" t="s">
        <v>8321</v>
      </c>
      <c r="S680" s="12">
        <f t="shared" si="41"/>
        <v>42511.376597222217</v>
      </c>
      <c r="T680" s="12">
        <f t="shared" si="42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8319</v>
      </c>
      <c r="R681" t="s">
        <v>8321</v>
      </c>
      <c r="S681" s="12">
        <f t="shared" si="41"/>
        <v>42616.695706018523</v>
      </c>
      <c r="T681" s="12">
        <f t="shared" si="42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8319</v>
      </c>
      <c r="R682" t="s">
        <v>8321</v>
      </c>
      <c r="S682" s="12">
        <f t="shared" si="41"/>
        <v>41899.501516203702</v>
      </c>
      <c r="T682" s="12">
        <f t="shared" si="42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8319</v>
      </c>
      <c r="R683" t="s">
        <v>8321</v>
      </c>
      <c r="S683" s="12">
        <f t="shared" si="41"/>
        <v>42669.805601851855</v>
      </c>
      <c r="T683" s="12">
        <f t="shared" si="42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8319</v>
      </c>
      <c r="R684" t="s">
        <v>8321</v>
      </c>
      <c r="S684" s="12">
        <f t="shared" si="41"/>
        <v>42808.723634259266</v>
      </c>
      <c r="T684" s="12">
        <f t="shared" si="42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8319</v>
      </c>
      <c r="R685" t="s">
        <v>8321</v>
      </c>
      <c r="S685" s="12">
        <f t="shared" si="41"/>
        <v>42674.900046296301</v>
      </c>
      <c r="T685" s="12">
        <f t="shared" si="42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8319</v>
      </c>
      <c r="R686" t="s">
        <v>8321</v>
      </c>
      <c r="S686" s="12">
        <f t="shared" si="41"/>
        <v>41845.125</v>
      </c>
      <c r="T686" s="12">
        <f t="shared" si="42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8319</v>
      </c>
      <c r="R687" t="s">
        <v>8321</v>
      </c>
      <c r="S687" s="12">
        <f t="shared" si="41"/>
        <v>42016.866574074069</v>
      </c>
      <c r="T687" s="12">
        <f t="shared" si="42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8319</v>
      </c>
      <c r="R688" t="s">
        <v>8321</v>
      </c>
      <c r="S688" s="12">
        <f t="shared" si="41"/>
        <v>42219.673263888893</v>
      </c>
      <c r="T688" s="12">
        <f t="shared" si="42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8319</v>
      </c>
      <c r="R689" t="s">
        <v>8321</v>
      </c>
      <c r="S689" s="12">
        <f t="shared" si="41"/>
        <v>42771.750613425931</v>
      </c>
      <c r="T689" s="12">
        <f t="shared" si="42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8319</v>
      </c>
      <c r="R690" t="s">
        <v>8321</v>
      </c>
      <c r="S690" s="12">
        <f t="shared" si="41"/>
        <v>42292.104780092588</v>
      </c>
      <c r="T690" s="12">
        <f t="shared" si="42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8319</v>
      </c>
      <c r="R691" t="s">
        <v>8321</v>
      </c>
      <c r="S691" s="12">
        <f t="shared" si="41"/>
        <v>42712.207638888889</v>
      </c>
      <c r="T691" s="12">
        <f t="shared" si="42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8319</v>
      </c>
      <c r="R692" t="s">
        <v>8321</v>
      </c>
      <c r="S692" s="12">
        <f t="shared" si="41"/>
        <v>42622.25</v>
      </c>
      <c r="T692" s="12">
        <f t="shared" si="42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8319</v>
      </c>
      <c r="R693" t="s">
        <v>8321</v>
      </c>
      <c r="S693" s="12">
        <f t="shared" si="41"/>
        <v>42186.028310185182</v>
      </c>
      <c r="T693" s="12">
        <f t="shared" si="42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8319</v>
      </c>
      <c r="R694" t="s">
        <v>8321</v>
      </c>
      <c r="S694" s="12">
        <f t="shared" si="41"/>
        <v>42726.37572916667</v>
      </c>
      <c r="T694" s="12">
        <f t="shared" si="42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8319</v>
      </c>
      <c r="R695" t="s">
        <v>8321</v>
      </c>
      <c r="S695" s="12">
        <f t="shared" si="41"/>
        <v>42124.808182870373</v>
      </c>
      <c r="T695" s="12">
        <f t="shared" si="42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8319</v>
      </c>
      <c r="R696" t="s">
        <v>8321</v>
      </c>
      <c r="S696" s="12">
        <f t="shared" si="41"/>
        <v>42767.663877314815</v>
      </c>
      <c r="T696" s="12">
        <f t="shared" si="42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8319</v>
      </c>
      <c r="R697" t="s">
        <v>8321</v>
      </c>
      <c r="S697" s="12">
        <f t="shared" si="41"/>
        <v>41943.521064814813</v>
      </c>
      <c r="T697" s="12">
        <f t="shared" si="42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8319</v>
      </c>
      <c r="R698" t="s">
        <v>8321</v>
      </c>
      <c r="S698" s="12">
        <f t="shared" si="41"/>
        <v>41845.927106481482</v>
      </c>
      <c r="T698" s="12">
        <f t="shared" si="42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8319</v>
      </c>
      <c r="R699" t="s">
        <v>8321</v>
      </c>
      <c r="S699" s="12">
        <f t="shared" si="41"/>
        <v>42403.523020833338</v>
      </c>
      <c r="T699" s="12">
        <f t="shared" si="42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8319</v>
      </c>
      <c r="R700" t="s">
        <v>8321</v>
      </c>
      <c r="S700" s="12">
        <f t="shared" si="41"/>
        <v>41900.083333333336</v>
      </c>
      <c r="T700" s="12">
        <f t="shared" si="42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8319</v>
      </c>
      <c r="R701" t="s">
        <v>8321</v>
      </c>
      <c r="S701" s="12">
        <f t="shared" si="41"/>
        <v>41600.666666666664</v>
      </c>
      <c r="T701" s="12">
        <f t="shared" si="42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8319</v>
      </c>
      <c r="R702" t="s">
        <v>8321</v>
      </c>
      <c r="S702" s="12">
        <f t="shared" si="41"/>
        <v>42745.688437500001</v>
      </c>
      <c r="T702" s="12">
        <f t="shared" si="42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8319</v>
      </c>
      <c r="R703" t="s">
        <v>8321</v>
      </c>
      <c r="S703" s="12">
        <f t="shared" si="41"/>
        <v>41843.662962962961</v>
      </c>
      <c r="T703" s="12">
        <f t="shared" si="42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8319</v>
      </c>
      <c r="R704" t="s">
        <v>8321</v>
      </c>
      <c r="S704" s="12">
        <f t="shared" si="41"/>
        <v>42698.768368055549</v>
      </c>
      <c r="T704" s="12">
        <f t="shared" si="42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8319</v>
      </c>
      <c r="R705" t="s">
        <v>8321</v>
      </c>
      <c r="S705" s="12">
        <f t="shared" si="41"/>
        <v>42766.98055555555</v>
      </c>
      <c r="T705" s="12">
        <f t="shared" si="42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ref="P706:P769" si="44">E706/L706</f>
        <v>120.25</v>
      </c>
      <c r="Q706" t="s">
        <v>8319</v>
      </c>
      <c r="R706" t="s">
        <v>8321</v>
      </c>
      <c r="S706" s="12">
        <f t="shared" ref="S706:S769" si="45">(((I706/60)/60)/24)+DATE(1970,1,1)</f>
        <v>42786.192916666667</v>
      </c>
      <c r="T706" s="12">
        <f t="shared" ref="T706:T769" si="46">(((J706/60)/60)/24)+DATE(1970,1,1)</f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7">E707/D707</f>
        <v>9.7699999999999992E-3</v>
      </c>
      <c r="P707" s="6">
        <f t="shared" si="44"/>
        <v>195.4</v>
      </c>
      <c r="Q707" t="s">
        <v>8319</v>
      </c>
      <c r="R707" t="s">
        <v>8321</v>
      </c>
      <c r="S707" s="12">
        <f t="shared" si="45"/>
        <v>42756.491643518515</v>
      </c>
      <c r="T707" s="12">
        <f t="shared" si="46"/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7"/>
        <v>0</v>
      </c>
      <c r="P708" s="6" t="e">
        <f t="shared" si="44"/>
        <v>#DIV/0!</v>
      </c>
      <c r="Q708" t="s">
        <v>8319</v>
      </c>
      <c r="R708" t="s">
        <v>8321</v>
      </c>
      <c r="S708" s="12">
        <f t="shared" si="45"/>
        <v>42718.777083333334</v>
      </c>
      <c r="T708" s="12">
        <f t="shared" si="46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8319</v>
      </c>
      <c r="R709" t="s">
        <v>8321</v>
      </c>
      <c r="S709" s="12">
        <f t="shared" si="45"/>
        <v>42736.663506944446</v>
      </c>
      <c r="T709" s="12">
        <f t="shared" si="46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8319</v>
      </c>
      <c r="R710" t="s">
        <v>8321</v>
      </c>
      <c r="S710" s="12">
        <f t="shared" si="45"/>
        <v>41895.581018518518</v>
      </c>
      <c r="T710" s="12">
        <f t="shared" si="46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8319</v>
      </c>
      <c r="R711" t="s">
        <v>8321</v>
      </c>
      <c r="S711" s="12">
        <f t="shared" si="45"/>
        <v>41978.041192129633</v>
      </c>
      <c r="T711" s="12">
        <f t="shared" si="46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8319</v>
      </c>
      <c r="R712" t="s">
        <v>8321</v>
      </c>
      <c r="S712" s="12">
        <f t="shared" si="45"/>
        <v>41871.030555555553</v>
      </c>
      <c r="T712" s="12">
        <f t="shared" si="46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8319</v>
      </c>
      <c r="R713" t="s">
        <v>8321</v>
      </c>
      <c r="S713" s="12">
        <f t="shared" si="45"/>
        <v>42718.500787037032</v>
      </c>
      <c r="T713" s="12">
        <f t="shared" si="46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8319</v>
      </c>
      <c r="R714" t="s">
        <v>8321</v>
      </c>
      <c r="S714" s="12">
        <f t="shared" si="45"/>
        <v>42414.680925925932</v>
      </c>
      <c r="T714" s="12">
        <f t="shared" si="46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8319</v>
      </c>
      <c r="R715" t="s">
        <v>8321</v>
      </c>
      <c r="S715" s="12">
        <f t="shared" si="45"/>
        <v>42526.529305555552</v>
      </c>
      <c r="T715" s="12">
        <f t="shared" si="46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8319</v>
      </c>
      <c r="R716" t="s">
        <v>8321</v>
      </c>
      <c r="S716" s="12">
        <f t="shared" si="45"/>
        <v>42794.787986111114</v>
      </c>
      <c r="T716" s="12">
        <f t="shared" si="46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8319</v>
      </c>
      <c r="R717" t="s">
        <v>8321</v>
      </c>
      <c r="S717" s="12">
        <f t="shared" si="45"/>
        <v>42313.132407407407</v>
      </c>
      <c r="T717" s="12">
        <f t="shared" si="46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8319</v>
      </c>
      <c r="R718" t="s">
        <v>8321</v>
      </c>
      <c r="S718" s="12">
        <f t="shared" si="45"/>
        <v>41974</v>
      </c>
      <c r="T718" s="12">
        <f t="shared" si="46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8319</v>
      </c>
      <c r="R719" t="s">
        <v>8321</v>
      </c>
      <c r="S719" s="12">
        <f t="shared" si="45"/>
        <v>41887.854189814818</v>
      </c>
      <c r="T719" s="12">
        <f t="shared" si="46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8319</v>
      </c>
      <c r="R720" t="s">
        <v>8321</v>
      </c>
      <c r="S720" s="12">
        <f t="shared" si="45"/>
        <v>42784.249305555553</v>
      </c>
      <c r="T720" s="12">
        <f t="shared" si="46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8319</v>
      </c>
      <c r="R721" t="s">
        <v>8321</v>
      </c>
      <c r="S721" s="12">
        <f t="shared" si="45"/>
        <v>42423.040231481486</v>
      </c>
      <c r="T721" s="12">
        <f t="shared" si="46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8322</v>
      </c>
      <c r="R722" t="s">
        <v>8323</v>
      </c>
      <c r="S722" s="12">
        <f t="shared" si="45"/>
        <v>40937.649201388893</v>
      </c>
      <c r="T722" s="12">
        <f t="shared" si="46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8322</v>
      </c>
      <c r="R723" t="s">
        <v>8323</v>
      </c>
      <c r="S723" s="12">
        <f t="shared" si="45"/>
        <v>41852.571840277778</v>
      </c>
      <c r="T723" s="12">
        <f t="shared" si="46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8322</v>
      </c>
      <c r="R724" t="s">
        <v>8323</v>
      </c>
      <c r="S724" s="12">
        <f t="shared" si="45"/>
        <v>41007.76363425926</v>
      </c>
      <c r="T724" s="12">
        <f t="shared" si="46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8322</v>
      </c>
      <c r="R725" t="s">
        <v>8323</v>
      </c>
      <c r="S725" s="12">
        <f t="shared" si="45"/>
        <v>42215.165972222225</v>
      </c>
      <c r="T725" s="12">
        <f t="shared" si="46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8322</v>
      </c>
      <c r="R726" t="s">
        <v>8323</v>
      </c>
      <c r="S726" s="12">
        <f t="shared" si="45"/>
        <v>40724.638460648144</v>
      </c>
      <c r="T726" s="12">
        <f t="shared" si="46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8322</v>
      </c>
      <c r="R727" t="s">
        <v>8323</v>
      </c>
      <c r="S727" s="12">
        <f t="shared" si="45"/>
        <v>42351.626296296294</v>
      </c>
      <c r="T727" s="12">
        <f t="shared" si="46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8322</v>
      </c>
      <c r="R728" t="s">
        <v>8323</v>
      </c>
      <c r="S728" s="12">
        <f t="shared" si="45"/>
        <v>41376.042673611111</v>
      </c>
      <c r="T728" s="12">
        <f t="shared" si="46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8322</v>
      </c>
      <c r="R729" t="s">
        <v>8323</v>
      </c>
      <c r="S729" s="12">
        <f t="shared" si="45"/>
        <v>41288.888888888891</v>
      </c>
      <c r="T729" s="12">
        <f t="shared" si="46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8322</v>
      </c>
      <c r="R730" t="s">
        <v>8323</v>
      </c>
      <c r="S730" s="12">
        <f t="shared" si="45"/>
        <v>40776.837465277778</v>
      </c>
      <c r="T730" s="12">
        <f t="shared" si="46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8322</v>
      </c>
      <c r="R731" t="s">
        <v>8323</v>
      </c>
      <c r="S731" s="12">
        <f t="shared" si="45"/>
        <v>41171.185891203706</v>
      </c>
      <c r="T731" s="12">
        <f t="shared" si="46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8322</v>
      </c>
      <c r="R732" t="s">
        <v>8323</v>
      </c>
      <c r="S732" s="12">
        <f t="shared" si="45"/>
        <v>40884.745266203703</v>
      </c>
      <c r="T732" s="12">
        <f t="shared" si="46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8322</v>
      </c>
      <c r="R733" t="s">
        <v>8323</v>
      </c>
      <c r="S733" s="12">
        <f t="shared" si="45"/>
        <v>40930.25</v>
      </c>
      <c r="T733" s="12">
        <f t="shared" si="46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8322</v>
      </c>
      <c r="R734" t="s">
        <v>8323</v>
      </c>
      <c r="S734" s="12">
        <f t="shared" si="45"/>
        <v>41546.424317129626</v>
      </c>
      <c r="T734" s="12">
        <f t="shared" si="46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8322</v>
      </c>
      <c r="R735" t="s">
        <v>8323</v>
      </c>
      <c r="S735" s="12">
        <f t="shared" si="45"/>
        <v>41628.420046296298</v>
      </c>
      <c r="T735" s="12">
        <f t="shared" si="46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8322</v>
      </c>
      <c r="R736" t="s">
        <v>8323</v>
      </c>
      <c r="S736" s="12">
        <f t="shared" si="45"/>
        <v>42133.208333333328</v>
      </c>
      <c r="T736" s="12">
        <f t="shared" si="46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8322</v>
      </c>
      <c r="R737" t="s">
        <v>8323</v>
      </c>
      <c r="S737" s="12">
        <f t="shared" si="45"/>
        <v>41977.027083333334</v>
      </c>
      <c r="T737" s="12">
        <f t="shared" si="46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8322</v>
      </c>
      <c r="R738" t="s">
        <v>8323</v>
      </c>
      <c r="S738" s="12">
        <f t="shared" si="45"/>
        <v>41599.207638888889</v>
      </c>
      <c r="T738" s="12">
        <f t="shared" si="46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8322</v>
      </c>
      <c r="R739" t="s">
        <v>8323</v>
      </c>
      <c r="S739" s="12">
        <f t="shared" si="45"/>
        <v>41684.833333333336</v>
      </c>
      <c r="T739" s="12">
        <f t="shared" si="46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8322</v>
      </c>
      <c r="R740" t="s">
        <v>8323</v>
      </c>
      <c r="S740" s="12">
        <f t="shared" si="45"/>
        <v>41974.207638888889</v>
      </c>
      <c r="T740" s="12">
        <f t="shared" si="46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8322</v>
      </c>
      <c r="R741" t="s">
        <v>8323</v>
      </c>
      <c r="S741" s="12">
        <f t="shared" si="45"/>
        <v>41862.502650462964</v>
      </c>
      <c r="T741" s="12">
        <f t="shared" si="46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8322</v>
      </c>
      <c r="R742" t="s">
        <v>8323</v>
      </c>
      <c r="S742" s="12">
        <f t="shared" si="45"/>
        <v>42176.146782407406</v>
      </c>
      <c r="T742" s="12">
        <f t="shared" si="46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8322</v>
      </c>
      <c r="R743" t="s">
        <v>8323</v>
      </c>
      <c r="S743" s="12">
        <f t="shared" si="45"/>
        <v>41436.648217592592</v>
      </c>
      <c r="T743" s="12">
        <f t="shared" si="46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8322</v>
      </c>
      <c r="R744" t="s">
        <v>8323</v>
      </c>
      <c r="S744" s="12">
        <f t="shared" si="45"/>
        <v>41719.876296296294</v>
      </c>
      <c r="T744" s="12">
        <f t="shared" si="46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8322</v>
      </c>
      <c r="R745" t="s">
        <v>8323</v>
      </c>
      <c r="S745" s="12">
        <f t="shared" si="45"/>
        <v>41015.875</v>
      </c>
      <c r="T745" s="12">
        <f t="shared" si="46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8322</v>
      </c>
      <c r="R746" t="s">
        <v>8323</v>
      </c>
      <c r="S746" s="12">
        <f t="shared" si="45"/>
        <v>41256.95721064815</v>
      </c>
      <c r="T746" s="12">
        <f t="shared" si="46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8322</v>
      </c>
      <c r="R747" t="s">
        <v>8323</v>
      </c>
      <c r="S747" s="12">
        <f t="shared" si="45"/>
        <v>41397.572280092594</v>
      </c>
      <c r="T747" s="12">
        <f t="shared" si="46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8322</v>
      </c>
      <c r="R748" t="s">
        <v>8323</v>
      </c>
      <c r="S748" s="12">
        <f t="shared" si="45"/>
        <v>41175.165972222225</v>
      </c>
      <c r="T748" s="12">
        <f t="shared" si="46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8322</v>
      </c>
      <c r="R749" t="s">
        <v>8323</v>
      </c>
      <c r="S749" s="12">
        <f t="shared" si="45"/>
        <v>42019.454166666663</v>
      </c>
      <c r="T749" s="12">
        <f t="shared" si="46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8322</v>
      </c>
      <c r="R750" t="s">
        <v>8323</v>
      </c>
      <c r="S750" s="12">
        <f t="shared" si="45"/>
        <v>41861.846828703703</v>
      </c>
      <c r="T750" s="12">
        <f t="shared" si="46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8322</v>
      </c>
      <c r="R751" t="s">
        <v>8323</v>
      </c>
      <c r="S751" s="12">
        <f t="shared" si="45"/>
        <v>42763.94131944445</v>
      </c>
      <c r="T751" s="12">
        <f t="shared" si="46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8322</v>
      </c>
      <c r="R752" t="s">
        <v>8323</v>
      </c>
      <c r="S752" s="12">
        <f t="shared" si="45"/>
        <v>41329.878148148149</v>
      </c>
      <c r="T752" s="12">
        <f t="shared" si="46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8322</v>
      </c>
      <c r="R753" t="s">
        <v>8323</v>
      </c>
      <c r="S753" s="12">
        <f t="shared" si="45"/>
        <v>40759.630497685182</v>
      </c>
      <c r="T753" s="12">
        <f t="shared" si="46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8322</v>
      </c>
      <c r="R754" t="s">
        <v>8323</v>
      </c>
      <c r="S754" s="12">
        <f t="shared" si="45"/>
        <v>42659.458333333328</v>
      </c>
      <c r="T754" s="12">
        <f t="shared" si="46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8322</v>
      </c>
      <c r="R755" t="s">
        <v>8323</v>
      </c>
      <c r="S755" s="12">
        <f t="shared" si="45"/>
        <v>42049.590173611112</v>
      </c>
      <c r="T755" s="12">
        <f t="shared" si="46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8322</v>
      </c>
      <c r="R756" t="s">
        <v>8323</v>
      </c>
      <c r="S756" s="12">
        <f t="shared" si="45"/>
        <v>41279.749085648145</v>
      </c>
      <c r="T756" s="12">
        <f t="shared" si="46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8322</v>
      </c>
      <c r="R757" t="s">
        <v>8323</v>
      </c>
      <c r="S757" s="12">
        <f t="shared" si="45"/>
        <v>41414.02847222222</v>
      </c>
      <c r="T757" s="12">
        <f t="shared" si="46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8322</v>
      </c>
      <c r="R758" t="s">
        <v>8323</v>
      </c>
      <c r="S758" s="12">
        <f t="shared" si="45"/>
        <v>40651.725219907406</v>
      </c>
      <c r="T758" s="12">
        <f t="shared" si="46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8322</v>
      </c>
      <c r="R759" t="s">
        <v>8323</v>
      </c>
      <c r="S759" s="12">
        <f t="shared" si="45"/>
        <v>41249.054560185185</v>
      </c>
      <c r="T759" s="12">
        <f t="shared" si="46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8322</v>
      </c>
      <c r="R760" t="s">
        <v>8323</v>
      </c>
      <c r="S760" s="12">
        <f t="shared" si="45"/>
        <v>40459.836435185185</v>
      </c>
      <c r="T760" s="12">
        <f t="shared" si="46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8322</v>
      </c>
      <c r="R761" t="s">
        <v>8323</v>
      </c>
      <c r="S761" s="12">
        <f t="shared" si="45"/>
        <v>41829.330312500002</v>
      </c>
      <c r="T761" s="12">
        <f t="shared" si="46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8322</v>
      </c>
      <c r="R762" t="s">
        <v>8324</v>
      </c>
      <c r="S762" s="12">
        <f t="shared" si="45"/>
        <v>42700.805706018517</v>
      </c>
      <c r="T762" s="12">
        <f t="shared" si="46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8322</v>
      </c>
      <c r="R763" t="s">
        <v>8324</v>
      </c>
      <c r="S763" s="12">
        <f t="shared" si="45"/>
        <v>41672.751458333332</v>
      </c>
      <c r="T763" s="12">
        <f t="shared" si="46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8322</v>
      </c>
      <c r="R764" t="s">
        <v>8324</v>
      </c>
      <c r="S764" s="12">
        <f t="shared" si="45"/>
        <v>42708.25</v>
      </c>
      <c r="T764" s="12">
        <f t="shared" si="46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8322</v>
      </c>
      <c r="R765" t="s">
        <v>8324</v>
      </c>
      <c r="S765" s="12">
        <f t="shared" si="45"/>
        <v>41501.446851851848</v>
      </c>
      <c r="T765" s="12">
        <f t="shared" si="46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8322</v>
      </c>
      <c r="R766" t="s">
        <v>8324</v>
      </c>
      <c r="S766" s="12">
        <f t="shared" si="45"/>
        <v>42257.173159722224</v>
      </c>
      <c r="T766" s="12">
        <f t="shared" si="46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8322</v>
      </c>
      <c r="R767" t="s">
        <v>8324</v>
      </c>
      <c r="S767" s="12">
        <f t="shared" si="45"/>
        <v>41931.542638888888</v>
      </c>
      <c r="T767" s="12">
        <f t="shared" si="46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8322</v>
      </c>
      <c r="R768" t="s">
        <v>8324</v>
      </c>
      <c r="S768" s="12">
        <f t="shared" si="45"/>
        <v>42051.783368055556</v>
      </c>
      <c r="T768" s="12">
        <f t="shared" si="46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8322</v>
      </c>
      <c r="R769" t="s">
        <v>8324</v>
      </c>
      <c r="S769" s="12">
        <f t="shared" si="45"/>
        <v>42145.143634259264</v>
      </c>
      <c r="T769" s="12">
        <f t="shared" si="46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ref="P770:P833" si="48">E770/L770</f>
        <v>#DIV/0!</v>
      </c>
      <c r="Q770" t="s">
        <v>8322</v>
      </c>
      <c r="R770" t="s">
        <v>8324</v>
      </c>
      <c r="S770" s="12">
        <f t="shared" ref="S770:S833" si="49">(((I770/60)/60)/24)+DATE(1970,1,1)</f>
        <v>41624.207060185188</v>
      </c>
      <c r="T770" s="12">
        <f t="shared" ref="T770:T833" si="50">(((J770/60)/60)/24)+DATE(1970,1,1)</f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1">E771/D771</f>
        <v>0.41399999999999998</v>
      </c>
      <c r="P771" s="6">
        <f t="shared" si="48"/>
        <v>31.846153846153847</v>
      </c>
      <c r="Q771" t="s">
        <v>8322</v>
      </c>
      <c r="R771" t="s">
        <v>8324</v>
      </c>
      <c r="S771" s="12">
        <f t="shared" si="49"/>
        <v>41634.996458333335</v>
      </c>
      <c r="T771" s="12">
        <f t="shared" si="50"/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1"/>
        <v>0</v>
      </c>
      <c r="P772" s="6" t="e">
        <f t="shared" si="48"/>
        <v>#DIV/0!</v>
      </c>
      <c r="Q772" t="s">
        <v>8322</v>
      </c>
      <c r="R772" t="s">
        <v>8324</v>
      </c>
      <c r="S772" s="12">
        <f t="shared" si="49"/>
        <v>41329.999641203707</v>
      </c>
      <c r="T772" s="12">
        <f t="shared" si="50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8322</v>
      </c>
      <c r="R773" t="s">
        <v>8324</v>
      </c>
      <c r="S773" s="12">
        <f t="shared" si="49"/>
        <v>42399.824097222227</v>
      </c>
      <c r="T773" s="12">
        <f t="shared" si="50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8322</v>
      </c>
      <c r="R774" t="s">
        <v>8324</v>
      </c>
      <c r="S774" s="12">
        <f t="shared" si="49"/>
        <v>40118.165972222225</v>
      </c>
      <c r="T774" s="12">
        <f t="shared" si="50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8322</v>
      </c>
      <c r="R775" t="s">
        <v>8324</v>
      </c>
      <c r="S775" s="12">
        <f t="shared" si="49"/>
        <v>42134.959027777775</v>
      </c>
      <c r="T775" s="12">
        <f t="shared" si="50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8322</v>
      </c>
      <c r="R776" t="s">
        <v>8324</v>
      </c>
      <c r="S776" s="12">
        <f t="shared" si="49"/>
        <v>41693.780300925922</v>
      </c>
      <c r="T776" s="12">
        <f t="shared" si="50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8322</v>
      </c>
      <c r="R777" t="s">
        <v>8324</v>
      </c>
      <c r="S777" s="12">
        <f t="shared" si="49"/>
        <v>40893.060127314813</v>
      </c>
      <c r="T777" s="12">
        <f t="shared" si="50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8322</v>
      </c>
      <c r="R778" t="s">
        <v>8324</v>
      </c>
      <c r="S778" s="12">
        <f t="shared" si="49"/>
        <v>42288.208333333328</v>
      </c>
      <c r="T778" s="12">
        <f t="shared" si="50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8322</v>
      </c>
      <c r="R779" t="s">
        <v>8324</v>
      </c>
      <c r="S779" s="12">
        <f t="shared" si="49"/>
        <v>41486.981215277774</v>
      </c>
      <c r="T779" s="12">
        <f t="shared" si="50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8322</v>
      </c>
      <c r="R780" t="s">
        <v>8324</v>
      </c>
      <c r="S780" s="12">
        <f t="shared" si="49"/>
        <v>41759.702314814815</v>
      </c>
      <c r="T780" s="12">
        <f t="shared" si="50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8322</v>
      </c>
      <c r="R781" t="s">
        <v>8324</v>
      </c>
      <c r="S781" s="12">
        <f t="shared" si="49"/>
        <v>40466.166666666664</v>
      </c>
      <c r="T781" s="12">
        <f t="shared" si="50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8325</v>
      </c>
      <c r="R782" t="s">
        <v>8326</v>
      </c>
      <c r="S782" s="12">
        <f t="shared" si="49"/>
        <v>40666.673900462964</v>
      </c>
      <c r="T782" s="12">
        <f t="shared" si="50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8325</v>
      </c>
      <c r="R783" t="s">
        <v>8326</v>
      </c>
      <c r="S783" s="12">
        <f t="shared" si="49"/>
        <v>41433.000856481485</v>
      </c>
      <c r="T783" s="12">
        <f t="shared" si="50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8325</v>
      </c>
      <c r="R784" t="s">
        <v>8326</v>
      </c>
      <c r="S784" s="12">
        <f t="shared" si="49"/>
        <v>41146.758125</v>
      </c>
      <c r="T784" s="12">
        <f t="shared" si="50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8325</v>
      </c>
      <c r="R785" t="s">
        <v>8326</v>
      </c>
      <c r="S785" s="12">
        <f t="shared" si="49"/>
        <v>41026.916666666664</v>
      </c>
      <c r="T785" s="12">
        <f t="shared" si="50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8325</v>
      </c>
      <c r="R786" t="s">
        <v>8326</v>
      </c>
      <c r="S786" s="12">
        <f t="shared" si="49"/>
        <v>41715.107858796298</v>
      </c>
      <c r="T786" s="12">
        <f t="shared" si="50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8325</v>
      </c>
      <c r="R787" t="s">
        <v>8326</v>
      </c>
      <c r="S787" s="12">
        <f t="shared" si="49"/>
        <v>41333.593923611108</v>
      </c>
      <c r="T787" s="12">
        <f t="shared" si="50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8325</v>
      </c>
      <c r="R788" t="s">
        <v>8326</v>
      </c>
      <c r="S788" s="12">
        <f t="shared" si="49"/>
        <v>41040.657638888886</v>
      </c>
      <c r="T788" s="12">
        <f t="shared" si="50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8325</v>
      </c>
      <c r="R789" t="s">
        <v>8326</v>
      </c>
      <c r="S789" s="12">
        <f t="shared" si="49"/>
        <v>41579.627615740741</v>
      </c>
      <c r="T789" s="12">
        <f t="shared" si="50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8325</v>
      </c>
      <c r="R790" t="s">
        <v>8326</v>
      </c>
      <c r="S790" s="12">
        <f t="shared" si="49"/>
        <v>41097.165972222225</v>
      </c>
      <c r="T790" s="12">
        <f t="shared" si="50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8325</v>
      </c>
      <c r="R791" t="s">
        <v>8326</v>
      </c>
      <c r="S791" s="12">
        <f t="shared" si="49"/>
        <v>41295.332638888889</v>
      </c>
      <c r="T791" s="12">
        <f t="shared" si="50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8325</v>
      </c>
      <c r="R792" t="s">
        <v>8326</v>
      </c>
      <c r="S792" s="12">
        <f t="shared" si="49"/>
        <v>41306.047905092593</v>
      </c>
      <c r="T792" s="12">
        <f t="shared" si="50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8325</v>
      </c>
      <c r="R793" t="s">
        <v>8326</v>
      </c>
      <c r="S793" s="12">
        <f t="shared" si="49"/>
        <v>41591.249305555553</v>
      </c>
      <c r="T793" s="12">
        <f t="shared" si="50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8325</v>
      </c>
      <c r="R794" t="s">
        <v>8326</v>
      </c>
      <c r="S794" s="12">
        <f t="shared" si="49"/>
        <v>41585.915312500001</v>
      </c>
      <c r="T794" s="12">
        <f t="shared" si="50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8325</v>
      </c>
      <c r="R795" t="s">
        <v>8326</v>
      </c>
      <c r="S795" s="12">
        <f t="shared" si="49"/>
        <v>41458.207638888889</v>
      </c>
      <c r="T795" s="12">
        <f t="shared" si="50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8325</v>
      </c>
      <c r="R796" t="s">
        <v>8326</v>
      </c>
      <c r="S796" s="12">
        <f t="shared" si="49"/>
        <v>40791.712500000001</v>
      </c>
      <c r="T796" s="12">
        <f t="shared" si="50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8325</v>
      </c>
      <c r="R797" t="s">
        <v>8326</v>
      </c>
      <c r="S797" s="12">
        <f t="shared" si="49"/>
        <v>41006.207638888889</v>
      </c>
      <c r="T797" s="12">
        <f t="shared" si="50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8325</v>
      </c>
      <c r="R798" t="s">
        <v>8326</v>
      </c>
      <c r="S798" s="12">
        <f t="shared" si="49"/>
        <v>41532.881944444445</v>
      </c>
      <c r="T798" s="12">
        <f t="shared" si="50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8325</v>
      </c>
      <c r="R799" t="s">
        <v>8326</v>
      </c>
      <c r="S799" s="12">
        <f t="shared" si="49"/>
        <v>41028.166666666664</v>
      </c>
      <c r="T799" s="12">
        <f t="shared" si="50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8325</v>
      </c>
      <c r="R800" t="s">
        <v>8326</v>
      </c>
      <c r="S800" s="12">
        <f t="shared" si="49"/>
        <v>41912.590127314819</v>
      </c>
      <c r="T800" s="12">
        <f t="shared" si="50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8325</v>
      </c>
      <c r="R801" t="s">
        <v>8326</v>
      </c>
      <c r="S801" s="12">
        <f t="shared" si="49"/>
        <v>41026.667199074072</v>
      </c>
      <c r="T801" s="12">
        <f t="shared" si="50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8325</v>
      </c>
      <c r="R802" t="s">
        <v>8326</v>
      </c>
      <c r="S802" s="12">
        <f t="shared" si="49"/>
        <v>41893.433495370373</v>
      </c>
      <c r="T802" s="12">
        <f t="shared" si="50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8325</v>
      </c>
      <c r="R803" t="s">
        <v>8326</v>
      </c>
      <c r="S803" s="12">
        <f t="shared" si="49"/>
        <v>40725.795370370368</v>
      </c>
      <c r="T803" s="12">
        <f t="shared" si="50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8325</v>
      </c>
      <c r="R804" t="s">
        <v>8326</v>
      </c>
      <c r="S804" s="12">
        <f t="shared" si="49"/>
        <v>41169.170138888891</v>
      </c>
      <c r="T804" s="12">
        <f t="shared" si="50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8325</v>
      </c>
      <c r="R805" t="s">
        <v>8326</v>
      </c>
      <c r="S805" s="12">
        <f t="shared" si="49"/>
        <v>40692.041666666664</v>
      </c>
      <c r="T805" s="12">
        <f t="shared" si="50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8325</v>
      </c>
      <c r="R806" t="s">
        <v>8326</v>
      </c>
      <c r="S806" s="12">
        <f t="shared" si="49"/>
        <v>40747.165972222225</v>
      </c>
      <c r="T806" s="12">
        <f t="shared" si="50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8325</v>
      </c>
      <c r="R807" t="s">
        <v>8326</v>
      </c>
      <c r="S807" s="12">
        <f t="shared" si="49"/>
        <v>40740.958333333336</v>
      </c>
      <c r="T807" s="12">
        <f t="shared" si="50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8325</v>
      </c>
      <c r="R808" t="s">
        <v>8326</v>
      </c>
      <c r="S808" s="12">
        <f t="shared" si="49"/>
        <v>40793.691423611112</v>
      </c>
      <c r="T808" s="12">
        <f t="shared" si="50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8325</v>
      </c>
      <c r="R809" t="s">
        <v>8326</v>
      </c>
      <c r="S809" s="12">
        <f t="shared" si="49"/>
        <v>42795.083333333328</v>
      </c>
      <c r="T809" s="12">
        <f t="shared" si="50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8325</v>
      </c>
      <c r="R810" t="s">
        <v>8326</v>
      </c>
      <c r="S810" s="12">
        <f t="shared" si="49"/>
        <v>41995.207638888889</v>
      </c>
      <c r="T810" s="12">
        <f t="shared" si="50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8325</v>
      </c>
      <c r="R811" t="s">
        <v>8326</v>
      </c>
      <c r="S811" s="12">
        <f t="shared" si="49"/>
        <v>41658.833680555559</v>
      </c>
      <c r="T811" s="12">
        <f t="shared" si="50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8325</v>
      </c>
      <c r="R812" t="s">
        <v>8326</v>
      </c>
      <c r="S812" s="12">
        <f t="shared" si="49"/>
        <v>41153.056273148148</v>
      </c>
      <c r="T812" s="12">
        <f t="shared" si="50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8325</v>
      </c>
      <c r="R813" t="s">
        <v>8326</v>
      </c>
      <c r="S813" s="12">
        <f t="shared" si="49"/>
        <v>41465.702777777777</v>
      </c>
      <c r="T813" s="12">
        <f t="shared" si="50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8325</v>
      </c>
      <c r="R814" t="s">
        <v>8326</v>
      </c>
      <c r="S814" s="12">
        <f t="shared" si="49"/>
        <v>41334.581944444442</v>
      </c>
      <c r="T814" s="12">
        <f t="shared" si="50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8325</v>
      </c>
      <c r="R815" t="s">
        <v>8326</v>
      </c>
      <c r="S815" s="12">
        <f t="shared" si="49"/>
        <v>41110.960243055553</v>
      </c>
      <c r="T815" s="12">
        <f t="shared" si="50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8325</v>
      </c>
      <c r="R816" t="s">
        <v>8326</v>
      </c>
      <c r="S816" s="12">
        <f t="shared" si="49"/>
        <v>40694.75277777778</v>
      </c>
      <c r="T816" s="12">
        <f t="shared" si="50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8325</v>
      </c>
      <c r="R817" t="s">
        <v>8326</v>
      </c>
      <c r="S817" s="12">
        <f t="shared" si="49"/>
        <v>41944.917858796296</v>
      </c>
      <c r="T817" s="12">
        <f t="shared" si="50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8325</v>
      </c>
      <c r="R818" t="s">
        <v>8326</v>
      </c>
      <c r="S818" s="12">
        <f t="shared" si="49"/>
        <v>41373.270833333336</v>
      </c>
      <c r="T818" s="12">
        <f t="shared" si="50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8325</v>
      </c>
      <c r="R819" t="s">
        <v>8326</v>
      </c>
      <c r="S819" s="12">
        <f t="shared" si="49"/>
        <v>40979.207638888889</v>
      </c>
      <c r="T819" s="12">
        <f t="shared" si="50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8325</v>
      </c>
      <c r="R820" t="s">
        <v>8326</v>
      </c>
      <c r="S820" s="12">
        <f t="shared" si="49"/>
        <v>41128.709027777775</v>
      </c>
      <c r="T820" s="12">
        <f t="shared" si="50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8325</v>
      </c>
      <c r="R821" t="s">
        <v>8326</v>
      </c>
      <c r="S821" s="12">
        <f t="shared" si="49"/>
        <v>41629.197222222225</v>
      </c>
      <c r="T821" s="12">
        <f t="shared" si="50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8325</v>
      </c>
      <c r="R822" t="s">
        <v>8326</v>
      </c>
      <c r="S822" s="12">
        <f t="shared" si="49"/>
        <v>41799.208333333336</v>
      </c>
      <c r="T822" s="12">
        <f t="shared" si="50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8325</v>
      </c>
      <c r="R823" t="s">
        <v>8326</v>
      </c>
      <c r="S823" s="12">
        <f t="shared" si="49"/>
        <v>42128.167361111111</v>
      </c>
      <c r="T823" s="12">
        <f t="shared" si="50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8325</v>
      </c>
      <c r="R824" t="s">
        <v>8326</v>
      </c>
      <c r="S824" s="12">
        <f t="shared" si="49"/>
        <v>41187.947337962964</v>
      </c>
      <c r="T824" s="12">
        <f t="shared" si="50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8325</v>
      </c>
      <c r="R825" t="s">
        <v>8326</v>
      </c>
      <c r="S825" s="12">
        <f t="shared" si="49"/>
        <v>42085.931157407409</v>
      </c>
      <c r="T825" s="12">
        <f t="shared" si="50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8325</v>
      </c>
      <c r="R826" t="s">
        <v>8326</v>
      </c>
      <c r="S826" s="12">
        <f t="shared" si="49"/>
        <v>40286.290972222225</v>
      </c>
      <c r="T826" s="12">
        <f t="shared" si="50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8325</v>
      </c>
      <c r="R827" t="s">
        <v>8326</v>
      </c>
      <c r="S827" s="12">
        <f t="shared" si="49"/>
        <v>41211.306527777779</v>
      </c>
      <c r="T827" s="12">
        <f t="shared" si="50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8325</v>
      </c>
      <c r="R828" t="s">
        <v>8326</v>
      </c>
      <c r="S828" s="12">
        <f t="shared" si="49"/>
        <v>40993.996874999997</v>
      </c>
      <c r="T828" s="12">
        <f t="shared" si="50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8325</v>
      </c>
      <c r="R829" t="s">
        <v>8326</v>
      </c>
      <c r="S829" s="12">
        <f t="shared" si="49"/>
        <v>40953.825694444444</v>
      </c>
      <c r="T829" s="12">
        <f t="shared" si="50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8325</v>
      </c>
      <c r="R830" t="s">
        <v>8326</v>
      </c>
      <c r="S830" s="12">
        <f t="shared" si="49"/>
        <v>41085.683333333334</v>
      </c>
      <c r="T830" s="12">
        <f t="shared" si="50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8325</v>
      </c>
      <c r="R831" t="s">
        <v>8326</v>
      </c>
      <c r="S831" s="12">
        <f t="shared" si="49"/>
        <v>42564.801388888889</v>
      </c>
      <c r="T831" s="12">
        <f t="shared" si="50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8325</v>
      </c>
      <c r="R832" t="s">
        <v>8326</v>
      </c>
      <c r="S832" s="12">
        <f t="shared" si="49"/>
        <v>41355.484085648146</v>
      </c>
      <c r="T832" s="12">
        <f t="shared" si="50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8325</v>
      </c>
      <c r="R833" t="s">
        <v>8326</v>
      </c>
      <c r="S833" s="12">
        <f t="shared" si="49"/>
        <v>41026.646921296298</v>
      </c>
      <c r="T833" s="12">
        <f t="shared" si="50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ref="P834:P897" si="52">E834/L834</f>
        <v>97.993896103896105</v>
      </c>
      <c r="Q834" t="s">
        <v>8325</v>
      </c>
      <c r="R834" t="s">
        <v>8326</v>
      </c>
      <c r="S834" s="12">
        <f t="shared" ref="S834:S897" si="53">(((I834/60)/60)/24)+DATE(1970,1,1)</f>
        <v>40929.342361111114</v>
      </c>
      <c r="T834" s="12">
        <f t="shared" ref="T834:T897" si="54">(((J834/60)/60)/24)+DATE(1970,1,1)</f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5">E835/D835</f>
        <v>1.0166666666666666</v>
      </c>
      <c r="P835" s="6">
        <f t="shared" si="52"/>
        <v>148.78048780487805</v>
      </c>
      <c r="Q835" t="s">
        <v>8325</v>
      </c>
      <c r="R835" t="s">
        <v>8326</v>
      </c>
      <c r="S835" s="12">
        <f t="shared" si="53"/>
        <v>41748.878182870372</v>
      </c>
      <c r="T835" s="12">
        <f t="shared" si="54"/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5"/>
        <v>1.3101818181818181</v>
      </c>
      <c r="P836" s="6">
        <f t="shared" si="52"/>
        <v>96.08</v>
      </c>
      <c r="Q836" t="s">
        <v>8325</v>
      </c>
      <c r="R836" t="s">
        <v>8326</v>
      </c>
      <c r="S836" s="12">
        <f t="shared" si="53"/>
        <v>41456.165972222225</v>
      </c>
      <c r="T836" s="12">
        <f t="shared" si="54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8325</v>
      </c>
      <c r="R837" t="s">
        <v>8326</v>
      </c>
      <c r="S837" s="12">
        <f t="shared" si="53"/>
        <v>41048.125</v>
      </c>
      <c r="T837" s="12">
        <f t="shared" si="54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8325</v>
      </c>
      <c r="R838" t="s">
        <v>8326</v>
      </c>
      <c r="S838" s="12">
        <f t="shared" si="53"/>
        <v>41554.056921296295</v>
      </c>
      <c r="T838" s="12">
        <f t="shared" si="54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8325</v>
      </c>
      <c r="R839" t="s">
        <v>8326</v>
      </c>
      <c r="S839" s="12">
        <f t="shared" si="53"/>
        <v>41760.998402777775</v>
      </c>
      <c r="T839" s="12">
        <f t="shared" si="54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8325</v>
      </c>
      <c r="R840" t="s">
        <v>8326</v>
      </c>
      <c r="S840" s="12">
        <f t="shared" si="53"/>
        <v>40925.897974537038</v>
      </c>
      <c r="T840" s="12">
        <f t="shared" si="54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8325</v>
      </c>
      <c r="R841" t="s">
        <v>8326</v>
      </c>
      <c r="S841" s="12">
        <f t="shared" si="53"/>
        <v>41174.763379629629</v>
      </c>
      <c r="T841" s="12">
        <f t="shared" si="54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8325</v>
      </c>
      <c r="R842" t="s">
        <v>8327</v>
      </c>
      <c r="S842" s="12">
        <f t="shared" si="53"/>
        <v>42637.226701388892</v>
      </c>
      <c r="T842" s="12">
        <f t="shared" si="54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8325</v>
      </c>
      <c r="R843" t="s">
        <v>8327</v>
      </c>
      <c r="S843" s="12">
        <f t="shared" si="53"/>
        <v>41953.88035879629</v>
      </c>
      <c r="T843" s="12">
        <f t="shared" si="54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8325</v>
      </c>
      <c r="R844" t="s">
        <v>8327</v>
      </c>
      <c r="S844" s="12">
        <f t="shared" si="53"/>
        <v>41561.165972222225</v>
      </c>
      <c r="T844" s="12">
        <f t="shared" si="54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8325</v>
      </c>
      <c r="R845" t="s">
        <v>8327</v>
      </c>
      <c r="S845" s="12">
        <f t="shared" si="53"/>
        <v>42712.333333333328</v>
      </c>
      <c r="T845" s="12">
        <f t="shared" si="54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8325</v>
      </c>
      <c r="R846" t="s">
        <v>8327</v>
      </c>
      <c r="S846" s="12">
        <f t="shared" si="53"/>
        <v>41944.207638888889</v>
      </c>
      <c r="T846" s="12">
        <f t="shared" si="54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8325</v>
      </c>
      <c r="R847" t="s">
        <v>8327</v>
      </c>
      <c r="S847" s="12">
        <f t="shared" si="53"/>
        <v>42618.165972222225</v>
      </c>
      <c r="T847" s="12">
        <f t="shared" si="54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8325</v>
      </c>
      <c r="R848" t="s">
        <v>8327</v>
      </c>
      <c r="S848" s="12">
        <f t="shared" si="53"/>
        <v>41708.583333333336</v>
      </c>
      <c r="T848" s="12">
        <f t="shared" si="54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8325</v>
      </c>
      <c r="R849" t="s">
        <v>8327</v>
      </c>
      <c r="S849" s="12">
        <f t="shared" si="53"/>
        <v>42195.79833333334</v>
      </c>
      <c r="T849" s="12">
        <f t="shared" si="54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8325</v>
      </c>
      <c r="R850" t="s">
        <v>8327</v>
      </c>
      <c r="S850" s="12">
        <f t="shared" si="53"/>
        <v>42108.792048611111</v>
      </c>
      <c r="T850" s="12">
        <f t="shared" si="54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8325</v>
      </c>
      <c r="R851" t="s">
        <v>8327</v>
      </c>
      <c r="S851" s="12">
        <f t="shared" si="53"/>
        <v>42079.107222222221</v>
      </c>
      <c r="T851" s="12">
        <f t="shared" si="54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8325</v>
      </c>
      <c r="R852" t="s">
        <v>8327</v>
      </c>
      <c r="S852" s="12">
        <f t="shared" si="53"/>
        <v>42485.207638888889</v>
      </c>
      <c r="T852" s="12">
        <f t="shared" si="54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8325</v>
      </c>
      <c r="R853" t="s">
        <v>8327</v>
      </c>
      <c r="S853" s="12">
        <f t="shared" si="53"/>
        <v>42582.822916666672</v>
      </c>
      <c r="T853" s="12">
        <f t="shared" si="54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8325</v>
      </c>
      <c r="R854" t="s">
        <v>8327</v>
      </c>
      <c r="S854" s="12">
        <f t="shared" si="53"/>
        <v>42667.875</v>
      </c>
      <c r="T854" s="12">
        <f t="shared" si="54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8325</v>
      </c>
      <c r="R855" t="s">
        <v>8327</v>
      </c>
      <c r="S855" s="12">
        <f t="shared" si="53"/>
        <v>42051.832280092596</v>
      </c>
      <c r="T855" s="12">
        <f t="shared" si="54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8325</v>
      </c>
      <c r="R856" t="s">
        <v>8327</v>
      </c>
      <c r="S856" s="12">
        <f t="shared" si="53"/>
        <v>42732.212337962963</v>
      </c>
      <c r="T856" s="12">
        <f t="shared" si="54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8325</v>
      </c>
      <c r="R857" t="s">
        <v>8327</v>
      </c>
      <c r="S857" s="12">
        <f t="shared" si="53"/>
        <v>42575.125196759262</v>
      </c>
      <c r="T857" s="12">
        <f t="shared" si="54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8325</v>
      </c>
      <c r="R858" t="s">
        <v>8327</v>
      </c>
      <c r="S858" s="12">
        <f t="shared" si="53"/>
        <v>42668.791666666672</v>
      </c>
      <c r="T858" s="12">
        <f t="shared" si="54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8325</v>
      </c>
      <c r="R859" t="s">
        <v>8327</v>
      </c>
      <c r="S859" s="12">
        <f t="shared" si="53"/>
        <v>42333.623043981483</v>
      </c>
      <c r="T859" s="12">
        <f t="shared" si="54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8325</v>
      </c>
      <c r="R860" t="s">
        <v>8327</v>
      </c>
      <c r="S860" s="12">
        <f t="shared" si="53"/>
        <v>42109.957638888889</v>
      </c>
      <c r="T860" s="12">
        <f t="shared" si="54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8325</v>
      </c>
      <c r="R861" t="s">
        <v>8327</v>
      </c>
      <c r="S861" s="12">
        <f t="shared" si="53"/>
        <v>42159</v>
      </c>
      <c r="T861" s="12">
        <f t="shared" si="54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8325</v>
      </c>
      <c r="R862" t="s">
        <v>8328</v>
      </c>
      <c r="S862" s="12">
        <f t="shared" si="53"/>
        <v>41600.524456018517</v>
      </c>
      <c r="T862" s="12">
        <f t="shared" si="54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8325</v>
      </c>
      <c r="R863" t="s">
        <v>8328</v>
      </c>
      <c r="S863" s="12">
        <f t="shared" si="53"/>
        <v>42629.965324074074</v>
      </c>
      <c r="T863" s="12">
        <f t="shared" si="54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8325</v>
      </c>
      <c r="R864" t="s">
        <v>8328</v>
      </c>
      <c r="S864" s="12">
        <f t="shared" si="53"/>
        <v>41589.596620370372</v>
      </c>
      <c r="T864" s="12">
        <f t="shared" si="54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8325</v>
      </c>
      <c r="R865" t="s">
        <v>8328</v>
      </c>
      <c r="S865" s="12">
        <f t="shared" si="53"/>
        <v>40951.117662037039</v>
      </c>
      <c r="T865" s="12">
        <f t="shared" si="54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8325</v>
      </c>
      <c r="R866" t="s">
        <v>8328</v>
      </c>
      <c r="S866" s="12">
        <f t="shared" si="53"/>
        <v>41563.415972222225</v>
      </c>
      <c r="T866" s="12">
        <f t="shared" si="54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8325</v>
      </c>
      <c r="R867" t="s">
        <v>8328</v>
      </c>
      <c r="S867" s="12">
        <f t="shared" si="53"/>
        <v>41290.77311342593</v>
      </c>
      <c r="T867" s="12">
        <f t="shared" si="54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8325</v>
      </c>
      <c r="R868" t="s">
        <v>8328</v>
      </c>
      <c r="S868" s="12">
        <f t="shared" si="53"/>
        <v>42063.631944444445</v>
      </c>
      <c r="T868" s="12">
        <f t="shared" si="54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8325</v>
      </c>
      <c r="R869" t="s">
        <v>8328</v>
      </c>
      <c r="S869" s="12">
        <f t="shared" si="53"/>
        <v>40148.207638888889</v>
      </c>
      <c r="T869" s="12">
        <f t="shared" si="54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8325</v>
      </c>
      <c r="R870" t="s">
        <v>8328</v>
      </c>
      <c r="S870" s="12">
        <f t="shared" si="53"/>
        <v>41646.027754629627</v>
      </c>
      <c r="T870" s="12">
        <f t="shared" si="54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8325</v>
      </c>
      <c r="R871" t="s">
        <v>8328</v>
      </c>
      <c r="S871" s="12">
        <f t="shared" si="53"/>
        <v>41372.803900462961</v>
      </c>
      <c r="T871" s="12">
        <f t="shared" si="54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8325</v>
      </c>
      <c r="R872" t="s">
        <v>8328</v>
      </c>
      <c r="S872" s="12">
        <f t="shared" si="53"/>
        <v>41518.022256944445</v>
      </c>
      <c r="T872" s="12">
        <f t="shared" si="54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8325</v>
      </c>
      <c r="R873" t="s">
        <v>8328</v>
      </c>
      <c r="S873" s="12">
        <f t="shared" si="53"/>
        <v>41607.602951388886</v>
      </c>
      <c r="T873" s="12">
        <f t="shared" si="54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8325</v>
      </c>
      <c r="R874" t="s">
        <v>8328</v>
      </c>
      <c r="S874" s="12">
        <f t="shared" si="53"/>
        <v>40612.825543981482</v>
      </c>
      <c r="T874" s="12">
        <f t="shared" si="54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8325</v>
      </c>
      <c r="R875" t="s">
        <v>8328</v>
      </c>
      <c r="S875" s="12">
        <f t="shared" si="53"/>
        <v>41224.208796296298</v>
      </c>
      <c r="T875" s="12">
        <f t="shared" si="54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8325</v>
      </c>
      <c r="R876" t="s">
        <v>8328</v>
      </c>
      <c r="S876" s="12">
        <f t="shared" si="53"/>
        <v>41398.583726851852</v>
      </c>
      <c r="T876" s="12">
        <f t="shared" si="54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8325</v>
      </c>
      <c r="R877" t="s">
        <v>8328</v>
      </c>
      <c r="S877" s="12">
        <f t="shared" si="53"/>
        <v>42268.723738425921</v>
      </c>
      <c r="T877" s="12">
        <f t="shared" si="54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8325</v>
      </c>
      <c r="R878" t="s">
        <v>8328</v>
      </c>
      <c r="S878" s="12">
        <f t="shared" si="53"/>
        <v>41309.496840277774</v>
      </c>
      <c r="T878" s="12">
        <f t="shared" si="54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8325</v>
      </c>
      <c r="R879" t="s">
        <v>8328</v>
      </c>
      <c r="S879" s="12">
        <f t="shared" si="53"/>
        <v>41627.788888888892</v>
      </c>
      <c r="T879" s="12">
        <f t="shared" si="54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8325</v>
      </c>
      <c r="R880" t="s">
        <v>8328</v>
      </c>
      <c r="S880" s="12">
        <f t="shared" si="53"/>
        <v>40535.232916666668</v>
      </c>
      <c r="T880" s="12">
        <f t="shared" si="54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8325</v>
      </c>
      <c r="R881" t="s">
        <v>8328</v>
      </c>
      <c r="S881" s="12">
        <f t="shared" si="53"/>
        <v>41058.829918981479</v>
      </c>
      <c r="T881" s="12">
        <f t="shared" si="54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8325</v>
      </c>
      <c r="R882" t="s">
        <v>8329</v>
      </c>
      <c r="S882" s="12">
        <f t="shared" si="53"/>
        <v>41212.32104166667</v>
      </c>
      <c r="T882" s="12">
        <f t="shared" si="54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8325</v>
      </c>
      <c r="R883" t="s">
        <v>8329</v>
      </c>
      <c r="S883" s="12">
        <f t="shared" si="53"/>
        <v>40922.25099537037</v>
      </c>
      <c r="T883" s="12">
        <f t="shared" si="54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8325</v>
      </c>
      <c r="R884" t="s">
        <v>8329</v>
      </c>
      <c r="S884" s="12">
        <f t="shared" si="53"/>
        <v>40792.860532407409</v>
      </c>
      <c r="T884" s="12">
        <f t="shared" si="54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8325</v>
      </c>
      <c r="R885" t="s">
        <v>8329</v>
      </c>
      <c r="S885" s="12">
        <f t="shared" si="53"/>
        <v>42431.935590277775</v>
      </c>
      <c r="T885" s="12">
        <f t="shared" si="54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8325</v>
      </c>
      <c r="R886" t="s">
        <v>8329</v>
      </c>
      <c r="S886" s="12">
        <f t="shared" si="53"/>
        <v>41041.104861111111</v>
      </c>
      <c r="T886" s="12">
        <f t="shared" si="54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8325</v>
      </c>
      <c r="R887" t="s">
        <v>8329</v>
      </c>
      <c r="S887" s="12">
        <f t="shared" si="53"/>
        <v>42734.941099537042</v>
      </c>
      <c r="T887" s="12">
        <f t="shared" si="54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8325</v>
      </c>
      <c r="R888" t="s">
        <v>8329</v>
      </c>
      <c r="S888" s="12">
        <f t="shared" si="53"/>
        <v>42628.870520833334</v>
      </c>
      <c r="T888" s="12">
        <f t="shared" si="54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8325</v>
      </c>
      <c r="R889" t="s">
        <v>8329</v>
      </c>
      <c r="S889" s="12">
        <f t="shared" si="53"/>
        <v>41056.958969907406</v>
      </c>
      <c r="T889" s="12">
        <f t="shared" si="54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8325</v>
      </c>
      <c r="R890" t="s">
        <v>8329</v>
      </c>
      <c r="S890" s="12">
        <f t="shared" si="53"/>
        <v>40787.25</v>
      </c>
      <c r="T890" s="12">
        <f t="shared" si="54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8325</v>
      </c>
      <c r="R891" t="s">
        <v>8329</v>
      </c>
      <c r="S891" s="12">
        <f t="shared" si="53"/>
        <v>41917.784062500003</v>
      </c>
      <c r="T891" s="12">
        <f t="shared" si="54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8325</v>
      </c>
      <c r="R892" t="s">
        <v>8329</v>
      </c>
      <c r="S892" s="12">
        <f t="shared" si="53"/>
        <v>41599.740497685183</v>
      </c>
      <c r="T892" s="12">
        <f t="shared" si="54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8325</v>
      </c>
      <c r="R893" t="s">
        <v>8329</v>
      </c>
      <c r="S893" s="12">
        <f t="shared" si="53"/>
        <v>41872.031597222223</v>
      </c>
      <c r="T893" s="12">
        <f t="shared" si="54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8325</v>
      </c>
      <c r="R894" t="s">
        <v>8329</v>
      </c>
      <c r="S894" s="12">
        <f t="shared" si="53"/>
        <v>40391.166666666664</v>
      </c>
      <c r="T894" s="12">
        <f t="shared" si="54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8325</v>
      </c>
      <c r="R895" t="s">
        <v>8329</v>
      </c>
      <c r="S895" s="12">
        <f t="shared" si="53"/>
        <v>42095.856053240743</v>
      </c>
      <c r="T895" s="12">
        <f t="shared" si="54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8325</v>
      </c>
      <c r="R896" t="s">
        <v>8329</v>
      </c>
      <c r="S896" s="12">
        <f t="shared" si="53"/>
        <v>42526.981597222228</v>
      </c>
      <c r="T896" s="12">
        <f t="shared" si="54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8325</v>
      </c>
      <c r="R897" t="s">
        <v>8329</v>
      </c>
      <c r="S897" s="12">
        <f t="shared" si="53"/>
        <v>40476.127650462964</v>
      </c>
      <c r="T897" s="12">
        <f t="shared" si="54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ref="P898:P961" si="56">E898/L898</f>
        <v>44.444444444444443</v>
      </c>
      <c r="Q898" t="s">
        <v>8325</v>
      </c>
      <c r="R898" t="s">
        <v>8329</v>
      </c>
      <c r="S898" s="12">
        <f t="shared" ref="S898:S961" si="57">(((I898/60)/60)/24)+DATE(1970,1,1)</f>
        <v>42244.166666666672</v>
      </c>
      <c r="T898" s="12">
        <f t="shared" ref="T898:T961" si="58">(((J898/60)/60)/24)+DATE(1970,1,1)</f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9">E899/D899</f>
        <v>0</v>
      </c>
      <c r="P899" s="6" t="e">
        <f t="shared" si="56"/>
        <v>#DIV/0!</v>
      </c>
      <c r="Q899" t="s">
        <v>8325</v>
      </c>
      <c r="R899" t="s">
        <v>8329</v>
      </c>
      <c r="S899" s="12">
        <f t="shared" si="57"/>
        <v>41241.730416666665</v>
      </c>
      <c r="T899" s="12">
        <f t="shared" si="58"/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9"/>
        <v>2.8000000000000001E-2</v>
      </c>
      <c r="P900" s="6">
        <f t="shared" si="56"/>
        <v>35</v>
      </c>
      <c r="Q900" t="s">
        <v>8325</v>
      </c>
      <c r="R900" t="s">
        <v>8329</v>
      </c>
      <c r="S900" s="12">
        <f t="shared" si="57"/>
        <v>40923.758217592593</v>
      </c>
      <c r="T900" s="12">
        <f t="shared" si="58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8325</v>
      </c>
      <c r="R901" t="s">
        <v>8329</v>
      </c>
      <c r="S901" s="12">
        <f t="shared" si="57"/>
        <v>40691.099097222221</v>
      </c>
      <c r="T901" s="12">
        <f t="shared" si="58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8325</v>
      </c>
      <c r="R902" t="s">
        <v>8328</v>
      </c>
      <c r="S902" s="12">
        <f t="shared" si="57"/>
        <v>42459.807893518519</v>
      </c>
      <c r="T902" s="12">
        <f t="shared" si="58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8325</v>
      </c>
      <c r="R903" t="s">
        <v>8328</v>
      </c>
      <c r="S903" s="12">
        <f t="shared" si="57"/>
        <v>40337.799305555556</v>
      </c>
      <c r="T903" s="12">
        <f t="shared" si="58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8325</v>
      </c>
      <c r="R904" t="s">
        <v>8328</v>
      </c>
      <c r="S904" s="12">
        <f t="shared" si="57"/>
        <v>41881.645833333336</v>
      </c>
      <c r="T904" s="12">
        <f t="shared" si="58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8325</v>
      </c>
      <c r="R905" t="s">
        <v>8328</v>
      </c>
      <c r="S905" s="12">
        <f t="shared" si="57"/>
        <v>41175.100694444445</v>
      </c>
      <c r="T905" s="12">
        <f t="shared" si="58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8325</v>
      </c>
      <c r="R906" t="s">
        <v>8328</v>
      </c>
      <c r="S906" s="12">
        <f t="shared" si="57"/>
        <v>42372.080289351856</v>
      </c>
      <c r="T906" s="12">
        <f t="shared" si="58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8325</v>
      </c>
      <c r="R907" t="s">
        <v>8328</v>
      </c>
      <c r="S907" s="12">
        <f t="shared" si="57"/>
        <v>40567.239884259259</v>
      </c>
      <c r="T907" s="12">
        <f t="shared" si="58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8325</v>
      </c>
      <c r="R908" t="s">
        <v>8328</v>
      </c>
      <c r="S908" s="12">
        <f t="shared" si="57"/>
        <v>41711.148032407407</v>
      </c>
      <c r="T908" s="12">
        <f t="shared" si="58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8325</v>
      </c>
      <c r="R909" t="s">
        <v>8328</v>
      </c>
      <c r="S909" s="12">
        <f t="shared" si="57"/>
        <v>40797.192395833335</v>
      </c>
      <c r="T909" s="12">
        <f t="shared" si="58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8325</v>
      </c>
      <c r="R910" t="s">
        <v>8328</v>
      </c>
      <c r="S910" s="12">
        <f t="shared" si="57"/>
        <v>40386.207638888889</v>
      </c>
      <c r="T910" s="12">
        <f t="shared" si="58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8325</v>
      </c>
      <c r="R911" t="s">
        <v>8328</v>
      </c>
      <c r="S911" s="12">
        <f t="shared" si="57"/>
        <v>41113.166666666664</v>
      </c>
      <c r="T911" s="12">
        <f t="shared" si="58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8325</v>
      </c>
      <c r="R912" t="s">
        <v>8328</v>
      </c>
      <c r="S912" s="12">
        <f t="shared" si="57"/>
        <v>42797.545358796298</v>
      </c>
      <c r="T912" s="12">
        <f t="shared" si="58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8325</v>
      </c>
      <c r="R913" t="s">
        <v>8328</v>
      </c>
      <c r="S913" s="12">
        <f t="shared" si="57"/>
        <v>41663.005150462966</v>
      </c>
      <c r="T913" s="12">
        <f t="shared" si="58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8325</v>
      </c>
      <c r="R914" t="s">
        <v>8328</v>
      </c>
      <c r="S914" s="12">
        <f t="shared" si="57"/>
        <v>41254.151006944441</v>
      </c>
      <c r="T914" s="12">
        <f t="shared" si="58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8325</v>
      </c>
      <c r="R915" t="s">
        <v>8328</v>
      </c>
      <c r="S915" s="12">
        <f t="shared" si="57"/>
        <v>41034.139108796298</v>
      </c>
      <c r="T915" s="12">
        <f t="shared" si="58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8325</v>
      </c>
      <c r="R916" t="s">
        <v>8328</v>
      </c>
      <c r="S916" s="12">
        <f t="shared" si="57"/>
        <v>41146.763275462967</v>
      </c>
      <c r="T916" s="12">
        <f t="shared" si="58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8325</v>
      </c>
      <c r="R917" t="s">
        <v>8328</v>
      </c>
      <c r="S917" s="12">
        <f t="shared" si="57"/>
        <v>40969.207638888889</v>
      </c>
      <c r="T917" s="12">
        <f t="shared" si="58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8325</v>
      </c>
      <c r="R918" t="s">
        <v>8328</v>
      </c>
      <c r="S918" s="12">
        <f t="shared" si="57"/>
        <v>40473.208333333336</v>
      </c>
      <c r="T918" s="12">
        <f t="shared" si="58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8325</v>
      </c>
      <c r="R919" t="s">
        <v>8328</v>
      </c>
      <c r="S919" s="12">
        <f t="shared" si="57"/>
        <v>41834.104166666664</v>
      </c>
      <c r="T919" s="12">
        <f t="shared" si="58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8325</v>
      </c>
      <c r="R920" t="s">
        <v>8328</v>
      </c>
      <c r="S920" s="12">
        <f t="shared" si="57"/>
        <v>41974.957881944443</v>
      </c>
      <c r="T920" s="12">
        <f t="shared" si="58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8325</v>
      </c>
      <c r="R921" t="s">
        <v>8328</v>
      </c>
      <c r="S921" s="12">
        <f t="shared" si="57"/>
        <v>41262.641724537039</v>
      </c>
      <c r="T921" s="12">
        <f t="shared" si="58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8325</v>
      </c>
      <c r="R922" t="s">
        <v>8328</v>
      </c>
      <c r="S922" s="12">
        <f t="shared" si="57"/>
        <v>41592.713217592594</v>
      </c>
      <c r="T922" s="12">
        <f t="shared" si="58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8325</v>
      </c>
      <c r="R923" t="s">
        <v>8328</v>
      </c>
      <c r="S923" s="12">
        <f t="shared" si="57"/>
        <v>40889.212685185186</v>
      </c>
      <c r="T923" s="12">
        <f t="shared" si="58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8325</v>
      </c>
      <c r="R924" t="s">
        <v>8328</v>
      </c>
      <c r="S924" s="12">
        <f t="shared" si="57"/>
        <v>41913.530011574076</v>
      </c>
      <c r="T924" s="12">
        <f t="shared" si="58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8325</v>
      </c>
      <c r="R925" t="s">
        <v>8328</v>
      </c>
      <c r="S925" s="12">
        <f t="shared" si="57"/>
        <v>41965.001423611116</v>
      </c>
      <c r="T925" s="12">
        <f t="shared" si="58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8325</v>
      </c>
      <c r="R926" t="s">
        <v>8328</v>
      </c>
      <c r="S926" s="12">
        <f t="shared" si="57"/>
        <v>41318.942928240744</v>
      </c>
      <c r="T926" s="12">
        <f t="shared" si="58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8325</v>
      </c>
      <c r="R927" t="s">
        <v>8328</v>
      </c>
      <c r="S927" s="12">
        <f t="shared" si="57"/>
        <v>41605.922581018516</v>
      </c>
      <c r="T927" s="12">
        <f t="shared" si="58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8325</v>
      </c>
      <c r="R928" t="s">
        <v>8328</v>
      </c>
      <c r="S928" s="12">
        <f t="shared" si="57"/>
        <v>40367.944444444445</v>
      </c>
      <c r="T928" s="12">
        <f t="shared" si="58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8325</v>
      </c>
      <c r="R929" t="s">
        <v>8328</v>
      </c>
      <c r="S929" s="12">
        <f t="shared" si="57"/>
        <v>41043.822858796295</v>
      </c>
      <c r="T929" s="12">
        <f t="shared" si="58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8325</v>
      </c>
      <c r="R930" t="s">
        <v>8328</v>
      </c>
      <c r="S930" s="12">
        <f t="shared" si="57"/>
        <v>41231</v>
      </c>
      <c r="T930" s="12">
        <f t="shared" si="58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8325</v>
      </c>
      <c r="R931" t="s">
        <v>8328</v>
      </c>
      <c r="S931" s="12">
        <f t="shared" si="57"/>
        <v>41008.196400462963</v>
      </c>
      <c r="T931" s="12">
        <f t="shared" si="58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8325</v>
      </c>
      <c r="R932" t="s">
        <v>8328</v>
      </c>
      <c r="S932" s="12">
        <f t="shared" si="57"/>
        <v>40354.897222222222</v>
      </c>
      <c r="T932" s="12">
        <f t="shared" si="58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8325</v>
      </c>
      <c r="R933" t="s">
        <v>8328</v>
      </c>
      <c r="S933" s="12">
        <f t="shared" si="57"/>
        <v>41714.916666666664</v>
      </c>
      <c r="T933" s="12">
        <f t="shared" si="58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8325</v>
      </c>
      <c r="R934" t="s">
        <v>8328</v>
      </c>
      <c r="S934" s="12">
        <f t="shared" si="57"/>
        <v>41355.927604166667</v>
      </c>
      <c r="T934" s="12">
        <f t="shared" si="58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8325</v>
      </c>
      <c r="R935" t="s">
        <v>8328</v>
      </c>
      <c r="S935" s="12">
        <f t="shared" si="57"/>
        <v>41771.169085648151</v>
      </c>
      <c r="T935" s="12">
        <f t="shared" si="58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8325</v>
      </c>
      <c r="R936" t="s">
        <v>8328</v>
      </c>
      <c r="S936" s="12">
        <f t="shared" si="57"/>
        <v>41763.25</v>
      </c>
      <c r="T936" s="12">
        <f t="shared" si="58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8325</v>
      </c>
      <c r="R937" t="s">
        <v>8328</v>
      </c>
      <c r="S937" s="12">
        <f t="shared" si="57"/>
        <v>42398.333668981482</v>
      </c>
      <c r="T937" s="12">
        <f t="shared" si="58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8325</v>
      </c>
      <c r="R938" t="s">
        <v>8328</v>
      </c>
      <c r="S938" s="12">
        <f t="shared" si="57"/>
        <v>40926.833333333336</v>
      </c>
      <c r="T938" s="12">
        <f t="shared" si="58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8325</v>
      </c>
      <c r="R939" t="s">
        <v>8328</v>
      </c>
      <c r="S939" s="12">
        <f t="shared" si="57"/>
        <v>41581.839780092596</v>
      </c>
      <c r="T939" s="12">
        <f t="shared" si="58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8325</v>
      </c>
      <c r="R940" t="s">
        <v>8328</v>
      </c>
      <c r="S940" s="12">
        <f t="shared" si="57"/>
        <v>41154.479722222226</v>
      </c>
      <c r="T940" s="12">
        <f t="shared" si="58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8325</v>
      </c>
      <c r="R941" t="s">
        <v>8328</v>
      </c>
      <c r="S941" s="12">
        <f t="shared" si="57"/>
        <v>41455.831944444442</v>
      </c>
      <c r="T941" s="12">
        <f t="shared" si="58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8319</v>
      </c>
      <c r="R942" t="s">
        <v>8321</v>
      </c>
      <c r="S942" s="12">
        <f t="shared" si="57"/>
        <v>42227.008402777778</v>
      </c>
      <c r="T942" s="12">
        <f t="shared" si="58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8319</v>
      </c>
      <c r="R943" t="s">
        <v>8321</v>
      </c>
      <c r="S943" s="12">
        <f t="shared" si="57"/>
        <v>42776.096585648149</v>
      </c>
      <c r="T943" s="12">
        <f t="shared" si="58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8319</v>
      </c>
      <c r="R944" t="s">
        <v>8321</v>
      </c>
      <c r="S944" s="12">
        <f t="shared" si="57"/>
        <v>42418.843287037031</v>
      </c>
      <c r="T944" s="12">
        <f t="shared" si="58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8319</v>
      </c>
      <c r="R945" t="s">
        <v>8321</v>
      </c>
      <c r="S945" s="12">
        <f t="shared" si="57"/>
        <v>42703.709548611107</v>
      </c>
      <c r="T945" s="12">
        <f t="shared" si="58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8319</v>
      </c>
      <c r="R946" t="s">
        <v>8321</v>
      </c>
      <c r="S946" s="12">
        <f t="shared" si="57"/>
        <v>42478.583333333328</v>
      </c>
      <c r="T946" s="12">
        <f t="shared" si="58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8319</v>
      </c>
      <c r="R947" t="s">
        <v>8321</v>
      </c>
      <c r="S947" s="12">
        <f t="shared" si="57"/>
        <v>42784.999305555553</v>
      </c>
      <c r="T947" s="12">
        <f t="shared" si="58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8319</v>
      </c>
      <c r="R948" t="s">
        <v>8321</v>
      </c>
      <c r="S948" s="12">
        <f t="shared" si="57"/>
        <v>42622.750555555554</v>
      </c>
      <c r="T948" s="12">
        <f t="shared" si="58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8319</v>
      </c>
      <c r="R949" t="s">
        <v>8321</v>
      </c>
      <c r="S949" s="12">
        <f t="shared" si="57"/>
        <v>42551.781319444446</v>
      </c>
      <c r="T949" s="12">
        <f t="shared" si="58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8319</v>
      </c>
      <c r="R950" t="s">
        <v>8321</v>
      </c>
      <c r="S950" s="12">
        <f t="shared" si="57"/>
        <v>42441.828287037039</v>
      </c>
      <c r="T950" s="12">
        <f t="shared" si="58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8319</v>
      </c>
      <c r="R951" t="s">
        <v>8321</v>
      </c>
      <c r="S951" s="12">
        <f t="shared" si="57"/>
        <v>42421.043703703705</v>
      </c>
      <c r="T951" s="12">
        <f t="shared" si="58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8319</v>
      </c>
      <c r="R952" t="s">
        <v>8321</v>
      </c>
      <c r="S952" s="12">
        <f t="shared" si="57"/>
        <v>42386.750706018516</v>
      </c>
      <c r="T952" s="12">
        <f t="shared" si="58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8319</v>
      </c>
      <c r="R953" t="s">
        <v>8321</v>
      </c>
      <c r="S953" s="12">
        <f t="shared" si="57"/>
        <v>42525.653611111105</v>
      </c>
      <c r="T953" s="12">
        <f t="shared" si="58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8319</v>
      </c>
      <c r="R954" t="s">
        <v>8321</v>
      </c>
      <c r="S954" s="12">
        <f t="shared" si="57"/>
        <v>42692.655231481483</v>
      </c>
      <c r="T954" s="12">
        <f t="shared" si="58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8319</v>
      </c>
      <c r="R955" t="s">
        <v>8321</v>
      </c>
      <c r="S955" s="12">
        <f t="shared" si="57"/>
        <v>42029.164340277777</v>
      </c>
      <c r="T955" s="12">
        <f t="shared" si="58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8319</v>
      </c>
      <c r="R956" t="s">
        <v>8321</v>
      </c>
      <c r="S956" s="12">
        <f t="shared" si="57"/>
        <v>42236.833784722221</v>
      </c>
      <c r="T956" s="12">
        <f t="shared" si="58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8319</v>
      </c>
      <c r="R957" t="s">
        <v>8321</v>
      </c>
      <c r="S957" s="12">
        <f t="shared" si="57"/>
        <v>42626.295138888891</v>
      </c>
      <c r="T957" s="12">
        <f t="shared" si="58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8319</v>
      </c>
      <c r="R958" t="s">
        <v>8321</v>
      </c>
      <c r="S958" s="12">
        <f t="shared" si="57"/>
        <v>42120.872210648144</v>
      </c>
      <c r="T958" s="12">
        <f t="shared" si="58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8319</v>
      </c>
      <c r="R959" t="s">
        <v>8321</v>
      </c>
      <c r="S959" s="12">
        <f t="shared" si="57"/>
        <v>42691.594131944439</v>
      </c>
      <c r="T959" s="12">
        <f t="shared" si="58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8319</v>
      </c>
      <c r="R960" t="s">
        <v>8321</v>
      </c>
      <c r="S960" s="12">
        <f t="shared" si="57"/>
        <v>42104.207638888889</v>
      </c>
      <c r="T960" s="12">
        <f t="shared" si="58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8319</v>
      </c>
      <c r="R961" t="s">
        <v>8321</v>
      </c>
      <c r="S961" s="12">
        <f t="shared" si="57"/>
        <v>42023.174363425926</v>
      </c>
      <c r="T961" s="12">
        <f t="shared" si="58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ref="P962:P1025" si="60">E962/L962</f>
        <v>136.46276595744681</v>
      </c>
      <c r="Q962" t="s">
        <v>8319</v>
      </c>
      <c r="R962" t="s">
        <v>8321</v>
      </c>
      <c r="S962" s="12">
        <f t="shared" ref="S962:S1025" si="61">(((I962/60)/60)/24)+DATE(1970,1,1)</f>
        <v>42808.585127314815</v>
      </c>
      <c r="T962" s="12">
        <f t="shared" ref="T962:T1025" si="62">(((J962/60)/60)/24)+DATE(1970,1,1)</f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3">E963/D963</f>
        <v>0.42188421052631581</v>
      </c>
      <c r="P963" s="6">
        <f t="shared" si="60"/>
        <v>364.35454545454547</v>
      </c>
      <c r="Q963" t="s">
        <v>8319</v>
      </c>
      <c r="R963" t="s">
        <v>8321</v>
      </c>
      <c r="S963" s="12">
        <f t="shared" si="61"/>
        <v>42786.791666666672</v>
      </c>
      <c r="T963" s="12">
        <f t="shared" si="62"/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3"/>
        <v>0.2848</v>
      </c>
      <c r="P964" s="6">
        <f t="shared" si="60"/>
        <v>19.243243243243242</v>
      </c>
      <c r="Q964" t="s">
        <v>8319</v>
      </c>
      <c r="R964" t="s">
        <v>8321</v>
      </c>
      <c r="S964" s="12">
        <f t="shared" si="61"/>
        <v>42411.712418981479</v>
      </c>
      <c r="T964" s="12">
        <f t="shared" si="62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8319</v>
      </c>
      <c r="R965" t="s">
        <v>8321</v>
      </c>
      <c r="S965" s="12">
        <f t="shared" si="61"/>
        <v>42660.635636574079</v>
      </c>
      <c r="T965" s="12">
        <f t="shared" si="62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8319</v>
      </c>
      <c r="R966" t="s">
        <v>8321</v>
      </c>
      <c r="S966" s="12">
        <f t="shared" si="61"/>
        <v>42248.628692129627</v>
      </c>
      <c r="T966" s="12">
        <f t="shared" si="62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8319</v>
      </c>
      <c r="R967" t="s">
        <v>8321</v>
      </c>
      <c r="S967" s="12">
        <f t="shared" si="61"/>
        <v>42669.165972222225</v>
      </c>
      <c r="T967" s="12">
        <f t="shared" si="62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8319</v>
      </c>
      <c r="R968" t="s">
        <v>8321</v>
      </c>
      <c r="S968" s="12">
        <f t="shared" si="61"/>
        <v>42649.635787037041</v>
      </c>
      <c r="T968" s="12">
        <f t="shared" si="62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8319</v>
      </c>
      <c r="R969" t="s">
        <v>8321</v>
      </c>
      <c r="S969" s="12">
        <f t="shared" si="61"/>
        <v>42482.21266203704</v>
      </c>
      <c r="T969" s="12">
        <f t="shared" si="62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8319</v>
      </c>
      <c r="R970" t="s">
        <v>8321</v>
      </c>
      <c r="S970" s="12">
        <f t="shared" si="61"/>
        <v>41866.847615740742</v>
      </c>
      <c r="T970" s="12">
        <f t="shared" si="62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8319</v>
      </c>
      <c r="R971" t="s">
        <v>8321</v>
      </c>
      <c r="S971" s="12">
        <f t="shared" si="61"/>
        <v>42775.30332175926</v>
      </c>
      <c r="T971" s="12">
        <f t="shared" si="62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8319</v>
      </c>
      <c r="R972" t="s">
        <v>8321</v>
      </c>
      <c r="S972" s="12">
        <f t="shared" si="61"/>
        <v>42758.207638888889</v>
      </c>
      <c r="T972" s="12">
        <f t="shared" si="62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8319</v>
      </c>
      <c r="R973" t="s">
        <v>8321</v>
      </c>
      <c r="S973" s="12">
        <f t="shared" si="61"/>
        <v>42156.709027777775</v>
      </c>
      <c r="T973" s="12">
        <f t="shared" si="62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8319</v>
      </c>
      <c r="R974" t="s">
        <v>8321</v>
      </c>
      <c r="S974" s="12">
        <f t="shared" si="61"/>
        <v>41886.290972222225</v>
      </c>
      <c r="T974" s="12">
        <f t="shared" si="62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8319</v>
      </c>
      <c r="R975" t="s">
        <v>8321</v>
      </c>
      <c r="S975" s="12">
        <f t="shared" si="61"/>
        <v>42317.056631944448</v>
      </c>
      <c r="T975" s="12">
        <f t="shared" si="62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8319</v>
      </c>
      <c r="R976" t="s">
        <v>8321</v>
      </c>
      <c r="S976" s="12">
        <f t="shared" si="61"/>
        <v>42454.707824074074</v>
      </c>
      <c r="T976" s="12">
        <f t="shared" si="62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8319</v>
      </c>
      <c r="R977" t="s">
        <v>8321</v>
      </c>
      <c r="S977" s="12">
        <f t="shared" si="61"/>
        <v>42549.696585648147</v>
      </c>
      <c r="T977" s="12">
        <f t="shared" si="62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8319</v>
      </c>
      <c r="R978" t="s">
        <v>8321</v>
      </c>
      <c r="S978" s="12">
        <f t="shared" si="61"/>
        <v>42230.058993055558</v>
      </c>
      <c r="T978" s="12">
        <f t="shared" si="62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8319</v>
      </c>
      <c r="R979" t="s">
        <v>8321</v>
      </c>
      <c r="S979" s="12">
        <f t="shared" si="61"/>
        <v>42421.942094907412</v>
      </c>
      <c r="T979" s="12">
        <f t="shared" si="62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8319</v>
      </c>
      <c r="R980" t="s">
        <v>8321</v>
      </c>
      <c r="S980" s="12">
        <f t="shared" si="61"/>
        <v>42425.309039351851</v>
      </c>
      <c r="T980" s="12">
        <f t="shared" si="62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8319</v>
      </c>
      <c r="R981" t="s">
        <v>8321</v>
      </c>
      <c r="S981" s="12">
        <f t="shared" si="61"/>
        <v>42541.790972222225</v>
      </c>
      <c r="T981" s="12">
        <f t="shared" si="62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8319</v>
      </c>
      <c r="R982" t="s">
        <v>8321</v>
      </c>
      <c r="S982" s="12">
        <f t="shared" si="61"/>
        <v>41973.945856481485</v>
      </c>
      <c r="T982" s="12">
        <f t="shared" si="62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8319</v>
      </c>
      <c r="R983" t="s">
        <v>8321</v>
      </c>
      <c r="S983" s="12">
        <f t="shared" si="61"/>
        <v>41860.947013888886</v>
      </c>
      <c r="T983" s="12">
        <f t="shared" si="62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8319</v>
      </c>
      <c r="R984" t="s">
        <v>8321</v>
      </c>
      <c r="S984" s="12">
        <f t="shared" si="61"/>
        <v>42645.753310185188</v>
      </c>
      <c r="T984" s="12">
        <f t="shared" si="62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8319</v>
      </c>
      <c r="R985" t="s">
        <v>8321</v>
      </c>
      <c r="S985" s="12">
        <f t="shared" si="61"/>
        <v>42605.870833333334</v>
      </c>
      <c r="T985" s="12">
        <f t="shared" si="62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8319</v>
      </c>
      <c r="R986" t="s">
        <v>8321</v>
      </c>
      <c r="S986" s="12">
        <f t="shared" si="61"/>
        <v>42091.074166666673</v>
      </c>
      <c r="T986" s="12">
        <f t="shared" si="62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8319</v>
      </c>
      <c r="R987" t="s">
        <v>8321</v>
      </c>
      <c r="S987" s="12">
        <f t="shared" si="61"/>
        <v>42369.958333333328</v>
      </c>
      <c r="T987" s="12">
        <f t="shared" si="62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8319</v>
      </c>
      <c r="R988" t="s">
        <v>8321</v>
      </c>
      <c r="S988" s="12">
        <f t="shared" si="61"/>
        <v>42379</v>
      </c>
      <c r="T988" s="12">
        <f t="shared" si="62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8319</v>
      </c>
      <c r="R989" t="s">
        <v>8321</v>
      </c>
      <c r="S989" s="12">
        <f t="shared" si="61"/>
        <v>41813.294560185182</v>
      </c>
      <c r="T989" s="12">
        <f t="shared" si="62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8319</v>
      </c>
      <c r="R990" t="s">
        <v>8321</v>
      </c>
      <c r="S990" s="12">
        <f t="shared" si="61"/>
        <v>42644.356770833328</v>
      </c>
      <c r="T990" s="12">
        <f t="shared" si="62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8319</v>
      </c>
      <c r="R991" t="s">
        <v>8321</v>
      </c>
      <c r="S991" s="12">
        <f t="shared" si="61"/>
        <v>42641.933969907404</v>
      </c>
      <c r="T991" s="12">
        <f t="shared" si="62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8319</v>
      </c>
      <c r="R992" t="s">
        <v>8321</v>
      </c>
      <c r="S992" s="12">
        <f t="shared" si="61"/>
        <v>41885.784305555557</v>
      </c>
      <c r="T992" s="12">
        <f t="shared" si="62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8319</v>
      </c>
      <c r="R993" t="s">
        <v>8321</v>
      </c>
      <c r="S993" s="12">
        <f t="shared" si="61"/>
        <v>42563.785416666666</v>
      </c>
      <c r="T993" s="12">
        <f t="shared" si="62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8319</v>
      </c>
      <c r="R994" t="s">
        <v>8321</v>
      </c>
      <c r="S994" s="12">
        <f t="shared" si="61"/>
        <v>42497.883321759262</v>
      </c>
      <c r="T994" s="12">
        <f t="shared" si="62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8319</v>
      </c>
      <c r="R995" t="s">
        <v>8321</v>
      </c>
      <c r="S995" s="12">
        <f t="shared" si="61"/>
        <v>42686.208333333328</v>
      </c>
      <c r="T995" s="12">
        <f t="shared" si="62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8319</v>
      </c>
      <c r="R996" t="s">
        <v>8321</v>
      </c>
      <c r="S996" s="12">
        <f t="shared" si="61"/>
        <v>41973.957638888889</v>
      </c>
      <c r="T996" s="12">
        <f t="shared" si="62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8319</v>
      </c>
      <c r="R997" t="s">
        <v>8321</v>
      </c>
      <c r="S997" s="12">
        <f t="shared" si="61"/>
        <v>41972.666666666672</v>
      </c>
      <c r="T997" s="12">
        <f t="shared" si="62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8319</v>
      </c>
      <c r="R998" t="s">
        <v>8321</v>
      </c>
      <c r="S998" s="12">
        <f t="shared" si="61"/>
        <v>41847.643750000003</v>
      </c>
      <c r="T998" s="12">
        <f t="shared" si="62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8319</v>
      </c>
      <c r="R999" t="s">
        <v>8321</v>
      </c>
      <c r="S999" s="12">
        <f t="shared" si="61"/>
        <v>41971.144641203704</v>
      </c>
      <c r="T999" s="12">
        <f t="shared" si="62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8319</v>
      </c>
      <c r="R1000" t="s">
        <v>8321</v>
      </c>
      <c r="S1000" s="12">
        <f t="shared" si="61"/>
        <v>42327.210659722223</v>
      </c>
      <c r="T1000" s="12">
        <f t="shared" si="62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8319</v>
      </c>
      <c r="R1001" t="s">
        <v>8321</v>
      </c>
      <c r="S1001" s="12">
        <f t="shared" si="61"/>
        <v>41956.334722222222</v>
      </c>
      <c r="T1001" s="12">
        <f t="shared" si="62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8319</v>
      </c>
      <c r="R1002" t="s">
        <v>8321</v>
      </c>
      <c r="S1002" s="12">
        <f t="shared" si="61"/>
        <v>42809.018055555556</v>
      </c>
      <c r="T1002" s="12">
        <f t="shared" si="62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8319</v>
      </c>
      <c r="R1003" t="s">
        <v>8321</v>
      </c>
      <c r="S1003" s="12">
        <f t="shared" si="61"/>
        <v>42765.720057870371</v>
      </c>
      <c r="T1003" s="12">
        <f t="shared" si="62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8319</v>
      </c>
      <c r="R1004" t="s">
        <v>8321</v>
      </c>
      <c r="S1004" s="12">
        <f t="shared" si="61"/>
        <v>42355.249305555553</v>
      </c>
      <c r="T1004" s="12">
        <f t="shared" si="62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8319</v>
      </c>
      <c r="R1005" t="s">
        <v>8321</v>
      </c>
      <c r="S1005" s="12">
        <f t="shared" si="61"/>
        <v>42810.667372685188</v>
      </c>
      <c r="T1005" s="12">
        <f t="shared" si="62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8319</v>
      </c>
      <c r="R1006" t="s">
        <v>8321</v>
      </c>
      <c r="S1006" s="12">
        <f t="shared" si="61"/>
        <v>42418.708645833336</v>
      </c>
      <c r="T1006" s="12">
        <f t="shared" si="62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8319</v>
      </c>
      <c r="R1007" t="s">
        <v>8321</v>
      </c>
      <c r="S1007" s="12">
        <f t="shared" si="61"/>
        <v>42307.624803240738</v>
      </c>
      <c r="T1007" s="12">
        <f t="shared" si="62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8319</v>
      </c>
      <c r="R1008" t="s">
        <v>8321</v>
      </c>
      <c r="S1008" s="12">
        <f t="shared" si="61"/>
        <v>41985.299305555556</v>
      </c>
      <c r="T1008" s="12">
        <f t="shared" si="62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8319</v>
      </c>
      <c r="R1009" t="s">
        <v>8321</v>
      </c>
      <c r="S1009" s="12">
        <f t="shared" si="61"/>
        <v>42718.6252662037</v>
      </c>
      <c r="T1009" s="12">
        <f t="shared" si="62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8319</v>
      </c>
      <c r="R1010" t="s">
        <v>8321</v>
      </c>
      <c r="S1010" s="12">
        <f t="shared" si="61"/>
        <v>42732.809201388889</v>
      </c>
      <c r="T1010" s="12">
        <f t="shared" si="62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8319</v>
      </c>
      <c r="R1011" t="s">
        <v>8321</v>
      </c>
      <c r="S1011" s="12">
        <f t="shared" si="61"/>
        <v>42540.604699074072</v>
      </c>
      <c r="T1011" s="12">
        <f t="shared" si="62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8319</v>
      </c>
      <c r="R1012" t="s">
        <v>8321</v>
      </c>
      <c r="S1012" s="12">
        <f t="shared" si="61"/>
        <v>42618.124305555553</v>
      </c>
      <c r="T1012" s="12">
        <f t="shared" si="62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8319</v>
      </c>
      <c r="R1013" t="s">
        <v>8321</v>
      </c>
      <c r="S1013" s="12">
        <f t="shared" si="61"/>
        <v>41991.898090277777</v>
      </c>
      <c r="T1013" s="12">
        <f t="shared" si="62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8319</v>
      </c>
      <c r="R1014" t="s">
        <v>8321</v>
      </c>
      <c r="S1014" s="12">
        <f t="shared" si="61"/>
        <v>42759.440416666665</v>
      </c>
      <c r="T1014" s="12">
        <f t="shared" si="62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8319</v>
      </c>
      <c r="R1015" t="s">
        <v>8321</v>
      </c>
      <c r="S1015" s="12">
        <f t="shared" si="61"/>
        <v>42367.833333333328</v>
      </c>
      <c r="T1015" s="12">
        <f t="shared" si="62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8319</v>
      </c>
      <c r="R1016" t="s">
        <v>8321</v>
      </c>
      <c r="S1016" s="12">
        <f t="shared" si="61"/>
        <v>42005.002488425926</v>
      </c>
      <c r="T1016" s="12">
        <f t="shared" si="62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8319</v>
      </c>
      <c r="R1017" t="s">
        <v>8321</v>
      </c>
      <c r="S1017" s="12">
        <f t="shared" si="61"/>
        <v>42333.920081018514</v>
      </c>
      <c r="T1017" s="12">
        <f t="shared" si="62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8319</v>
      </c>
      <c r="R1018" t="s">
        <v>8321</v>
      </c>
      <c r="S1018" s="12">
        <f t="shared" si="61"/>
        <v>42467.065462962957</v>
      </c>
      <c r="T1018" s="12">
        <f t="shared" si="62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8319</v>
      </c>
      <c r="R1019" t="s">
        <v>8321</v>
      </c>
      <c r="S1019" s="12">
        <f t="shared" si="61"/>
        <v>42329.716840277775</v>
      </c>
      <c r="T1019" s="12">
        <f t="shared" si="62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8319</v>
      </c>
      <c r="R1020" t="s">
        <v>8321</v>
      </c>
      <c r="S1020" s="12">
        <f t="shared" si="61"/>
        <v>42565.492280092592</v>
      </c>
      <c r="T1020" s="12">
        <f t="shared" si="62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8319</v>
      </c>
      <c r="R1021" t="s">
        <v>8321</v>
      </c>
      <c r="S1021" s="12">
        <f t="shared" si="61"/>
        <v>42039.973946759259</v>
      </c>
      <c r="T1021" s="12">
        <f t="shared" si="62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8325</v>
      </c>
      <c r="R1022" t="s">
        <v>8330</v>
      </c>
      <c r="S1022" s="12">
        <f t="shared" si="61"/>
        <v>42157.032638888893</v>
      </c>
      <c r="T1022" s="12">
        <f t="shared" si="62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8325</v>
      </c>
      <c r="R1023" t="s">
        <v>8330</v>
      </c>
      <c r="S1023" s="12">
        <f t="shared" si="61"/>
        <v>42294.166666666672</v>
      </c>
      <c r="T1023" s="12">
        <f t="shared" si="62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8325</v>
      </c>
      <c r="R1024" t="s">
        <v>8330</v>
      </c>
      <c r="S1024" s="12">
        <f t="shared" si="61"/>
        <v>42141.646724537044</v>
      </c>
      <c r="T1024" s="12">
        <f t="shared" si="62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8325</v>
      </c>
      <c r="R1025" t="s">
        <v>8330</v>
      </c>
      <c r="S1025" s="12">
        <f t="shared" si="61"/>
        <v>42175.919687500005</v>
      </c>
      <c r="T1025" s="12">
        <f t="shared" si="62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ref="P1026:P1089" si="64">E1026/L1026</f>
        <v>388.9762295081967</v>
      </c>
      <c r="Q1026" t="s">
        <v>8325</v>
      </c>
      <c r="R1026" t="s">
        <v>8330</v>
      </c>
      <c r="S1026" s="12">
        <f t="shared" ref="S1026:S1089" si="65">(((I1026/60)/60)/24)+DATE(1970,1,1)</f>
        <v>42400.580590277779</v>
      </c>
      <c r="T1026" s="12">
        <f t="shared" ref="T1026:T1089" si="66">(((J1026/60)/60)/24)+DATE(1970,1,1)</f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7">E1027/D1027</f>
        <v>1.099283142857143</v>
      </c>
      <c r="P1027" s="6">
        <f t="shared" si="64"/>
        <v>71.848571428571432</v>
      </c>
      <c r="Q1027" t="s">
        <v>8325</v>
      </c>
      <c r="R1027" t="s">
        <v>8330</v>
      </c>
      <c r="S1027" s="12">
        <f t="shared" si="65"/>
        <v>42079.792094907403</v>
      </c>
      <c r="T1027" s="12">
        <f t="shared" si="66"/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7"/>
        <v>1.0000828571428571</v>
      </c>
      <c r="P1028" s="6">
        <f t="shared" si="64"/>
        <v>57.381803278688523</v>
      </c>
      <c r="Q1028" t="s">
        <v>8325</v>
      </c>
      <c r="R1028" t="s">
        <v>8330</v>
      </c>
      <c r="S1028" s="12">
        <f t="shared" si="65"/>
        <v>42460.365925925929</v>
      </c>
      <c r="T1028" s="12">
        <f t="shared" si="66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8325</v>
      </c>
      <c r="R1029" t="s">
        <v>8330</v>
      </c>
      <c r="S1029" s="12">
        <f t="shared" si="65"/>
        <v>41935.034108796295</v>
      </c>
      <c r="T1029" s="12">
        <f t="shared" si="66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8325</v>
      </c>
      <c r="R1030" t="s">
        <v>8330</v>
      </c>
      <c r="S1030" s="12">
        <f t="shared" si="65"/>
        <v>42800.833333333328</v>
      </c>
      <c r="T1030" s="12">
        <f t="shared" si="66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8325</v>
      </c>
      <c r="R1031" t="s">
        <v>8330</v>
      </c>
      <c r="S1031" s="12">
        <f t="shared" si="65"/>
        <v>42098.915972222225</v>
      </c>
      <c r="T1031" s="12">
        <f t="shared" si="66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8325</v>
      </c>
      <c r="R1032" t="s">
        <v>8330</v>
      </c>
      <c r="S1032" s="12">
        <f t="shared" si="65"/>
        <v>42625.483206018514</v>
      </c>
      <c r="T1032" s="12">
        <f t="shared" si="66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8325</v>
      </c>
      <c r="R1033" t="s">
        <v>8330</v>
      </c>
      <c r="S1033" s="12">
        <f t="shared" si="65"/>
        <v>42354.764004629629</v>
      </c>
      <c r="T1033" s="12">
        <f t="shared" si="66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8325</v>
      </c>
      <c r="R1034" t="s">
        <v>8330</v>
      </c>
      <c r="S1034" s="12">
        <f t="shared" si="65"/>
        <v>42544.666956018518</v>
      </c>
      <c r="T1034" s="12">
        <f t="shared" si="66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8325</v>
      </c>
      <c r="R1035" t="s">
        <v>8330</v>
      </c>
      <c r="S1035" s="12">
        <f t="shared" si="65"/>
        <v>42716.732407407413</v>
      </c>
      <c r="T1035" s="12">
        <f t="shared" si="66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8325</v>
      </c>
      <c r="R1036" t="s">
        <v>8330</v>
      </c>
      <c r="S1036" s="12">
        <f t="shared" si="65"/>
        <v>42587.165972222225</v>
      </c>
      <c r="T1036" s="12">
        <f t="shared" si="66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8325</v>
      </c>
      <c r="R1037" t="s">
        <v>8330</v>
      </c>
      <c r="S1037" s="12">
        <f t="shared" si="65"/>
        <v>42046.641435185185</v>
      </c>
      <c r="T1037" s="12">
        <f t="shared" si="66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8325</v>
      </c>
      <c r="R1038" t="s">
        <v>8330</v>
      </c>
      <c r="S1038" s="12">
        <f t="shared" si="65"/>
        <v>41281.333333333336</v>
      </c>
      <c r="T1038" s="12">
        <f t="shared" si="66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8325</v>
      </c>
      <c r="R1039" t="s">
        <v>8330</v>
      </c>
      <c r="S1039" s="12">
        <f t="shared" si="65"/>
        <v>42142.208333333328</v>
      </c>
      <c r="T1039" s="12">
        <f t="shared" si="66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8325</v>
      </c>
      <c r="R1040" t="s">
        <v>8330</v>
      </c>
      <c r="S1040" s="12">
        <f t="shared" si="65"/>
        <v>42448.190081018518</v>
      </c>
      <c r="T1040" s="12">
        <f t="shared" si="66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8325</v>
      </c>
      <c r="R1041" t="s">
        <v>8330</v>
      </c>
      <c r="S1041" s="12">
        <f t="shared" si="65"/>
        <v>42717.332638888889</v>
      </c>
      <c r="T1041" s="12">
        <f t="shared" si="66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8331</v>
      </c>
      <c r="R1042" t="s">
        <v>8332</v>
      </c>
      <c r="S1042" s="12">
        <f t="shared" si="65"/>
        <v>42609.708437499998</v>
      </c>
      <c r="T1042" s="12">
        <f t="shared" si="66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8331</v>
      </c>
      <c r="R1043" t="s">
        <v>8332</v>
      </c>
      <c r="S1043" s="12">
        <f t="shared" si="65"/>
        <v>41851.060092592597</v>
      </c>
      <c r="T1043" s="12">
        <f t="shared" si="66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8331</v>
      </c>
      <c r="R1044" t="s">
        <v>8332</v>
      </c>
      <c r="S1044" s="12">
        <f t="shared" si="65"/>
        <v>41894.416666666664</v>
      </c>
      <c r="T1044" s="12">
        <f t="shared" si="66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8331</v>
      </c>
      <c r="R1045" t="s">
        <v>8332</v>
      </c>
      <c r="S1045" s="12">
        <f t="shared" si="65"/>
        <v>42144.252951388888</v>
      </c>
      <c r="T1045" s="12">
        <f t="shared" si="66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8331</v>
      </c>
      <c r="R1046" t="s">
        <v>8332</v>
      </c>
      <c r="S1046" s="12">
        <f t="shared" si="65"/>
        <v>42068.852083333331</v>
      </c>
      <c r="T1046" s="12">
        <f t="shared" si="66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8331</v>
      </c>
      <c r="R1047" t="s">
        <v>8332</v>
      </c>
      <c r="S1047" s="12">
        <f t="shared" si="65"/>
        <v>41874.874421296299</v>
      </c>
      <c r="T1047" s="12">
        <f t="shared" si="66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8331</v>
      </c>
      <c r="R1048" t="s">
        <v>8332</v>
      </c>
      <c r="S1048" s="12">
        <f t="shared" si="65"/>
        <v>42364.851388888885</v>
      </c>
      <c r="T1048" s="12">
        <f t="shared" si="66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8331</v>
      </c>
      <c r="R1049" t="s">
        <v>8332</v>
      </c>
      <c r="S1049" s="12">
        <f t="shared" si="65"/>
        <v>41948.860127314816</v>
      </c>
      <c r="T1049" s="12">
        <f t="shared" si="66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8331</v>
      </c>
      <c r="R1050" t="s">
        <v>8332</v>
      </c>
      <c r="S1050" s="12">
        <f t="shared" si="65"/>
        <v>42638.053113425922</v>
      </c>
      <c r="T1050" s="12">
        <f t="shared" si="66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8331</v>
      </c>
      <c r="R1051" t="s">
        <v>8332</v>
      </c>
      <c r="S1051" s="12">
        <f t="shared" si="65"/>
        <v>42412.431076388893</v>
      </c>
      <c r="T1051" s="12">
        <f t="shared" si="66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8331</v>
      </c>
      <c r="R1052" t="s">
        <v>8332</v>
      </c>
      <c r="S1052" s="12">
        <f t="shared" si="65"/>
        <v>42261.7971875</v>
      </c>
      <c r="T1052" s="12">
        <f t="shared" si="66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8331</v>
      </c>
      <c r="R1053" t="s">
        <v>8332</v>
      </c>
      <c r="S1053" s="12">
        <f t="shared" si="65"/>
        <v>41878.014178240745</v>
      </c>
      <c r="T1053" s="12">
        <f t="shared" si="66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8331</v>
      </c>
      <c r="R1054" t="s">
        <v>8332</v>
      </c>
      <c r="S1054" s="12">
        <f t="shared" si="65"/>
        <v>42527.839583333334</v>
      </c>
      <c r="T1054" s="12">
        <f t="shared" si="66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8331</v>
      </c>
      <c r="R1055" t="s">
        <v>8332</v>
      </c>
      <c r="S1055" s="12">
        <f t="shared" si="65"/>
        <v>42800.172824074078</v>
      </c>
      <c r="T1055" s="12">
        <f t="shared" si="66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8331</v>
      </c>
      <c r="R1056" t="s">
        <v>8332</v>
      </c>
      <c r="S1056" s="12">
        <f t="shared" si="65"/>
        <v>41861.916666666664</v>
      </c>
      <c r="T1056" s="12">
        <f t="shared" si="66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8331</v>
      </c>
      <c r="R1057" t="s">
        <v>8332</v>
      </c>
      <c r="S1057" s="12">
        <f t="shared" si="65"/>
        <v>42436.992418981477</v>
      </c>
      <c r="T1057" s="12">
        <f t="shared" si="66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8331</v>
      </c>
      <c r="R1058" t="s">
        <v>8332</v>
      </c>
      <c r="S1058" s="12">
        <f t="shared" si="65"/>
        <v>42118.677974537044</v>
      </c>
      <c r="T1058" s="12">
        <f t="shared" si="66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8331</v>
      </c>
      <c r="R1059" t="s">
        <v>8332</v>
      </c>
      <c r="S1059" s="12">
        <f t="shared" si="65"/>
        <v>42708.912997685184</v>
      </c>
      <c r="T1059" s="12">
        <f t="shared" si="66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8331</v>
      </c>
      <c r="R1060" t="s">
        <v>8332</v>
      </c>
      <c r="S1060" s="12">
        <f t="shared" si="65"/>
        <v>42089</v>
      </c>
      <c r="T1060" s="12">
        <f t="shared" si="66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8331</v>
      </c>
      <c r="R1061" t="s">
        <v>8332</v>
      </c>
      <c r="S1061" s="12">
        <f t="shared" si="65"/>
        <v>42076.748333333337</v>
      </c>
      <c r="T1061" s="12">
        <f t="shared" si="66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8331</v>
      </c>
      <c r="R1062" t="s">
        <v>8332</v>
      </c>
      <c r="S1062" s="12">
        <f t="shared" si="65"/>
        <v>42109.913113425922</v>
      </c>
      <c r="T1062" s="12">
        <f t="shared" si="66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8331</v>
      </c>
      <c r="R1063" t="s">
        <v>8332</v>
      </c>
      <c r="S1063" s="12">
        <f t="shared" si="65"/>
        <v>42492.041666666672</v>
      </c>
      <c r="T1063" s="12">
        <f t="shared" si="66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8331</v>
      </c>
      <c r="R1064" t="s">
        <v>8332</v>
      </c>
      <c r="S1064" s="12">
        <f t="shared" si="65"/>
        <v>42563.807187500002</v>
      </c>
      <c r="T1064" s="12">
        <f t="shared" si="66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8331</v>
      </c>
      <c r="R1065" t="s">
        <v>8332</v>
      </c>
      <c r="S1065" s="12">
        <f t="shared" si="65"/>
        <v>42613.030810185184</v>
      </c>
      <c r="T1065" s="12">
        <f t="shared" si="66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8333</v>
      </c>
      <c r="R1066" t="s">
        <v>8334</v>
      </c>
      <c r="S1066" s="12">
        <f t="shared" si="65"/>
        <v>41462.228043981479</v>
      </c>
      <c r="T1066" s="12">
        <f t="shared" si="66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8333</v>
      </c>
      <c r="R1067" t="s">
        <v>8334</v>
      </c>
      <c r="S1067" s="12">
        <f t="shared" si="65"/>
        <v>41689.381041666667</v>
      </c>
      <c r="T1067" s="12">
        <f t="shared" si="66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8333</v>
      </c>
      <c r="R1068" t="s">
        <v>8334</v>
      </c>
      <c r="S1068" s="12">
        <f t="shared" si="65"/>
        <v>41490.962754629632</v>
      </c>
      <c r="T1068" s="12">
        <f t="shared" si="66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8333</v>
      </c>
      <c r="R1069" t="s">
        <v>8334</v>
      </c>
      <c r="S1069" s="12">
        <f t="shared" si="65"/>
        <v>41629.855682870373</v>
      </c>
      <c r="T1069" s="12">
        <f t="shared" si="66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8333</v>
      </c>
      <c r="R1070" t="s">
        <v>8334</v>
      </c>
      <c r="S1070" s="12">
        <f t="shared" si="65"/>
        <v>42470.329444444447</v>
      </c>
      <c r="T1070" s="12">
        <f t="shared" si="66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8333</v>
      </c>
      <c r="R1071" t="s">
        <v>8334</v>
      </c>
      <c r="S1071" s="12">
        <f t="shared" si="65"/>
        <v>41604.271516203706</v>
      </c>
      <c r="T1071" s="12">
        <f t="shared" si="66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8333</v>
      </c>
      <c r="R1072" t="s">
        <v>8334</v>
      </c>
      <c r="S1072" s="12">
        <f t="shared" si="65"/>
        <v>41183.011828703704</v>
      </c>
      <c r="T1072" s="12">
        <f t="shared" si="66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8333</v>
      </c>
      <c r="R1073" t="s">
        <v>8334</v>
      </c>
      <c r="S1073" s="12">
        <f t="shared" si="65"/>
        <v>42325.795057870375</v>
      </c>
      <c r="T1073" s="12">
        <f t="shared" si="66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8333</v>
      </c>
      <c r="R1074" t="s">
        <v>8334</v>
      </c>
      <c r="S1074" s="12">
        <f t="shared" si="65"/>
        <v>41675.832141203704</v>
      </c>
      <c r="T1074" s="12">
        <f t="shared" si="66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8333</v>
      </c>
      <c r="R1075" t="s">
        <v>8334</v>
      </c>
      <c r="S1075" s="12">
        <f t="shared" si="65"/>
        <v>40832.964594907404</v>
      </c>
      <c r="T1075" s="12">
        <f t="shared" si="66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8333</v>
      </c>
      <c r="R1076" t="s">
        <v>8334</v>
      </c>
      <c r="S1076" s="12">
        <f t="shared" si="65"/>
        <v>41643.172974537039</v>
      </c>
      <c r="T1076" s="12">
        <f t="shared" si="66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8333</v>
      </c>
      <c r="R1077" t="s">
        <v>8334</v>
      </c>
      <c r="S1077" s="12">
        <f t="shared" si="65"/>
        <v>41035.904120370367</v>
      </c>
      <c r="T1077" s="12">
        <f t="shared" si="66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8333</v>
      </c>
      <c r="R1078" t="s">
        <v>8334</v>
      </c>
      <c r="S1078" s="12">
        <f t="shared" si="65"/>
        <v>41893.377893518518</v>
      </c>
      <c r="T1078" s="12">
        <f t="shared" si="66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8333</v>
      </c>
      <c r="R1079" t="s">
        <v>8334</v>
      </c>
      <c r="S1079" s="12">
        <f t="shared" si="65"/>
        <v>42383.16679398148</v>
      </c>
      <c r="T1079" s="12">
        <f t="shared" si="66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8333</v>
      </c>
      <c r="R1080" t="s">
        <v>8334</v>
      </c>
      <c r="S1080" s="12">
        <f t="shared" si="65"/>
        <v>40746.195844907408</v>
      </c>
      <c r="T1080" s="12">
        <f t="shared" si="66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8333</v>
      </c>
      <c r="R1081" t="s">
        <v>8334</v>
      </c>
      <c r="S1081" s="12">
        <f t="shared" si="65"/>
        <v>42504.566388888896</v>
      </c>
      <c r="T1081" s="12">
        <f t="shared" si="66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8333</v>
      </c>
      <c r="R1082" t="s">
        <v>8334</v>
      </c>
      <c r="S1082" s="12">
        <f t="shared" si="65"/>
        <v>41770.138113425928</v>
      </c>
      <c r="T1082" s="12">
        <f t="shared" si="66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8333</v>
      </c>
      <c r="R1083" t="s">
        <v>8334</v>
      </c>
      <c r="S1083" s="12">
        <f t="shared" si="65"/>
        <v>42032.926990740743</v>
      </c>
      <c r="T1083" s="12">
        <f t="shared" si="66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8333</v>
      </c>
      <c r="R1084" t="s">
        <v>8334</v>
      </c>
      <c r="S1084" s="12">
        <f t="shared" si="65"/>
        <v>41131.906111111115</v>
      </c>
      <c r="T1084" s="12">
        <f t="shared" si="66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8333</v>
      </c>
      <c r="R1085" t="s">
        <v>8334</v>
      </c>
      <c r="S1085" s="12">
        <f t="shared" si="65"/>
        <v>41853.659525462965</v>
      </c>
      <c r="T1085" s="12">
        <f t="shared" si="66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8333</v>
      </c>
      <c r="R1086" t="s">
        <v>8334</v>
      </c>
      <c r="S1086" s="12">
        <f t="shared" si="65"/>
        <v>41859.912083333329</v>
      </c>
      <c r="T1086" s="12">
        <f t="shared" si="66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8333</v>
      </c>
      <c r="R1087" t="s">
        <v>8334</v>
      </c>
      <c r="S1087" s="12">
        <f t="shared" si="65"/>
        <v>42443.629340277781</v>
      </c>
      <c r="T1087" s="12">
        <f t="shared" si="66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8333</v>
      </c>
      <c r="R1088" t="s">
        <v>8334</v>
      </c>
      <c r="S1088" s="12">
        <f t="shared" si="65"/>
        <v>41875.866793981484</v>
      </c>
      <c r="T1088" s="12">
        <f t="shared" si="66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8333</v>
      </c>
      <c r="R1089" t="s">
        <v>8334</v>
      </c>
      <c r="S1089" s="12">
        <f t="shared" si="65"/>
        <v>41805.713969907411</v>
      </c>
      <c r="T1089" s="12">
        <f t="shared" si="66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ref="P1090:P1153" si="68">E1090/L1090</f>
        <v>43.41727891156463</v>
      </c>
      <c r="Q1090" t="s">
        <v>8333</v>
      </c>
      <c r="R1090" t="s">
        <v>8334</v>
      </c>
      <c r="S1090" s="12">
        <f t="shared" ref="S1090:S1153" si="69">(((I1090/60)/60)/24)+DATE(1970,1,1)</f>
        <v>41753.799386574072</v>
      </c>
      <c r="T1090" s="12">
        <f t="shared" ref="T1090:T1153" si="70">(((J1090/60)/60)/24)+DATE(1970,1,1)</f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1">E1091/D1091</f>
        <v>7.8266666666666665E-2</v>
      </c>
      <c r="P1091" s="6">
        <f t="shared" si="68"/>
        <v>23.959183673469386</v>
      </c>
      <c r="Q1091" t="s">
        <v>8333</v>
      </c>
      <c r="R1091" t="s">
        <v>8334</v>
      </c>
      <c r="S1091" s="12">
        <f t="shared" si="69"/>
        <v>42181.189525462964</v>
      </c>
      <c r="T1091" s="12">
        <f t="shared" si="70"/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1"/>
        <v>3.8464497269020693E-4</v>
      </c>
      <c r="P1092" s="6">
        <f t="shared" si="68"/>
        <v>5</v>
      </c>
      <c r="Q1092" t="s">
        <v>8333</v>
      </c>
      <c r="R1092" t="s">
        <v>8334</v>
      </c>
      <c r="S1092" s="12">
        <f t="shared" si="69"/>
        <v>42153.185798611114</v>
      </c>
      <c r="T1092" s="12">
        <f t="shared" si="70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8333</v>
      </c>
      <c r="R1093" t="s">
        <v>8334</v>
      </c>
      <c r="S1093" s="12">
        <f t="shared" si="69"/>
        <v>42470.778611111105</v>
      </c>
      <c r="T1093" s="12">
        <f t="shared" si="70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8333</v>
      </c>
      <c r="R1094" t="s">
        <v>8334</v>
      </c>
      <c r="S1094" s="12">
        <f t="shared" si="69"/>
        <v>41280.025902777779</v>
      </c>
      <c r="T1094" s="12">
        <f t="shared" si="70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8333</v>
      </c>
      <c r="R1095" t="s">
        <v>8334</v>
      </c>
      <c r="S1095" s="12">
        <f t="shared" si="69"/>
        <v>42411.973807870367</v>
      </c>
      <c r="T1095" s="12">
        <f t="shared" si="70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8333</v>
      </c>
      <c r="R1096" t="s">
        <v>8334</v>
      </c>
      <c r="S1096" s="12">
        <f t="shared" si="69"/>
        <v>40825.713344907403</v>
      </c>
      <c r="T1096" s="12">
        <f t="shared" si="70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8333</v>
      </c>
      <c r="R1097" t="s">
        <v>8334</v>
      </c>
      <c r="S1097" s="12">
        <f t="shared" si="69"/>
        <v>41516.537268518521</v>
      </c>
      <c r="T1097" s="12">
        <f t="shared" si="70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8333</v>
      </c>
      <c r="R1098" t="s">
        <v>8334</v>
      </c>
      <c r="S1098" s="12">
        <f t="shared" si="69"/>
        <v>41916.145833333336</v>
      </c>
      <c r="T1098" s="12">
        <f t="shared" si="70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8333</v>
      </c>
      <c r="R1099" t="s">
        <v>8334</v>
      </c>
      <c r="S1099" s="12">
        <f t="shared" si="69"/>
        <v>41700.792557870373</v>
      </c>
      <c r="T1099" s="12">
        <f t="shared" si="70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8333</v>
      </c>
      <c r="R1100" t="s">
        <v>8334</v>
      </c>
      <c r="S1100" s="12">
        <f t="shared" si="69"/>
        <v>41742.762673611112</v>
      </c>
      <c r="T1100" s="12">
        <f t="shared" si="70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8333</v>
      </c>
      <c r="R1101" t="s">
        <v>8334</v>
      </c>
      <c r="S1101" s="12">
        <f t="shared" si="69"/>
        <v>42137.836435185185</v>
      </c>
      <c r="T1101" s="12">
        <f t="shared" si="70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8333</v>
      </c>
      <c r="R1102" t="s">
        <v>8334</v>
      </c>
      <c r="S1102" s="12">
        <f t="shared" si="69"/>
        <v>42414.110775462963</v>
      </c>
      <c r="T1102" s="12">
        <f t="shared" si="70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8333</v>
      </c>
      <c r="R1103" t="s">
        <v>8334</v>
      </c>
      <c r="S1103" s="12">
        <f t="shared" si="69"/>
        <v>42565.758333333331</v>
      </c>
      <c r="T1103" s="12">
        <f t="shared" si="70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8333</v>
      </c>
      <c r="R1104" t="s">
        <v>8334</v>
      </c>
      <c r="S1104" s="12">
        <f t="shared" si="69"/>
        <v>41617.249305555553</v>
      </c>
      <c r="T1104" s="12">
        <f t="shared" si="70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8333</v>
      </c>
      <c r="R1105" t="s">
        <v>8334</v>
      </c>
      <c r="S1105" s="12">
        <f t="shared" si="69"/>
        <v>42539.22210648148</v>
      </c>
      <c r="T1105" s="12">
        <f t="shared" si="70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8333</v>
      </c>
      <c r="R1106" t="s">
        <v>8334</v>
      </c>
      <c r="S1106" s="12">
        <f t="shared" si="69"/>
        <v>41801.40996527778</v>
      </c>
      <c r="T1106" s="12">
        <f t="shared" si="70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8333</v>
      </c>
      <c r="R1107" t="s">
        <v>8334</v>
      </c>
      <c r="S1107" s="12">
        <f t="shared" si="69"/>
        <v>41722.0940625</v>
      </c>
      <c r="T1107" s="12">
        <f t="shared" si="70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8333</v>
      </c>
      <c r="R1108" t="s">
        <v>8334</v>
      </c>
      <c r="S1108" s="12">
        <f t="shared" si="69"/>
        <v>41003.698784722219</v>
      </c>
      <c r="T1108" s="12">
        <f t="shared" si="70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8333</v>
      </c>
      <c r="R1109" t="s">
        <v>8334</v>
      </c>
      <c r="S1109" s="12">
        <f t="shared" si="69"/>
        <v>41843.861388888887</v>
      </c>
      <c r="T1109" s="12">
        <f t="shared" si="70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8333</v>
      </c>
      <c r="R1110" t="s">
        <v>8334</v>
      </c>
      <c r="S1110" s="12">
        <f t="shared" si="69"/>
        <v>41012.595312500001</v>
      </c>
      <c r="T1110" s="12">
        <f t="shared" si="70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8333</v>
      </c>
      <c r="R1111" t="s">
        <v>8334</v>
      </c>
      <c r="S1111" s="12">
        <f t="shared" si="69"/>
        <v>42692.793865740736</v>
      </c>
      <c r="T1111" s="12">
        <f t="shared" si="70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8333</v>
      </c>
      <c r="R1112" t="s">
        <v>8334</v>
      </c>
      <c r="S1112" s="12">
        <f t="shared" si="69"/>
        <v>41250.933124999996</v>
      </c>
      <c r="T1112" s="12">
        <f t="shared" si="70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8333</v>
      </c>
      <c r="R1113" t="s">
        <v>8334</v>
      </c>
      <c r="S1113" s="12">
        <f t="shared" si="69"/>
        <v>42377.203587962969</v>
      </c>
      <c r="T1113" s="12">
        <f t="shared" si="70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8333</v>
      </c>
      <c r="R1114" t="s">
        <v>8334</v>
      </c>
      <c r="S1114" s="12">
        <f t="shared" si="69"/>
        <v>42023.354166666672</v>
      </c>
      <c r="T1114" s="12">
        <f t="shared" si="70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8333</v>
      </c>
      <c r="R1115" t="s">
        <v>8334</v>
      </c>
      <c r="S1115" s="12">
        <f t="shared" si="69"/>
        <v>41865.977083333331</v>
      </c>
      <c r="T1115" s="12">
        <f t="shared" si="70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8333</v>
      </c>
      <c r="R1116" t="s">
        <v>8334</v>
      </c>
      <c r="S1116" s="12">
        <f t="shared" si="69"/>
        <v>41556.345914351856</v>
      </c>
      <c r="T1116" s="12">
        <f t="shared" si="70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8333</v>
      </c>
      <c r="R1117" t="s">
        <v>8334</v>
      </c>
      <c r="S1117" s="12">
        <f t="shared" si="69"/>
        <v>42459.653877314813</v>
      </c>
      <c r="T1117" s="12">
        <f t="shared" si="70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8333</v>
      </c>
      <c r="R1118" t="s">
        <v>8334</v>
      </c>
      <c r="S1118" s="12">
        <f t="shared" si="69"/>
        <v>41069.847314814811</v>
      </c>
      <c r="T1118" s="12">
        <f t="shared" si="70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8333</v>
      </c>
      <c r="R1119" t="s">
        <v>8334</v>
      </c>
      <c r="S1119" s="12">
        <f t="shared" si="69"/>
        <v>42363.598530092597</v>
      </c>
      <c r="T1119" s="12">
        <f t="shared" si="70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8333</v>
      </c>
      <c r="R1120" t="s">
        <v>8334</v>
      </c>
      <c r="S1120" s="12">
        <f t="shared" si="69"/>
        <v>41734.124756944446</v>
      </c>
      <c r="T1120" s="12">
        <f t="shared" si="70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8333</v>
      </c>
      <c r="R1121" t="s">
        <v>8334</v>
      </c>
      <c r="S1121" s="12">
        <f t="shared" si="69"/>
        <v>41735.792407407411</v>
      </c>
      <c r="T1121" s="12">
        <f t="shared" si="70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8333</v>
      </c>
      <c r="R1122" t="s">
        <v>8334</v>
      </c>
      <c r="S1122" s="12">
        <f t="shared" si="69"/>
        <v>40844.872685185182</v>
      </c>
      <c r="T1122" s="12">
        <f t="shared" si="70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8333</v>
      </c>
      <c r="R1123" t="s">
        <v>8334</v>
      </c>
      <c r="S1123" s="12">
        <f t="shared" si="69"/>
        <v>42442.892546296294</v>
      </c>
      <c r="T1123" s="12">
        <f t="shared" si="70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8333</v>
      </c>
      <c r="R1124" t="s">
        <v>8334</v>
      </c>
      <c r="S1124" s="12">
        <f t="shared" si="69"/>
        <v>41424.703993055555</v>
      </c>
      <c r="T1124" s="12">
        <f t="shared" si="70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8333</v>
      </c>
      <c r="R1125" t="s">
        <v>8334</v>
      </c>
      <c r="S1125" s="12">
        <f t="shared" si="69"/>
        <v>41748.5237037037</v>
      </c>
      <c r="T1125" s="12">
        <f t="shared" si="70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8333</v>
      </c>
      <c r="R1126" t="s">
        <v>8335</v>
      </c>
      <c r="S1126" s="12">
        <f t="shared" si="69"/>
        <v>42124.667256944449</v>
      </c>
      <c r="T1126" s="12">
        <f t="shared" si="70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8333</v>
      </c>
      <c r="R1127" t="s">
        <v>8335</v>
      </c>
      <c r="S1127" s="12">
        <f t="shared" si="69"/>
        <v>42272.624189814815</v>
      </c>
      <c r="T1127" s="12">
        <f t="shared" si="70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8333</v>
      </c>
      <c r="R1128" t="s">
        <v>8335</v>
      </c>
      <c r="S1128" s="12">
        <f t="shared" si="69"/>
        <v>42565.327476851846</v>
      </c>
      <c r="T1128" s="12">
        <f t="shared" si="70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8333</v>
      </c>
      <c r="R1129" t="s">
        <v>8335</v>
      </c>
      <c r="S1129" s="12">
        <f t="shared" si="69"/>
        <v>41957.895833333328</v>
      </c>
      <c r="T1129" s="12">
        <f t="shared" si="70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8333</v>
      </c>
      <c r="R1130" t="s">
        <v>8335</v>
      </c>
      <c r="S1130" s="12">
        <f t="shared" si="69"/>
        <v>41858.649502314816</v>
      </c>
      <c r="T1130" s="12">
        <f t="shared" si="70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8333</v>
      </c>
      <c r="R1131" t="s">
        <v>8335</v>
      </c>
      <c r="S1131" s="12">
        <f t="shared" si="69"/>
        <v>42526.264965277776</v>
      </c>
      <c r="T1131" s="12">
        <f t="shared" si="70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8333</v>
      </c>
      <c r="R1132" t="s">
        <v>8335</v>
      </c>
      <c r="S1132" s="12">
        <f t="shared" si="69"/>
        <v>41969.038194444445</v>
      </c>
      <c r="T1132" s="12">
        <f t="shared" si="70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8333</v>
      </c>
      <c r="R1133" t="s">
        <v>8335</v>
      </c>
      <c r="S1133" s="12">
        <f t="shared" si="69"/>
        <v>42362.908194444448</v>
      </c>
      <c r="T1133" s="12">
        <f t="shared" si="70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8333</v>
      </c>
      <c r="R1134" t="s">
        <v>8335</v>
      </c>
      <c r="S1134" s="12">
        <f t="shared" si="69"/>
        <v>42736.115405092598</v>
      </c>
      <c r="T1134" s="12">
        <f t="shared" si="70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8333</v>
      </c>
      <c r="R1135" t="s">
        <v>8335</v>
      </c>
      <c r="S1135" s="12">
        <f t="shared" si="69"/>
        <v>41851.407187500001</v>
      </c>
      <c r="T1135" s="12">
        <f t="shared" si="70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8333</v>
      </c>
      <c r="R1136" t="s">
        <v>8335</v>
      </c>
      <c r="S1136" s="12">
        <f t="shared" si="69"/>
        <v>41972.189583333333</v>
      </c>
      <c r="T1136" s="12">
        <f t="shared" si="70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8333</v>
      </c>
      <c r="R1137" t="s">
        <v>8335</v>
      </c>
      <c r="S1137" s="12">
        <f t="shared" si="69"/>
        <v>42588.989513888882</v>
      </c>
      <c r="T1137" s="12">
        <f t="shared" si="70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8333</v>
      </c>
      <c r="R1138" t="s">
        <v>8335</v>
      </c>
      <c r="S1138" s="12">
        <f t="shared" si="69"/>
        <v>42357.671631944439</v>
      </c>
      <c r="T1138" s="12">
        <f t="shared" si="70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8333</v>
      </c>
      <c r="R1139" t="s">
        <v>8335</v>
      </c>
      <c r="S1139" s="12">
        <f t="shared" si="69"/>
        <v>42483.819687499999</v>
      </c>
      <c r="T1139" s="12">
        <f t="shared" si="70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8333</v>
      </c>
      <c r="R1140" t="s">
        <v>8335</v>
      </c>
      <c r="S1140" s="12">
        <f t="shared" si="69"/>
        <v>42756.9066087963</v>
      </c>
      <c r="T1140" s="12">
        <f t="shared" si="70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8333</v>
      </c>
      <c r="R1141" t="s">
        <v>8335</v>
      </c>
      <c r="S1141" s="12">
        <f t="shared" si="69"/>
        <v>42005.347523148142</v>
      </c>
      <c r="T1141" s="12">
        <f t="shared" si="70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8333</v>
      </c>
      <c r="R1142" t="s">
        <v>8335</v>
      </c>
      <c r="S1142" s="12">
        <f t="shared" si="69"/>
        <v>42222.462048611109</v>
      </c>
      <c r="T1142" s="12">
        <f t="shared" si="70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8333</v>
      </c>
      <c r="R1143" t="s">
        <v>8335</v>
      </c>
      <c r="S1143" s="12">
        <f t="shared" si="69"/>
        <v>42194.699652777781</v>
      </c>
      <c r="T1143" s="12">
        <f t="shared" si="70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8333</v>
      </c>
      <c r="R1144" t="s">
        <v>8335</v>
      </c>
      <c r="S1144" s="12">
        <f t="shared" si="69"/>
        <v>42052.006099537044</v>
      </c>
      <c r="T1144" s="12">
        <f t="shared" si="70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8333</v>
      </c>
      <c r="R1145" t="s">
        <v>8335</v>
      </c>
      <c r="S1145" s="12">
        <f t="shared" si="69"/>
        <v>42355.19358796296</v>
      </c>
      <c r="T1145" s="12">
        <f t="shared" si="70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8336</v>
      </c>
      <c r="R1146" t="s">
        <v>8337</v>
      </c>
      <c r="S1146" s="12">
        <f t="shared" si="69"/>
        <v>42123.181944444441</v>
      </c>
      <c r="T1146" s="12">
        <f t="shared" si="70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8336</v>
      </c>
      <c r="R1147" t="s">
        <v>8337</v>
      </c>
      <c r="S1147" s="12">
        <f t="shared" si="69"/>
        <v>41914.747592592597</v>
      </c>
      <c r="T1147" s="12">
        <f t="shared" si="70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8336</v>
      </c>
      <c r="R1148" t="s">
        <v>8337</v>
      </c>
      <c r="S1148" s="12">
        <f t="shared" si="69"/>
        <v>41761.9533912037</v>
      </c>
      <c r="T1148" s="12">
        <f t="shared" si="70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8336</v>
      </c>
      <c r="R1149" t="s">
        <v>8337</v>
      </c>
      <c r="S1149" s="12">
        <f t="shared" si="69"/>
        <v>41931.972025462965</v>
      </c>
      <c r="T1149" s="12">
        <f t="shared" si="70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8336</v>
      </c>
      <c r="R1150" t="s">
        <v>8337</v>
      </c>
      <c r="S1150" s="12">
        <f t="shared" si="69"/>
        <v>42705.212743055556</v>
      </c>
      <c r="T1150" s="12">
        <f t="shared" si="70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8336</v>
      </c>
      <c r="R1151" t="s">
        <v>8337</v>
      </c>
      <c r="S1151" s="12">
        <f t="shared" si="69"/>
        <v>42537.71025462963</v>
      </c>
      <c r="T1151" s="12">
        <f t="shared" si="70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8336</v>
      </c>
      <c r="R1152" t="s">
        <v>8337</v>
      </c>
      <c r="S1152" s="12">
        <f t="shared" si="69"/>
        <v>42377.954571759255</v>
      </c>
      <c r="T1152" s="12">
        <f t="shared" si="70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8336</v>
      </c>
      <c r="R1153" t="s">
        <v>8337</v>
      </c>
      <c r="S1153" s="12">
        <f t="shared" si="69"/>
        <v>42254.102581018517</v>
      </c>
      <c r="T1153" s="12">
        <f t="shared" si="70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ref="P1154:P1217" si="72">E1154/L1154</f>
        <v>60.733333333333334</v>
      </c>
      <c r="Q1154" t="s">
        <v>8336</v>
      </c>
      <c r="R1154" t="s">
        <v>8337</v>
      </c>
      <c r="S1154" s="12">
        <f t="shared" ref="S1154:S1217" si="73">(((I1154/60)/60)/24)+DATE(1970,1,1)</f>
        <v>42139.709629629629</v>
      </c>
      <c r="T1154" s="12">
        <f t="shared" ref="T1154:T1217" si="74">(((J1154/60)/60)/24)+DATE(1970,1,1)</f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5">E1155/D1155</f>
        <v>6.2500000000000003E-3</v>
      </c>
      <c r="P1155" s="6">
        <f t="shared" si="72"/>
        <v>50</v>
      </c>
      <c r="Q1155" t="s">
        <v>8336</v>
      </c>
      <c r="R1155" t="s">
        <v>8337</v>
      </c>
      <c r="S1155" s="12">
        <f t="shared" si="73"/>
        <v>42173.714178240742</v>
      </c>
      <c r="T1155" s="12">
        <f t="shared" si="74"/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5"/>
        <v>6.5000000000000002E-2</v>
      </c>
      <c r="P1156" s="6">
        <f t="shared" si="72"/>
        <v>108.33333333333333</v>
      </c>
      <c r="Q1156" t="s">
        <v>8336</v>
      </c>
      <c r="R1156" t="s">
        <v>8337</v>
      </c>
      <c r="S1156" s="12">
        <f t="shared" si="73"/>
        <v>42253.108865740738</v>
      </c>
      <c r="T1156" s="12">
        <f t="shared" si="74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8336</v>
      </c>
      <c r="R1157" t="s">
        <v>8337</v>
      </c>
      <c r="S1157" s="12">
        <f t="shared" si="73"/>
        <v>41865.763981481483</v>
      </c>
      <c r="T1157" s="12">
        <f t="shared" si="74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8336</v>
      </c>
      <c r="R1158" t="s">
        <v>8337</v>
      </c>
      <c r="S1158" s="12">
        <f t="shared" si="73"/>
        <v>42059.07131944444</v>
      </c>
      <c r="T1158" s="12">
        <f t="shared" si="74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8336</v>
      </c>
      <c r="R1159" t="s">
        <v>8337</v>
      </c>
      <c r="S1159" s="12">
        <f t="shared" si="73"/>
        <v>41978.669907407413</v>
      </c>
      <c r="T1159" s="12">
        <f t="shared" si="74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8336</v>
      </c>
      <c r="R1160" t="s">
        <v>8337</v>
      </c>
      <c r="S1160" s="12">
        <f t="shared" si="73"/>
        <v>41982.09175925926</v>
      </c>
      <c r="T1160" s="12">
        <f t="shared" si="74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8336</v>
      </c>
      <c r="R1161" t="s">
        <v>8337</v>
      </c>
      <c r="S1161" s="12">
        <f t="shared" si="73"/>
        <v>42185.65625</v>
      </c>
      <c r="T1161" s="12">
        <f t="shared" si="74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8336</v>
      </c>
      <c r="R1162" t="s">
        <v>8337</v>
      </c>
      <c r="S1162" s="12">
        <f t="shared" si="73"/>
        <v>42091.113263888896</v>
      </c>
      <c r="T1162" s="12">
        <f t="shared" si="74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8336</v>
      </c>
      <c r="R1163" t="s">
        <v>8337</v>
      </c>
      <c r="S1163" s="12">
        <f t="shared" si="73"/>
        <v>42143.629502314812</v>
      </c>
      <c r="T1163" s="12">
        <f t="shared" si="74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8336</v>
      </c>
      <c r="R1164" t="s">
        <v>8337</v>
      </c>
      <c r="S1164" s="12">
        <f t="shared" si="73"/>
        <v>41907.683611111112</v>
      </c>
      <c r="T1164" s="12">
        <f t="shared" si="74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8336</v>
      </c>
      <c r="R1165" t="s">
        <v>8337</v>
      </c>
      <c r="S1165" s="12">
        <f t="shared" si="73"/>
        <v>41860.723611111112</v>
      </c>
      <c r="T1165" s="12">
        <f t="shared" si="74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8336</v>
      </c>
      <c r="R1166" t="s">
        <v>8337</v>
      </c>
      <c r="S1166" s="12">
        <f t="shared" si="73"/>
        <v>42539.724328703705</v>
      </c>
      <c r="T1166" s="12">
        <f t="shared" si="74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8336</v>
      </c>
      <c r="R1167" t="s">
        <v>8337</v>
      </c>
      <c r="S1167" s="12">
        <f t="shared" si="73"/>
        <v>41826.214467592588</v>
      </c>
      <c r="T1167" s="12">
        <f t="shared" si="74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8336</v>
      </c>
      <c r="R1168" t="s">
        <v>8337</v>
      </c>
      <c r="S1168" s="12">
        <f t="shared" si="73"/>
        <v>42181.166666666672</v>
      </c>
      <c r="T1168" s="12">
        <f t="shared" si="74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8336</v>
      </c>
      <c r="R1169" t="s">
        <v>8337</v>
      </c>
      <c r="S1169" s="12">
        <f t="shared" si="73"/>
        <v>41894.734895833331</v>
      </c>
      <c r="T1169" s="12">
        <f t="shared" si="74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8336</v>
      </c>
      <c r="R1170" t="s">
        <v>8337</v>
      </c>
      <c r="S1170" s="12">
        <f t="shared" si="73"/>
        <v>42635.053993055553</v>
      </c>
      <c r="T1170" s="12">
        <f t="shared" si="74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8336</v>
      </c>
      <c r="R1171" t="s">
        <v>8337</v>
      </c>
      <c r="S1171" s="12">
        <f t="shared" si="73"/>
        <v>42057.353738425925</v>
      </c>
      <c r="T1171" s="12">
        <f t="shared" si="74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8336</v>
      </c>
      <c r="R1172" t="s">
        <v>8337</v>
      </c>
      <c r="S1172" s="12">
        <f t="shared" si="73"/>
        <v>42154.893182870372</v>
      </c>
      <c r="T1172" s="12">
        <f t="shared" si="74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8336</v>
      </c>
      <c r="R1173" t="s">
        <v>8337</v>
      </c>
      <c r="S1173" s="12">
        <f t="shared" si="73"/>
        <v>41956.846377314811</v>
      </c>
      <c r="T1173" s="12">
        <f t="shared" si="74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8336</v>
      </c>
      <c r="R1174" t="s">
        <v>8337</v>
      </c>
      <c r="S1174" s="12">
        <f t="shared" si="73"/>
        <v>41871.682314814818</v>
      </c>
      <c r="T1174" s="12">
        <f t="shared" si="74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8336</v>
      </c>
      <c r="R1175" t="s">
        <v>8337</v>
      </c>
      <c r="S1175" s="12">
        <f t="shared" si="73"/>
        <v>42219.185844907406</v>
      </c>
      <c r="T1175" s="12">
        <f t="shared" si="74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8336</v>
      </c>
      <c r="R1176" t="s">
        <v>8337</v>
      </c>
      <c r="S1176" s="12">
        <f t="shared" si="73"/>
        <v>42498.84174768519</v>
      </c>
      <c r="T1176" s="12">
        <f t="shared" si="74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8336</v>
      </c>
      <c r="R1177" t="s">
        <v>8337</v>
      </c>
      <c r="S1177" s="12">
        <f t="shared" si="73"/>
        <v>42200.728460648148</v>
      </c>
      <c r="T1177" s="12">
        <f t="shared" si="74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8336</v>
      </c>
      <c r="R1178" t="s">
        <v>8337</v>
      </c>
      <c r="S1178" s="12">
        <f t="shared" si="73"/>
        <v>42800.541666666672</v>
      </c>
      <c r="T1178" s="12">
        <f t="shared" si="74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8336</v>
      </c>
      <c r="R1179" t="s">
        <v>8337</v>
      </c>
      <c r="S1179" s="12">
        <f t="shared" si="73"/>
        <v>41927.660833333335</v>
      </c>
      <c r="T1179" s="12">
        <f t="shared" si="74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8336</v>
      </c>
      <c r="R1180" t="s">
        <v>8337</v>
      </c>
      <c r="S1180" s="12">
        <f t="shared" si="73"/>
        <v>41867.905694444446</v>
      </c>
      <c r="T1180" s="12">
        <f t="shared" si="74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8336</v>
      </c>
      <c r="R1181" t="s">
        <v>8337</v>
      </c>
      <c r="S1181" s="12">
        <f t="shared" si="73"/>
        <v>42305.720219907409</v>
      </c>
      <c r="T1181" s="12">
        <f t="shared" si="74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8336</v>
      </c>
      <c r="R1182" t="s">
        <v>8337</v>
      </c>
      <c r="S1182" s="12">
        <f t="shared" si="73"/>
        <v>41818.806875000002</v>
      </c>
      <c r="T1182" s="12">
        <f t="shared" si="74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8336</v>
      </c>
      <c r="R1183" t="s">
        <v>8337</v>
      </c>
      <c r="S1183" s="12">
        <f t="shared" si="73"/>
        <v>42064.339363425926</v>
      </c>
      <c r="T1183" s="12">
        <f t="shared" si="74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8336</v>
      </c>
      <c r="R1184" t="s">
        <v>8337</v>
      </c>
      <c r="S1184" s="12">
        <f t="shared" si="73"/>
        <v>42747.695833333331</v>
      </c>
      <c r="T1184" s="12">
        <f t="shared" si="74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8336</v>
      </c>
      <c r="R1185" t="s">
        <v>8337</v>
      </c>
      <c r="S1185" s="12">
        <f t="shared" si="73"/>
        <v>42676.165972222225</v>
      </c>
      <c r="T1185" s="12">
        <f t="shared" si="74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8338</v>
      </c>
      <c r="R1186" t="s">
        <v>8339</v>
      </c>
      <c r="S1186" s="12">
        <f t="shared" si="73"/>
        <v>42772.599664351852</v>
      </c>
      <c r="T1186" s="12">
        <f t="shared" si="74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8338</v>
      </c>
      <c r="R1187" t="s">
        <v>8339</v>
      </c>
      <c r="S1187" s="12">
        <f t="shared" si="73"/>
        <v>42163.166666666672</v>
      </c>
      <c r="T1187" s="12">
        <f t="shared" si="74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8338</v>
      </c>
      <c r="R1188" t="s">
        <v>8339</v>
      </c>
      <c r="S1188" s="12">
        <f t="shared" si="73"/>
        <v>42156.945833333331</v>
      </c>
      <c r="T1188" s="12">
        <f t="shared" si="74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8338</v>
      </c>
      <c r="R1189" t="s">
        <v>8339</v>
      </c>
      <c r="S1189" s="12">
        <f t="shared" si="73"/>
        <v>42141.75</v>
      </c>
      <c r="T1189" s="12">
        <f t="shared" si="74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8338</v>
      </c>
      <c r="R1190" t="s">
        <v>8339</v>
      </c>
      <c r="S1190" s="12">
        <f t="shared" si="73"/>
        <v>42732.700694444444</v>
      </c>
      <c r="T1190" s="12">
        <f t="shared" si="74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8338</v>
      </c>
      <c r="R1191" t="s">
        <v>8339</v>
      </c>
      <c r="S1191" s="12">
        <f t="shared" si="73"/>
        <v>42550.979108796295</v>
      </c>
      <c r="T1191" s="12">
        <f t="shared" si="74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8338</v>
      </c>
      <c r="R1192" t="s">
        <v>8339</v>
      </c>
      <c r="S1192" s="12">
        <f t="shared" si="73"/>
        <v>41882.665798611109</v>
      </c>
      <c r="T1192" s="12">
        <f t="shared" si="74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8338</v>
      </c>
      <c r="R1193" t="s">
        <v>8339</v>
      </c>
      <c r="S1193" s="12">
        <f t="shared" si="73"/>
        <v>42449.562037037031</v>
      </c>
      <c r="T1193" s="12">
        <f t="shared" si="74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8338</v>
      </c>
      <c r="R1194" t="s">
        <v>8339</v>
      </c>
      <c r="S1194" s="12">
        <f t="shared" si="73"/>
        <v>42777.506689814814</v>
      </c>
      <c r="T1194" s="12">
        <f t="shared" si="74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8338</v>
      </c>
      <c r="R1195" t="s">
        <v>8339</v>
      </c>
      <c r="S1195" s="12">
        <f t="shared" si="73"/>
        <v>42469.734409722223</v>
      </c>
      <c r="T1195" s="12">
        <f t="shared" si="74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8338</v>
      </c>
      <c r="R1196" t="s">
        <v>8339</v>
      </c>
      <c r="S1196" s="12">
        <f t="shared" si="73"/>
        <v>42102.488182870366</v>
      </c>
      <c r="T1196" s="12">
        <f t="shared" si="74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8338</v>
      </c>
      <c r="R1197" t="s">
        <v>8339</v>
      </c>
      <c r="S1197" s="12">
        <f t="shared" si="73"/>
        <v>42358.375</v>
      </c>
      <c r="T1197" s="12">
        <f t="shared" si="74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8338</v>
      </c>
      <c r="R1198" t="s">
        <v>8339</v>
      </c>
      <c r="S1198" s="12">
        <f t="shared" si="73"/>
        <v>42356.818738425922</v>
      </c>
      <c r="T1198" s="12">
        <f t="shared" si="74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8338</v>
      </c>
      <c r="R1199" t="s">
        <v>8339</v>
      </c>
      <c r="S1199" s="12">
        <f t="shared" si="73"/>
        <v>42534.249305555553</v>
      </c>
      <c r="T1199" s="12">
        <f t="shared" si="74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8338</v>
      </c>
      <c r="R1200" t="s">
        <v>8339</v>
      </c>
      <c r="S1200" s="12">
        <f t="shared" si="73"/>
        <v>42369.125</v>
      </c>
      <c r="T1200" s="12">
        <f t="shared" si="74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8338</v>
      </c>
      <c r="R1201" t="s">
        <v>8339</v>
      </c>
      <c r="S1201" s="12">
        <f t="shared" si="73"/>
        <v>42193.770833333328</v>
      </c>
      <c r="T1201" s="12">
        <f t="shared" si="74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8338</v>
      </c>
      <c r="R1202" t="s">
        <v>8339</v>
      </c>
      <c r="S1202" s="12">
        <f t="shared" si="73"/>
        <v>42110.477500000001</v>
      </c>
      <c r="T1202" s="12">
        <f t="shared" si="74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8338</v>
      </c>
      <c r="R1203" t="s">
        <v>8339</v>
      </c>
      <c r="S1203" s="12">
        <f t="shared" si="73"/>
        <v>42566.60701388889</v>
      </c>
      <c r="T1203" s="12">
        <f t="shared" si="74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8338</v>
      </c>
      <c r="R1204" t="s">
        <v>8339</v>
      </c>
      <c r="S1204" s="12">
        <f t="shared" si="73"/>
        <v>42182.288819444439</v>
      </c>
      <c r="T1204" s="12">
        <f t="shared" si="74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8338</v>
      </c>
      <c r="R1205" t="s">
        <v>8339</v>
      </c>
      <c r="S1205" s="12">
        <f t="shared" si="73"/>
        <v>42155.614895833336</v>
      </c>
      <c r="T1205" s="12">
        <f t="shared" si="74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8338</v>
      </c>
      <c r="R1206" t="s">
        <v>8339</v>
      </c>
      <c r="S1206" s="12">
        <f t="shared" si="73"/>
        <v>42342.208333333328</v>
      </c>
      <c r="T1206" s="12">
        <f t="shared" si="74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8338</v>
      </c>
      <c r="R1207" t="s">
        <v>8339</v>
      </c>
      <c r="S1207" s="12">
        <f t="shared" si="73"/>
        <v>42168.506377314814</v>
      </c>
      <c r="T1207" s="12">
        <f t="shared" si="74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8338</v>
      </c>
      <c r="R1208" t="s">
        <v>8339</v>
      </c>
      <c r="S1208" s="12">
        <f t="shared" si="73"/>
        <v>42805.561805555553</v>
      </c>
      <c r="T1208" s="12">
        <f t="shared" si="74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8338</v>
      </c>
      <c r="R1209" t="s">
        <v>8339</v>
      </c>
      <c r="S1209" s="12">
        <f t="shared" si="73"/>
        <v>42460.416666666672</v>
      </c>
      <c r="T1209" s="12">
        <f t="shared" si="74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8338</v>
      </c>
      <c r="R1210" t="s">
        <v>8339</v>
      </c>
      <c r="S1210" s="12">
        <f t="shared" si="73"/>
        <v>42453.667407407411</v>
      </c>
      <c r="T1210" s="12">
        <f t="shared" si="74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8338</v>
      </c>
      <c r="R1211" t="s">
        <v>8339</v>
      </c>
      <c r="S1211" s="12">
        <f t="shared" si="73"/>
        <v>42791.846122685187</v>
      </c>
      <c r="T1211" s="12">
        <f t="shared" si="74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8338</v>
      </c>
      <c r="R1212" t="s">
        <v>8339</v>
      </c>
      <c r="S1212" s="12">
        <f t="shared" si="73"/>
        <v>42155.875</v>
      </c>
      <c r="T1212" s="12">
        <f t="shared" si="74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8338</v>
      </c>
      <c r="R1213" t="s">
        <v>8339</v>
      </c>
      <c r="S1213" s="12">
        <f t="shared" si="73"/>
        <v>42530.866446759261</v>
      </c>
      <c r="T1213" s="12">
        <f t="shared" si="74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8338</v>
      </c>
      <c r="R1214" t="s">
        <v>8339</v>
      </c>
      <c r="S1214" s="12">
        <f t="shared" si="73"/>
        <v>42335.041666666672</v>
      </c>
      <c r="T1214" s="12">
        <f t="shared" si="74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8338</v>
      </c>
      <c r="R1215" t="s">
        <v>8339</v>
      </c>
      <c r="S1215" s="12">
        <f t="shared" si="73"/>
        <v>42766.755787037036</v>
      </c>
      <c r="T1215" s="12">
        <f t="shared" si="74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8338</v>
      </c>
      <c r="R1216" t="s">
        <v>8339</v>
      </c>
      <c r="S1216" s="12">
        <f t="shared" si="73"/>
        <v>42164.840335648143</v>
      </c>
      <c r="T1216" s="12">
        <f t="shared" si="74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8338</v>
      </c>
      <c r="R1217" t="s">
        <v>8339</v>
      </c>
      <c r="S1217" s="12">
        <f t="shared" si="73"/>
        <v>41789.923101851848</v>
      </c>
      <c r="T1217" s="12">
        <f t="shared" si="74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ref="P1218:P1281" si="76">E1218/L1218</f>
        <v>91.882882882882882</v>
      </c>
      <c r="Q1218" t="s">
        <v>8338</v>
      </c>
      <c r="R1218" t="s">
        <v>8339</v>
      </c>
      <c r="S1218" s="12">
        <f t="shared" ref="S1218:S1281" si="77">(((I1218/60)/60)/24)+DATE(1970,1,1)</f>
        <v>42279.960416666669</v>
      </c>
      <c r="T1218" s="12">
        <f t="shared" ref="T1218:T1281" si="78">(((J1218/60)/60)/24)+DATE(1970,1,1)</f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9">E1219/D1219</f>
        <v>1.026</v>
      </c>
      <c r="P1219" s="6">
        <f t="shared" si="76"/>
        <v>148.57377049180329</v>
      </c>
      <c r="Q1219" t="s">
        <v>8338</v>
      </c>
      <c r="R1219" t="s">
        <v>8339</v>
      </c>
      <c r="S1219" s="12">
        <f t="shared" si="77"/>
        <v>42565.809490740736</v>
      </c>
      <c r="T1219" s="12">
        <f t="shared" si="78"/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9"/>
        <v>1.7227777777777777</v>
      </c>
      <c r="P1220" s="6">
        <f t="shared" si="76"/>
        <v>174.2134831460674</v>
      </c>
      <c r="Q1220" t="s">
        <v>8338</v>
      </c>
      <c r="R1220" t="s">
        <v>8339</v>
      </c>
      <c r="S1220" s="12">
        <f t="shared" si="77"/>
        <v>42309.125</v>
      </c>
      <c r="T1220" s="12">
        <f t="shared" si="78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8338</v>
      </c>
      <c r="R1221" t="s">
        <v>8339</v>
      </c>
      <c r="S1221" s="12">
        <f t="shared" si="77"/>
        <v>42663.461956018517</v>
      </c>
      <c r="T1221" s="12">
        <f t="shared" si="78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8338</v>
      </c>
      <c r="R1222" t="s">
        <v>8339</v>
      </c>
      <c r="S1222" s="12">
        <f t="shared" si="77"/>
        <v>42241.628611111111</v>
      </c>
      <c r="T1222" s="12">
        <f t="shared" si="78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8338</v>
      </c>
      <c r="R1223" t="s">
        <v>8339</v>
      </c>
      <c r="S1223" s="12">
        <f t="shared" si="77"/>
        <v>42708</v>
      </c>
      <c r="T1223" s="12">
        <f t="shared" si="78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8338</v>
      </c>
      <c r="R1224" t="s">
        <v>8339</v>
      </c>
      <c r="S1224" s="12">
        <f t="shared" si="77"/>
        <v>42461.166666666672</v>
      </c>
      <c r="T1224" s="12">
        <f t="shared" si="78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8338</v>
      </c>
      <c r="R1225" t="s">
        <v>8339</v>
      </c>
      <c r="S1225" s="12">
        <f t="shared" si="77"/>
        <v>42684.218854166669</v>
      </c>
      <c r="T1225" s="12">
        <f t="shared" si="78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8325</v>
      </c>
      <c r="R1226" t="s">
        <v>8340</v>
      </c>
      <c r="S1226" s="12">
        <f t="shared" si="77"/>
        <v>41796.549791666665</v>
      </c>
      <c r="T1226" s="12">
        <f t="shared" si="78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8325</v>
      </c>
      <c r="R1227" t="s">
        <v>8340</v>
      </c>
      <c r="S1227" s="12">
        <f t="shared" si="77"/>
        <v>41569.905995370369</v>
      </c>
      <c r="T1227" s="12">
        <f t="shared" si="78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8325</v>
      </c>
      <c r="R1228" t="s">
        <v>8340</v>
      </c>
      <c r="S1228" s="12">
        <f t="shared" si="77"/>
        <v>41750.041666666664</v>
      </c>
      <c r="T1228" s="12">
        <f t="shared" si="78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8325</v>
      </c>
      <c r="R1229" t="s">
        <v>8340</v>
      </c>
      <c r="S1229" s="12">
        <f t="shared" si="77"/>
        <v>41858.291666666664</v>
      </c>
      <c r="T1229" s="12">
        <f t="shared" si="78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8325</v>
      </c>
      <c r="R1230" t="s">
        <v>8340</v>
      </c>
      <c r="S1230" s="12">
        <f t="shared" si="77"/>
        <v>40814.729259259257</v>
      </c>
      <c r="T1230" s="12">
        <f t="shared" si="78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8325</v>
      </c>
      <c r="R1231" t="s">
        <v>8340</v>
      </c>
      <c r="S1231" s="12">
        <f t="shared" si="77"/>
        <v>41015.666666666664</v>
      </c>
      <c r="T1231" s="12">
        <f t="shared" si="78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8325</v>
      </c>
      <c r="R1232" t="s">
        <v>8340</v>
      </c>
      <c r="S1232" s="12">
        <f t="shared" si="77"/>
        <v>40598.972569444442</v>
      </c>
      <c r="T1232" s="12">
        <f t="shared" si="78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8325</v>
      </c>
      <c r="R1233" t="s">
        <v>8340</v>
      </c>
      <c r="S1233" s="12">
        <f t="shared" si="77"/>
        <v>42244.041666666672</v>
      </c>
      <c r="T1233" s="12">
        <f t="shared" si="78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8325</v>
      </c>
      <c r="R1234" t="s">
        <v>8340</v>
      </c>
      <c r="S1234" s="12">
        <f t="shared" si="77"/>
        <v>41553.848032407412</v>
      </c>
      <c r="T1234" s="12">
        <f t="shared" si="78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8325</v>
      </c>
      <c r="R1235" t="s">
        <v>8340</v>
      </c>
      <c r="S1235" s="12">
        <f t="shared" si="77"/>
        <v>40960.948773148149</v>
      </c>
      <c r="T1235" s="12">
        <f t="shared" si="78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8325</v>
      </c>
      <c r="R1236" t="s">
        <v>8340</v>
      </c>
      <c r="S1236" s="12">
        <f t="shared" si="77"/>
        <v>42037.788680555561</v>
      </c>
      <c r="T1236" s="12">
        <f t="shared" si="78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8325</v>
      </c>
      <c r="R1237" t="s">
        <v>8340</v>
      </c>
      <c r="S1237" s="12">
        <f t="shared" si="77"/>
        <v>41623.135405092595</v>
      </c>
      <c r="T1237" s="12">
        <f t="shared" si="78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8325</v>
      </c>
      <c r="R1238" t="s">
        <v>8340</v>
      </c>
      <c r="S1238" s="12">
        <f t="shared" si="77"/>
        <v>41118.666666666664</v>
      </c>
      <c r="T1238" s="12">
        <f t="shared" si="78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8325</v>
      </c>
      <c r="R1239" t="s">
        <v>8340</v>
      </c>
      <c r="S1239" s="12">
        <f t="shared" si="77"/>
        <v>41145.283159722225</v>
      </c>
      <c r="T1239" s="12">
        <f t="shared" si="78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8325</v>
      </c>
      <c r="R1240" t="s">
        <v>8340</v>
      </c>
      <c r="S1240" s="12">
        <f t="shared" si="77"/>
        <v>40761.61037037037</v>
      </c>
      <c r="T1240" s="12">
        <f t="shared" si="78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8325</v>
      </c>
      <c r="R1241" t="s">
        <v>8340</v>
      </c>
      <c r="S1241" s="12">
        <f t="shared" si="77"/>
        <v>40913.962581018517</v>
      </c>
      <c r="T1241" s="12">
        <f t="shared" si="78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8325</v>
      </c>
      <c r="R1242" t="s">
        <v>8340</v>
      </c>
      <c r="S1242" s="12">
        <f t="shared" si="77"/>
        <v>41467.910416666666</v>
      </c>
      <c r="T1242" s="12">
        <f t="shared" si="78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8325</v>
      </c>
      <c r="R1243" t="s">
        <v>8340</v>
      </c>
      <c r="S1243" s="12">
        <f t="shared" si="77"/>
        <v>41946.249305555553</v>
      </c>
      <c r="T1243" s="12">
        <f t="shared" si="78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8325</v>
      </c>
      <c r="R1244" t="s">
        <v>8340</v>
      </c>
      <c r="S1244" s="12">
        <f t="shared" si="77"/>
        <v>40797.554166666669</v>
      </c>
      <c r="T1244" s="12">
        <f t="shared" si="78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8325</v>
      </c>
      <c r="R1245" t="s">
        <v>8340</v>
      </c>
      <c r="S1245" s="12">
        <f t="shared" si="77"/>
        <v>40732.875</v>
      </c>
      <c r="T1245" s="12">
        <f t="shared" si="78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8325</v>
      </c>
      <c r="R1246" t="s">
        <v>8326</v>
      </c>
      <c r="S1246" s="12">
        <f t="shared" si="77"/>
        <v>41386.875</v>
      </c>
      <c r="T1246" s="12">
        <f t="shared" si="78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8325</v>
      </c>
      <c r="R1247" t="s">
        <v>8326</v>
      </c>
      <c r="S1247" s="12">
        <f t="shared" si="77"/>
        <v>41804.599930555552</v>
      </c>
      <c r="T1247" s="12">
        <f t="shared" si="78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8325</v>
      </c>
      <c r="R1248" t="s">
        <v>8326</v>
      </c>
      <c r="S1248" s="12">
        <f t="shared" si="77"/>
        <v>40883.085057870368</v>
      </c>
      <c r="T1248" s="12">
        <f t="shared" si="78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8325</v>
      </c>
      <c r="R1249" t="s">
        <v>8326</v>
      </c>
      <c r="S1249" s="12">
        <f t="shared" si="77"/>
        <v>41400.292303240742</v>
      </c>
      <c r="T1249" s="12">
        <f t="shared" si="78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8325</v>
      </c>
      <c r="R1250" t="s">
        <v>8326</v>
      </c>
      <c r="S1250" s="12">
        <f t="shared" si="77"/>
        <v>41803.290972222225</v>
      </c>
      <c r="T1250" s="12">
        <f t="shared" si="78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8325</v>
      </c>
      <c r="R1251" t="s">
        <v>8326</v>
      </c>
      <c r="S1251" s="12">
        <f t="shared" si="77"/>
        <v>41097.74086805556</v>
      </c>
      <c r="T1251" s="12">
        <f t="shared" si="78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8325</v>
      </c>
      <c r="R1252" t="s">
        <v>8326</v>
      </c>
      <c r="S1252" s="12">
        <f t="shared" si="77"/>
        <v>41888.64271990741</v>
      </c>
      <c r="T1252" s="12">
        <f t="shared" si="78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8325</v>
      </c>
      <c r="R1253" t="s">
        <v>8326</v>
      </c>
      <c r="S1253" s="12">
        <f t="shared" si="77"/>
        <v>40811.814432870371</v>
      </c>
      <c r="T1253" s="12">
        <f t="shared" si="78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8325</v>
      </c>
      <c r="R1254" t="s">
        <v>8326</v>
      </c>
      <c r="S1254" s="12">
        <f t="shared" si="77"/>
        <v>41571.988067129627</v>
      </c>
      <c r="T1254" s="12">
        <f t="shared" si="78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8325</v>
      </c>
      <c r="R1255" t="s">
        <v>8326</v>
      </c>
      <c r="S1255" s="12">
        <f t="shared" si="77"/>
        <v>41885.783645833333</v>
      </c>
      <c r="T1255" s="12">
        <f t="shared" si="78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8325</v>
      </c>
      <c r="R1256" t="s">
        <v>8326</v>
      </c>
      <c r="S1256" s="12">
        <f t="shared" si="77"/>
        <v>40544.207638888889</v>
      </c>
      <c r="T1256" s="12">
        <f t="shared" si="78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8325</v>
      </c>
      <c r="R1257" t="s">
        <v>8326</v>
      </c>
      <c r="S1257" s="12">
        <f t="shared" si="77"/>
        <v>41609.887175925927</v>
      </c>
      <c r="T1257" s="12">
        <f t="shared" si="78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8325</v>
      </c>
      <c r="R1258" t="s">
        <v>8326</v>
      </c>
      <c r="S1258" s="12">
        <f t="shared" si="77"/>
        <v>40951.919340277782</v>
      </c>
      <c r="T1258" s="12">
        <f t="shared" si="78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8325</v>
      </c>
      <c r="R1259" t="s">
        <v>8326</v>
      </c>
      <c r="S1259" s="12">
        <f t="shared" si="77"/>
        <v>40636.043865740743</v>
      </c>
      <c r="T1259" s="12">
        <f t="shared" si="78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8325</v>
      </c>
      <c r="R1260" t="s">
        <v>8326</v>
      </c>
      <c r="S1260" s="12">
        <f t="shared" si="77"/>
        <v>41517.611250000002</v>
      </c>
      <c r="T1260" s="12">
        <f t="shared" si="78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8325</v>
      </c>
      <c r="R1261" t="s">
        <v>8326</v>
      </c>
      <c r="S1261" s="12">
        <f t="shared" si="77"/>
        <v>41799.165972222225</v>
      </c>
      <c r="T1261" s="12">
        <f t="shared" si="78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8325</v>
      </c>
      <c r="R1262" t="s">
        <v>8326</v>
      </c>
      <c r="S1262" s="12">
        <f t="shared" si="77"/>
        <v>41696.842824074076</v>
      </c>
      <c r="T1262" s="12">
        <f t="shared" si="78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8325</v>
      </c>
      <c r="R1263" t="s">
        <v>8326</v>
      </c>
      <c r="S1263" s="12">
        <f t="shared" si="77"/>
        <v>41668.342905092592</v>
      </c>
      <c r="T1263" s="12">
        <f t="shared" si="78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8325</v>
      </c>
      <c r="R1264" t="s">
        <v>8326</v>
      </c>
      <c r="S1264" s="12">
        <f t="shared" si="77"/>
        <v>41686.762638888889</v>
      </c>
      <c r="T1264" s="12">
        <f t="shared" si="78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8325</v>
      </c>
      <c r="R1265" t="s">
        <v>8326</v>
      </c>
      <c r="S1265" s="12">
        <f t="shared" si="77"/>
        <v>41727.041666666664</v>
      </c>
      <c r="T1265" s="12">
        <f t="shared" si="78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8325</v>
      </c>
      <c r="R1266" t="s">
        <v>8326</v>
      </c>
      <c r="S1266" s="12">
        <f t="shared" si="77"/>
        <v>41576.662997685184</v>
      </c>
      <c r="T1266" s="12">
        <f t="shared" si="78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8325</v>
      </c>
      <c r="R1267" t="s">
        <v>8326</v>
      </c>
      <c r="S1267" s="12">
        <f t="shared" si="77"/>
        <v>40512.655266203699</v>
      </c>
      <c r="T1267" s="12">
        <f t="shared" si="78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8325</v>
      </c>
      <c r="R1268" t="s">
        <v>8326</v>
      </c>
      <c r="S1268" s="12">
        <f t="shared" si="77"/>
        <v>41650.87667824074</v>
      </c>
      <c r="T1268" s="12">
        <f t="shared" si="78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8325</v>
      </c>
      <c r="R1269" t="s">
        <v>8326</v>
      </c>
      <c r="S1269" s="12">
        <f t="shared" si="77"/>
        <v>41479.585162037038</v>
      </c>
      <c r="T1269" s="12">
        <f t="shared" si="78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8325</v>
      </c>
      <c r="R1270" t="s">
        <v>8326</v>
      </c>
      <c r="S1270" s="12">
        <f t="shared" si="77"/>
        <v>41537.845451388886</v>
      </c>
      <c r="T1270" s="12">
        <f t="shared" si="78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8325</v>
      </c>
      <c r="R1271" t="s">
        <v>8326</v>
      </c>
      <c r="S1271" s="12">
        <f t="shared" si="77"/>
        <v>42476</v>
      </c>
      <c r="T1271" s="12">
        <f t="shared" si="78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8325</v>
      </c>
      <c r="R1272" t="s">
        <v>8326</v>
      </c>
      <c r="S1272" s="12">
        <f t="shared" si="77"/>
        <v>40993.815300925926</v>
      </c>
      <c r="T1272" s="12">
        <f t="shared" si="78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8325</v>
      </c>
      <c r="R1273" t="s">
        <v>8326</v>
      </c>
      <c r="S1273" s="12">
        <f t="shared" si="77"/>
        <v>41591.725219907406</v>
      </c>
      <c r="T1273" s="12">
        <f t="shared" si="78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8325</v>
      </c>
      <c r="R1274" t="s">
        <v>8326</v>
      </c>
      <c r="S1274" s="12">
        <f t="shared" si="77"/>
        <v>40344.166666666664</v>
      </c>
      <c r="T1274" s="12">
        <f t="shared" si="78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8325</v>
      </c>
      <c r="R1275" t="s">
        <v>8326</v>
      </c>
      <c r="S1275" s="12">
        <f t="shared" si="77"/>
        <v>41882.730219907404</v>
      </c>
      <c r="T1275" s="12">
        <f t="shared" si="78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8325</v>
      </c>
      <c r="R1276" t="s">
        <v>8326</v>
      </c>
      <c r="S1276" s="12">
        <f t="shared" si="77"/>
        <v>41151.690104166664</v>
      </c>
      <c r="T1276" s="12">
        <f t="shared" si="78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8325</v>
      </c>
      <c r="R1277" t="s">
        <v>8326</v>
      </c>
      <c r="S1277" s="12">
        <f t="shared" si="77"/>
        <v>41493.867905092593</v>
      </c>
      <c r="T1277" s="12">
        <f t="shared" si="78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8325</v>
      </c>
      <c r="R1278" t="s">
        <v>8326</v>
      </c>
      <c r="S1278" s="12">
        <f t="shared" si="77"/>
        <v>40057.166666666664</v>
      </c>
      <c r="T1278" s="12">
        <f t="shared" si="78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8325</v>
      </c>
      <c r="R1279" t="s">
        <v>8326</v>
      </c>
      <c r="S1279" s="12">
        <f t="shared" si="77"/>
        <v>41156.561886574076</v>
      </c>
      <c r="T1279" s="12">
        <f t="shared" si="78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8325</v>
      </c>
      <c r="R1280" t="s">
        <v>8326</v>
      </c>
      <c r="S1280" s="12">
        <f t="shared" si="77"/>
        <v>41815.083333333336</v>
      </c>
      <c r="T1280" s="12">
        <f t="shared" si="78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8325</v>
      </c>
      <c r="R1281" t="s">
        <v>8326</v>
      </c>
      <c r="S1281" s="12">
        <f t="shared" si="77"/>
        <v>41722.057523148149</v>
      </c>
      <c r="T1281" s="12">
        <f t="shared" si="78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ref="P1282:P1345" si="80">E1282/L1282</f>
        <v>127.97523076923076</v>
      </c>
      <c r="Q1282" t="s">
        <v>8325</v>
      </c>
      <c r="R1282" t="s">
        <v>8326</v>
      </c>
      <c r="S1282" s="12">
        <f t="shared" ref="S1282:S1345" si="81">(((I1282/60)/60)/24)+DATE(1970,1,1)</f>
        <v>40603.757569444446</v>
      </c>
      <c r="T1282" s="12">
        <f t="shared" ref="T1282:T1345" si="82">(((J1282/60)/60)/24)+DATE(1970,1,1)</f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3">E1283/D1283</f>
        <v>1.1071428571428572</v>
      </c>
      <c r="P1283" s="6">
        <f t="shared" si="80"/>
        <v>104.72972972972973</v>
      </c>
      <c r="Q1283" t="s">
        <v>8325</v>
      </c>
      <c r="R1283" t="s">
        <v>8326</v>
      </c>
      <c r="S1283" s="12">
        <f t="shared" si="81"/>
        <v>41483.743472222224</v>
      </c>
      <c r="T1283" s="12">
        <f t="shared" si="82"/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3"/>
        <v>1.2361333333333333</v>
      </c>
      <c r="P1284" s="6">
        <f t="shared" si="80"/>
        <v>67.671532846715323</v>
      </c>
      <c r="Q1284" t="s">
        <v>8325</v>
      </c>
      <c r="R1284" t="s">
        <v>8326</v>
      </c>
      <c r="S1284" s="12">
        <f t="shared" si="81"/>
        <v>41617.207638888889</v>
      </c>
      <c r="T1284" s="12">
        <f t="shared" si="82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8325</v>
      </c>
      <c r="R1285" t="s">
        <v>8326</v>
      </c>
      <c r="S1285" s="12">
        <f t="shared" si="81"/>
        <v>41344.166666666664</v>
      </c>
      <c r="T1285" s="12">
        <f t="shared" si="82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8317</v>
      </c>
      <c r="R1286" t="s">
        <v>8318</v>
      </c>
      <c r="S1286" s="12">
        <f t="shared" si="81"/>
        <v>42735.707638888889</v>
      </c>
      <c r="T1286" s="12">
        <f t="shared" si="82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8317</v>
      </c>
      <c r="R1287" t="s">
        <v>8318</v>
      </c>
      <c r="S1287" s="12">
        <f t="shared" si="81"/>
        <v>42175.583043981482</v>
      </c>
      <c r="T1287" s="12">
        <f t="shared" si="82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8317</v>
      </c>
      <c r="R1288" t="s">
        <v>8318</v>
      </c>
      <c r="S1288" s="12">
        <f t="shared" si="81"/>
        <v>42052.583333333328</v>
      </c>
      <c r="T1288" s="12">
        <f t="shared" si="82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8317</v>
      </c>
      <c r="R1289" t="s">
        <v>8318</v>
      </c>
      <c r="S1289" s="12">
        <f t="shared" si="81"/>
        <v>42167.621018518519</v>
      </c>
      <c r="T1289" s="12">
        <f t="shared" si="82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8317</v>
      </c>
      <c r="R1290" t="s">
        <v>8318</v>
      </c>
      <c r="S1290" s="12">
        <f t="shared" si="81"/>
        <v>42592.166666666672</v>
      </c>
      <c r="T1290" s="12">
        <f t="shared" si="82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8317</v>
      </c>
      <c r="R1291" t="s">
        <v>8318</v>
      </c>
      <c r="S1291" s="12">
        <f t="shared" si="81"/>
        <v>42739.134780092587</v>
      </c>
      <c r="T1291" s="12">
        <f t="shared" si="82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8317</v>
      </c>
      <c r="R1292" t="s">
        <v>8318</v>
      </c>
      <c r="S1292" s="12">
        <f t="shared" si="81"/>
        <v>42117.290972222225</v>
      </c>
      <c r="T1292" s="12">
        <f t="shared" si="82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8317</v>
      </c>
      <c r="R1293" t="s">
        <v>8318</v>
      </c>
      <c r="S1293" s="12">
        <f t="shared" si="81"/>
        <v>42101.291666666672</v>
      </c>
      <c r="T1293" s="12">
        <f t="shared" si="82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8317</v>
      </c>
      <c r="R1294" t="s">
        <v>8318</v>
      </c>
      <c r="S1294" s="12">
        <f t="shared" si="81"/>
        <v>42283.957638888889</v>
      </c>
      <c r="T1294" s="12">
        <f t="shared" si="82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8317</v>
      </c>
      <c r="R1295" t="s">
        <v>8318</v>
      </c>
      <c r="S1295" s="12">
        <f t="shared" si="81"/>
        <v>42322.742719907401</v>
      </c>
      <c r="T1295" s="12">
        <f t="shared" si="82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8317</v>
      </c>
      <c r="R1296" t="s">
        <v>8318</v>
      </c>
      <c r="S1296" s="12">
        <f t="shared" si="81"/>
        <v>42296.458333333328</v>
      </c>
      <c r="T1296" s="12">
        <f t="shared" si="82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8317</v>
      </c>
      <c r="R1297" t="s">
        <v>8318</v>
      </c>
      <c r="S1297" s="12">
        <f t="shared" si="81"/>
        <v>42214.708333333328</v>
      </c>
      <c r="T1297" s="12">
        <f t="shared" si="82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8317</v>
      </c>
      <c r="R1298" t="s">
        <v>8318</v>
      </c>
      <c r="S1298" s="12">
        <f t="shared" si="81"/>
        <v>42443.008946759262</v>
      </c>
      <c r="T1298" s="12">
        <f t="shared" si="82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8317</v>
      </c>
      <c r="R1299" t="s">
        <v>8318</v>
      </c>
      <c r="S1299" s="12">
        <f t="shared" si="81"/>
        <v>42491.747199074074</v>
      </c>
      <c r="T1299" s="12">
        <f t="shared" si="82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8317</v>
      </c>
      <c r="R1300" t="s">
        <v>8318</v>
      </c>
      <c r="S1300" s="12">
        <f t="shared" si="81"/>
        <v>42488.680925925932</v>
      </c>
      <c r="T1300" s="12">
        <f t="shared" si="82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8317</v>
      </c>
      <c r="R1301" t="s">
        <v>8318</v>
      </c>
      <c r="S1301" s="12">
        <f t="shared" si="81"/>
        <v>42199.814340277779</v>
      </c>
      <c r="T1301" s="12">
        <f t="shared" si="82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8317</v>
      </c>
      <c r="R1302" t="s">
        <v>8318</v>
      </c>
      <c r="S1302" s="12">
        <f t="shared" si="81"/>
        <v>42522.789583333331</v>
      </c>
      <c r="T1302" s="12">
        <f t="shared" si="82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8317</v>
      </c>
      <c r="R1303" t="s">
        <v>8318</v>
      </c>
      <c r="S1303" s="12">
        <f t="shared" si="81"/>
        <v>42206.125</v>
      </c>
      <c r="T1303" s="12">
        <f t="shared" si="82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8317</v>
      </c>
      <c r="R1304" t="s">
        <v>8318</v>
      </c>
      <c r="S1304" s="12">
        <f t="shared" si="81"/>
        <v>42705.099664351852</v>
      </c>
      <c r="T1304" s="12">
        <f t="shared" si="82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8317</v>
      </c>
      <c r="R1305" t="s">
        <v>8318</v>
      </c>
      <c r="S1305" s="12">
        <f t="shared" si="81"/>
        <v>42582.458333333328</v>
      </c>
      <c r="T1305" s="12">
        <f t="shared" si="82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8319</v>
      </c>
      <c r="R1306" t="s">
        <v>8321</v>
      </c>
      <c r="S1306" s="12">
        <f t="shared" si="81"/>
        <v>42807.152835648143</v>
      </c>
      <c r="T1306" s="12">
        <f t="shared" si="82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8319</v>
      </c>
      <c r="R1307" t="s">
        <v>8321</v>
      </c>
      <c r="S1307" s="12">
        <f t="shared" si="81"/>
        <v>42572.729166666672</v>
      </c>
      <c r="T1307" s="12">
        <f t="shared" si="82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8319</v>
      </c>
      <c r="R1308" t="s">
        <v>8321</v>
      </c>
      <c r="S1308" s="12">
        <f t="shared" si="81"/>
        <v>41977.457569444443</v>
      </c>
      <c r="T1308" s="12">
        <f t="shared" si="82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8319</v>
      </c>
      <c r="R1309" t="s">
        <v>8321</v>
      </c>
      <c r="S1309" s="12">
        <f t="shared" si="81"/>
        <v>42417.503229166665</v>
      </c>
      <c r="T1309" s="12">
        <f t="shared" si="82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8319</v>
      </c>
      <c r="R1310" t="s">
        <v>8321</v>
      </c>
      <c r="S1310" s="12">
        <f t="shared" si="81"/>
        <v>42651.613564814819</v>
      </c>
      <c r="T1310" s="12">
        <f t="shared" si="82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8319</v>
      </c>
      <c r="R1311" t="s">
        <v>8321</v>
      </c>
      <c r="S1311" s="12">
        <f t="shared" si="81"/>
        <v>42292.882731481484</v>
      </c>
      <c r="T1311" s="12">
        <f t="shared" si="82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8319</v>
      </c>
      <c r="R1312" t="s">
        <v>8321</v>
      </c>
      <c r="S1312" s="12">
        <f t="shared" si="81"/>
        <v>42601.667245370365</v>
      </c>
      <c r="T1312" s="12">
        <f t="shared" si="82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8319</v>
      </c>
      <c r="R1313" t="s">
        <v>8321</v>
      </c>
      <c r="S1313" s="12">
        <f t="shared" si="81"/>
        <v>42704.843969907408</v>
      </c>
      <c r="T1313" s="12">
        <f t="shared" si="82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8319</v>
      </c>
      <c r="R1314" t="s">
        <v>8321</v>
      </c>
      <c r="S1314" s="12">
        <f t="shared" si="81"/>
        <v>42112.702800925923</v>
      </c>
      <c r="T1314" s="12">
        <f t="shared" si="82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8319</v>
      </c>
      <c r="R1315" t="s">
        <v>8321</v>
      </c>
      <c r="S1315" s="12">
        <f t="shared" si="81"/>
        <v>42432.709652777776</v>
      </c>
      <c r="T1315" s="12">
        <f t="shared" si="82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8319</v>
      </c>
      <c r="R1316" t="s">
        <v>8321</v>
      </c>
      <c r="S1316" s="12">
        <f t="shared" si="81"/>
        <v>42664.669675925921</v>
      </c>
      <c r="T1316" s="12">
        <f t="shared" si="82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8319</v>
      </c>
      <c r="R1317" t="s">
        <v>8321</v>
      </c>
      <c r="S1317" s="12">
        <f t="shared" si="81"/>
        <v>42314.041666666672</v>
      </c>
      <c r="T1317" s="12">
        <f t="shared" si="82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8319</v>
      </c>
      <c r="R1318" t="s">
        <v>8321</v>
      </c>
      <c r="S1318" s="12">
        <f t="shared" si="81"/>
        <v>42428.961909722217</v>
      </c>
      <c r="T1318" s="12">
        <f t="shared" si="82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8319</v>
      </c>
      <c r="R1319" t="s">
        <v>8321</v>
      </c>
      <c r="S1319" s="12">
        <f t="shared" si="81"/>
        <v>42572.583333333328</v>
      </c>
      <c r="T1319" s="12">
        <f t="shared" si="82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8319</v>
      </c>
      <c r="R1320" t="s">
        <v>8321</v>
      </c>
      <c r="S1320" s="12">
        <f t="shared" si="81"/>
        <v>42015.043657407412</v>
      </c>
      <c r="T1320" s="12">
        <f t="shared" si="82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8319</v>
      </c>
      <c r="R1321" t="s">
        <v>8321</v>
      </c>
      <c r="S1321" s="12">
        <f t="shared" si="81"/>
        <v>41831.666666666664</v>
      </c>
      <c r="T1321" s="12">
        <f t="shared" si="82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8319</v>
      </c>
      <c r="R1322" t="s">
        <v>8321</v>
      </c>
      <c r="S1322" s="12">
        <f t="shared" si="81"/>
        <v>42734.958333333328</v>
      </c>
      <c r="T1322" s="12">
        <f t="shared" si="82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8319</v>
      </c>
      <c r="R1323" t="s">
        <v>8321</v>
      </c>
      <c r="S1323" s="12">
        <f t="shared" si="81"/>
        <v>42727.74927083333</v>
      </c>
      <c r="T1323" s="12">
        <f t="shared" si="82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8319</v>
      </c>
      <c r="R1324" t="s">
        <v>8321</v>
      </c>
      <c r="S1324" s="12">
        <f t="shared" si="81"/>
        <v>42145.656539351854</v>
      </c>
      <c r="T1324" s="12">
        <f t="shared" si="82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8319</v>
      </c>
      <c r="R1325" t="s">
        <v>8321</v>
      </c>
      <c r="S1325" s="12">
        <f t="shared" si="81"/>
        <v>42486.288194444445</v>
      </c>
      <c r="T1325" s="12">
        <f t="shared" si="82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8319</v>
      </c>
      <c r="R1326" t="s">
        <v>8321</v>
      </c>
      <c r="S1326" s="12">
        <f t="shared" si="81"/>
        <v>42656.633703703701</v>
      </c>
      <c r="T1326" s="12">
        <f t="shared" si="82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8319</v>
      </c>
      <c r="R1327" t="s">
        <v>8321</v>
      </c>
      <c r="S1327" s="12">
        <f t="shared" si="81"/>
        <v>42734.086053240739</v>
      </c>
      <c r="T1327" s="12">
        <f t="shared" si="82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8319</v>
      </c>
      <c r="R1328" t="s">
        <v>8321</v>
      </c>
      <c r="S1328" s="12">
        <f t="shared" si="81"/>
        <v>42019.791990740734</v>
      </c>
      <c r="T1328" s="12">
        <f t="shared" si="82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8319</v>
      </c>
      <c r="R1329" t="s">
        <v>8321</v>
      </c>
      <c r="S1329" s="12">
        <f t="shared" si="81"/>
        <v>42153.678645833337</v>
      </c>
      <c r="T1329" s="12">
        <f t="shared" si="82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8319</v>
      </c>
      <c r="R1330" t="s">
        <v>8321</v>
      </c>
      <c r="S1330" s="12">
        <f t="shared" si="81"/>
        <v>42657.642754629633</v>
      </c>
      <c r="T1330" s="12">
        <f t="shared" si="82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8319</v>
      </c>
      <c r="R1331" t="s">
        <v>8321</v>
      </c>
      <c r="S1331" s="12">
        <f t="shared" si="81"/>
        <v>41975.263252314813</v>
      </c>
      <c r="T1331" s="12">
        <f t="shared" si="82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8319</v>
      </c>
      <c r="R1332" t="s">
        <v>8321</v>
      </c>
      <c r="S1332" s="12">
        <f t="shared" si="81"/>
        <v>42553.166666666672</v>
      </c>
      <c r="T1332" s="12">
        <f t="shared" si="82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8319</v>
      </c>
      <c r="R1333" t="s">
        <v>8321</v>
      </c>
      <c r="S1333" s="12">
        <f t="shared" si="81"/>
        <v>42599.50409722222</v>
      </c>
      <c r="T1333" s="12">
        <f t="shared" si="82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8319</v>
      </c>
      <c r="R1334" t="s">
        <v>8321</v>
      </c>
      <c r="S1334" s="12">
        <f t="shared" si="81"/>
        <v>42762.060277777782</v>
      </c>
      <c r="T1334" s="12">
        <f t="shared" si="82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8319</v>
      </c>
      <c r="R1335" t="s">
        <v>8321</v>
      </c>
      <c r="S1335" s="12">
        <f t="shared" si="81"/>
        <v>41836.106770833336</v>
      </c>
      <c r="T1335" s="12">
        <f t="shared" si="82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8319</v>
      </c>
      <c r="R1336" t="s">
        <v>8321</v>
      </c>
      <c r="S1336" s="12">
        <f t="shared" si="81"/>
        <v>42440.774155092593</v>
      </c>
      <c r="T1336" s="12">
        <f t="shared" si="82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8319</v>
      </c>
      <c r="R1337" t="s">
        <v>8321</v>
      </c>
      <c r="S1337" s="12">
        <f t="shared" si="81"/>
        <v>42343.936365740738</v>
      </c>
      <c r="T1337" s="12">
        <f t="shared" si="82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8319</v>
      </c>
      <c r="R1338" t="s">
        <v>8321</v>
      </c>
      <c r="S1338" s="12">
        <f t="shared" si="81"/>
        <v>41990.863750000004</v>
      </c>
      <c r="T1338" s="12">
        <f t="shared" si="82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8319</v>
      </c>
      <c r="R1339" t="s">
        <v>8321</v>
      </c>
      <c r="S1339" s="12">
        <f t="shared" si="81"/>
        <v>42797.577303240745</v>
      </c>
      <c r="T1339" s="12">
        <f t="shared" si="82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8319</v>
      </c>
      <c r="R1340" t="s">
        <v>8321</v>
      </c>
      <c r="S1340" s="12">
        <f t="shared" si="81"/>
        <v>42218.803622685184</v>
      </c>
      <c r="T1340" s="12">
        <f t="shared" si="82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8319</v>
      </c>
      <c r="R1341" t="s">
        <v>8321</v>
      </c>
      <c r="S1341" s="12">
        <f t="shared" si="81"/>
        <v>41981.688831018517</v>
      </c>
      <c r="T1341" s="12">
        <f t="shared" si="82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8319</v>
      </c>
      <c r="R1342" t="s">
        <v>8321</v>
      </c>
      <c r="S1342" s="12">
        <f t="shared" si="81"/>
        <v>41866.595520833333</v>
      </c>
      <c r="T1342" s="12">
        <f t="shared" si="82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8319</v>
      </c>
      <c r="R1343" t="s">
        <v>8321</v>
      </c>
      <c r="S1343" s="12">
        <f t="shared" si="81"/>
        <v>42644.624039351853</v>
      </c>
      <c r="T1343" s="12">
        <f t="shared" si="82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8319</v>
      </c>
      <c r="R1344" t="s">
        <v>8321</v>
      </c>
      <c r="S1344" s="12">
        <f t="shared" si="81"/>
        <v>42202.816423611104</v>
      </c>
      <c r="T1344" s="12">
        <f t="shared" si="82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8319</v>
      </c>
      <c r="R1345" t="s">
        <v>8321</v>
      </c>
      <c r="S1345" s="12">
        <f t="shared" si="81"/>
        <v>42601.165972222225</v>
      </c>
      <c r="T1345" s="12">
        <f t="shared" si="82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ref="P1346:P1409" si="84">E1346/L1346</f>
        <v>40.762589928057551</v>
      </c>
      <c r="Q1346" t="s">
        <v>8322</v>
      </c>
      <c r="R1346" t="s">
        <v>8323</v>
      </c>
      <c r="S1346" s="12">
        <f t="shared" ref="S1346:S1409" si="85">(((I1346/60)/60)/24)+DATE(1970,1,1)</f>
        <v>42551.789803240739</v>
      </c>
      <c r="T1346" s="12">
        <f t="shared" ref="T1346:T1409" si="86">(((J1346/60)/60)/24)+DATE(1970,1,1)</f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7">E1347/D1347</f>
        <v>1.25</v>
      </c>
      <c r="P1347" s="6">
        <f t="shared" si="84"/>
        <v>53.571428571428569</v>
      </c>
      <c r="Q1347" t="s">
        <v>8322</v>
      </c>
      <c r="R1347" t="s">
        <v>8323</v>
      </c>
      <c r="S1347" s="12">
        <f t="shared" si="85"/>
        <v>41834.814340277779</v>
      </c>
      <c r="T1347" s="12">
        <f t="shared" si="86"/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7"/>
        <v>1.473265306122449</v>
      </c>
      <c r="P1348" s="6">
        <f t="shared" si="84"/>
        <v>48.449664429530202</v>
      </c>
      <c r="Q1348" t="s">
        <v>8322</v>
      </c>
      <c r="R1348" t="s">
        <v>8323</v>
      </c>
      <c r="S1348" s="12">
        <f t="shared" si="85"/>
        <v>41452.075821759259</v>
      </c>
      <c r="T1348" s="12">
        <f t="shared" si="86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8322</v>
      </c>
      <c r="R1349" t="s">
        <v>8323</v>
      </c>
      <c r="S1349" s="12">
        <f t="shared" si="85"/>
        <v>42070.638020833328</v>
      </c>
      <c r="T1349" s="12">
        <f t="shared" si="86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8322</v>
      </c>
      <c r="R1350" t="s">
        <v>8323</v>
      </c>
      <c r="S1350" s="12">
        <f t="shared" si="85"/>
        <v>41991.506168981476</v>
      </c>
      <c r="T1350" s="12">
        <f t="shared" si="86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8322</v>
      </c>
      <c r="R1351" t="s">
        <v>8323</v>
      </c>
      <c r="S1351" s="12">
        <f t="shared" si="85"/>
        <v>42354.290972222225</v>
      </c>
      <c r="T1351" s="12">
        <f t="shared" si="86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8322</v>
      </c>
      <c r="R1352" t="s">
        <v>8323</v>
      </c>
      <c r="S1352" s="12">
        <f t="shared" si="85"/>
        <v>42364.013124999998</v>
      </c>
      <c r="T1352" s="12">
        <f t="shared" si="86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8322</v>
      </c>
      <c r="R1353" t="s">
        <v>8323</v>
      </c>
      <c r="S1353" s="12">
        <f t="shared" si="85"/>
        <v>42412.74009259259</v>
      </c>
      <c r="T1353" s="12">
        <f t="shared" si="86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8322</v>
      </c>
      <c r="R1354" t="s">
        <v>8323</v>
      </c>
      <c r="S1354" s="12">
        <f t="shared" si="85"/>
        <v>42252.165972222225</v>
      </c>
      <c r="T1354" s="12">
        <f t="shared" si="86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8322</v>
      </c>
      <c r="R1355" t="s">
        <v>8323</v>
      </c>
      <c r="S1355" s="12">
        <f t="shared" si="85"/>
        <v>41344</v>
      </c>
      <c r="T1355" s="12">
        <f t="shared" si="86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8322</v>
      </c>
      <c r="R1356" t="s">
        <v>8323</v>
      </c>
      <c r="S1356" s="12">
        <f t="shared" si="85"/>
        <v>42532.807627314818</v>
      </c>
      <c r="T1356" s="12">
        <f t="shared" si="86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8322</v>
      </c>
      <c r="R1357" t="s">
        <v>8323</v>
      </c>
      <c r="S1357" s="12">
        <f t="shared" si="85"/>
        <v>41243.416666666664</v>
      </c>
      <c r="T1357" s="12">
        <f t="shared" si="86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8322</v>
      </c>
      <c r="R1358" t="s">
        <v>8323</v>
      </c>
      <c r="S1358" s="12">
        <f t="shared" si="85"/>
        <v>41460.038888888892</v>
      </c>
      <c r="T1358" s="12">
        <f t="shared" si="86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8322</v>
      </c>
      <c r="R1359" t="s">
        <v>8323</v>
      </c>
      <c r="S1359" s="12">
        <f t="shared" si="85"/>
        <v>41334.249305555553</v>
      </c>
      <c r="T1359" s="12">
        <f t="shared" si="86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8322</v>
      </c>
      <c r="R1360" t="s">
        <v>8323</v>
      </c>
      <c r="S1360" s="12">
        <f t="shared" si="85"/>
        <v>40719.570868055554</v>
      </c>
      <c r="T1360" s="12">
        <f t="shared" si="86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8322</v>
      </c>
      <c r="R1361" t="s">
        <v>8323</v>
      </c>
      <c r="S1361" s="12">
        <f t="shared" si="85"/>
        <v>40730.814699074072</v>
      </c>
      <c r="T1361" s="12">
        <f t="shared" si="86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8322</v>
      </c>
      <c r="R1362" t="s">
        <v>8323</v>
      </c>
      <c r="S1362" s="12">
        <f t="shared" si="85"/>
        <v>41123.900694444441</v>
      </c>
      <c r="T1362" s="12">
        <f t="shared" si="86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8322</v>
      </c>
      <c r="R1363" t="s">
        <v>8323</v>
      </c>
      <c r="S1363" s="12">
        <f t="shared" si="85"/>
        <v>41811.717268518521</v>
      </c>
      <c r="T1363" s="12">
        <f t="shared" si="86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8322</v>
      </c>
      <c r="R1364" t="s">
        <v>8323</v>
      </c>
      <c r="S1364" s="12">
        <f t="shared" si="85"/>
        <v>41524.934386574074</v>
      </c>
      <c r="T1364" s="12">
        <f t="shared" si="86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8322</v>
      </c>
      <c r="R1365" t="s">
        <v>8323</v>
      </c>
      <c r="S1365" s="12">
        <f t="shared" si="85"/>
        <v>42415.332638888889</v>
      </c>
      <c r="T1365" s="12">
        <f t="shared" si="86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8325</v>
      </c>
      <c r="R1366" t="s">
        <v>8326</v>
      </c>
      <c r="S1366" s="12">
        <f t="shared" si="85"/>
        <v>42011.6956712963</v>
      </c>
      <c r="T1366" s="12">
        <f t="shared" si="86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8325</v>
      </c>
      <c r="R1367" t="s">
        <v>8326</v>
      </c>
      <c r="S1367" s="12">
        <f t="shared" si="85"/>
        <v>42079.691574074073</v>
      </c>
      <c r="T1367" s="12">
        <f t="shared" si="86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8325</v>
      </c>
      <c r="R1368" t="s">
        <v>8326</v>
      </c>
      <c r="S1368" s="12">
        <f t="shared" si="85"/>
        <v>41970.037766203706</v>
      </c>
      <c r="T1368" s="12">
        <f t="shared" si="86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8325</v>
      </c>
      <c r="R1369" t="s">
        <v>8326</v>
      </c>
      <c r="S1369" s="12">
        <f t="shared" si="85"/>
        <v>42322.044560185182</v>
      </c>
      <c r="T1369" s="12">
        <f t="shared" si="86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8325</v>
      </c>
      <c r="R1370" t="s">
        <v>8326</v>
      </c>
      <c r="S1370" s="12">
        <f t="shared" si="85"/>
        <v>42170.190902777773</v>
      </c>
      <c r="T1370" s="12">
        <f t="shared" si="86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8325</v>
      </c>
      <c r="R1371" t="s">
        <v>8326</v>
      </c>
      <c r="S1371" s="12">
        <f t="shared" si="85"/>
        <v>41740.594282407408</v>
      </c>
      <c r="T1371" s="12">
        <f t="shared" si="86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8325</v>
      </c>
      <c r="R1372" t="s">
        <v>8326</v>
      </c>
      <c r="S1372" s="12">
        <f t="shared" si="85"/>
        <v>41563.00335648148</v>
      </c>
      <c r="T1372" s="12">
        <f t="shared" si="86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8325</v>
      </c>
      <c r="R1373" t="s">
        <v>8326</v>
      </c>
      <c r="S1373" s="12">
        <f t="shared" si="85"/>
        <v>42131.758587962962</v>
      </c>
      <c r="T1373" s="12">
        <f t="shared" si="86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8325</v>
      </c>
      <c r="R1374" t="s">
        <v>8326</v>
      </c>
      <c r="S1374" s="12">
        <f t="shared" si="85"/>
        <v>41102.739953703705</v>
      </c>
      <c r="T1374" s="12">
        <f t="shared" si="86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8325</v>
      </c>
      <c r="R1375" t="s">
        <v>8326</v>
      </c>
      <c r="S1375" s="12">
        <f t="shared" si="85"/>
        <v>42734.95177083333</v>
      </c>
      <c r="T1375" s="12">
        <f t="shared" si="86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8325</v>
      </c>
      <c r="R1376" t="s">
        <v>8326</v>
      </c>
      <c r="S1376" s="12">
        <f t="shared" si="85"/>
        <v>42454.12023148148</v>
      </c>
      <c r="T1376" s="12">
        <f t="shared" si="86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8325</v>
      </c>
      <c r="R1377" t="s">
        <v>8326</v>
      </c>
      <c r="S1377" s="12">
        <f t="shared" si="85"/>
        <v>42750.066192129627</v>
      </c>
      <c r="T1377" s="12">
        <f t="shared" si="86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8325</v>
      </c>
      <c r="R1378" t="s">
        <v>8326</v>
      </c>
      <c r="S1378" s="12">
        <f t="shared" si="85"/>
        <v>42707.710717592592</v>
      </c>
      <c r="T1378" s="12">
        <f t="shared" si="86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8325</v>
      </c>
      <c r="R1379" t="s">
        <v>8326</v>
      </c>
      <c r="S1379" s="12">
        <f t="shared" si="85"/>
        <v>42769.174305555556</v>
      </c>
      <c r="T1379" s="12">
        <f t="shared" si="86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8325</v>
      </c>
      <c r="R1380" t="s">
        <v>8326</v>
      </c>
      <c r="S1380" s="12">
        <f t="shared" si="85"/>
        <v>42583.759374999994</v>
      </c>
      <c r="T1380" s="12">
        <f t="shared" si="86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8325</v>
      </c>
      <c r="R1381" t="s">
        <v>8326</v>
      </c>
      <c r="S1381" s="12">
        <f t="shared" si="85"/>
        <v>42160.491620370376</v>
      </c>
      <c r="T1381" s="12">
        <f t="shared" si="86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8325</v>
      </c>
      <c r="R1382" t="s">
        <v>8326</v>
      </c>
      <c r="S1382" s="12">
        <f t="shared" si="85"/>
        <v>42164.083333333328</v>
      </c>
      <c r="T1382" s="12">
        <f t="shared" si="86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8325</v>
      </c>
      <c r="R1383" t="s">
        <v>8326</v>
      </c>
      <c r="S1383" s="12">
        <f t="shared" si="85"/>
        <v>42733.214409722219</v>
      </c>
      <c r="T1383" s="12">
        <f t="shared" si="86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8325</v>
      </c>
      <c r="R1384" t="s">
        <v>8326</v>
      </c>
      <c r="S1384" s="12">
        <f t="shared" si="85"/>
        <v>41400.800185185188</v>
      </c>
      <c r="T1384" s="12">
        <f t="shared" si="86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8325</v>
      </c>
      <c r="R1385" t="s">
        <v>8326</v>
      </c>
      <c r="S1385" s="12">
        <f t="shared" si="85"/>
        <v>42727.074976851851</v>
      </c>
      <c r="T1385" s="12">
        <f t="shared" si="86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8325</v>
      </c>
      <c r="R1386" t="s">
        <v>8326</v>
      </c>
      <c r="S1386" s="12">
        <f t="shared" si="85"/>
        <v>42190.735208333332</v>
      </c>
      <c r="T1386" s="12">
        <f t="shared" si="86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8325</v>
      </c>
      <c r="R1387" t="s">
        <v>8326</v>
      </c>
      <c r="S1387" s="12">
        <f t="shared" si="85"/>
        <v>42489.507638888885</v>
      </c>
      <c r="T1387" s="12">
        <f t="shared" si="86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8325</v>
      </c>
      <c r="R1388" t="s">
        <v>8326</v>
      </c>
      <c r="S1388" s="12">
        <f t="shared" si="85"/>
        <v>42214.646863425922</v>
      </c>
      <c r="T1388" s="12">
        <f t="shared" si="86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8325</v>
      </c>
      <c r="R1389" t="s">
        <v>8326</v>
      </c>
      <c r="S1389" s="12">
        <f t="shared" si="85"/>
        <v>42158.1875</v>
      </c>
      <c r="T1389" s="12">
        <f t="shared" si="86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8325</v>
      </c>
      <c r="R1390" t="s">
        <v>8326</v>
      </c>
      <c r="S1390" s="12">
        <f t="shared" si="85"/>
        <v>42660.676388888889</v>
      </c>
      <c r="T1390" s="12">
        <f t="shared" si="86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8325</v>
      </c>
      <c r="R1391" t="s">
        <v>8326</v>
      </c>
      <c r="S1391" s="12">
        <f t="shared" si="85"/>
        <v>42595.480983796297</v>
      </c>
      <c r="T1391" s="12">
        <f t="shared" si="86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8325</v>
      </c>
      <c r="R1392" t="s">
        <v>8326</v>
      </c>
      <c r="S1392" s="12">
        <f t="shared" si="85"/>
        <v>42121.716666666667</v>
      </c>
      <c r="T1392" s="12">
        <f t="shared" si="86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8325</v>
      </c>
      <c r="R1393" t="s">
        <v>8326</v>
      </c>
      <c r="S1393" s="12">
        <f t="shared" si="85"/>
        <v>42238.207638888889</v>
      </c>
      <c r="T1393" s="12">
        <f t="shared" si="86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8325</v>
      </c>
      <c r="R1394" t="s">
        <v>8326</v>
      </c>
      <c r="S1394" s="12">
        <f t="shared" si="85"/>
        <v>42432.154930555553</v>
      </c>
      <c r="T1394" s="12">
        <f t="shared" si="86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8325</v>
      </c>
      <c r="R1395" t="s">
        <v>8326</v>
      </c>
      <c r="S1395" s="12">
        <f t="shared" si="85"/>
        <v>42583.681979166664</v>
      </c>
      <c r="T1395" s="12">
        <f t="shared" si="86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8325</v>
      </c>
      <c r="R1396" t="s">
        <v>8326</v>
      </c>
      <c r="S1396" s="12">
        <f t="shared" si="85"/>
        <v>42795.125</v>
      </c>
      <c r="T1396" s="12">
        <f t="shared" si="86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8325</v>
      </c>
      <c r="R1397" t="s">
        <v>8326</v>
      </c>
      <c r="S1397" s="12">
        <f t="shared" si="85"/>
        <v>42749.90834490741</v>
      </c>
      <c r="T1397" s="12">
        <f t="shared" si="86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8325</v>
      </c>
      <c r="R1398" t="s">
        <v>8326</v>
      </c>
      <c r="S1398" s="12">
        <f t="shared" si="85"/>
        <v>42048.99863425926</v>
      </c>
      <c r="T1398" s="12">
        <f t="shared" si="86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8325</v>
      </c>
      <c r="R1399" t="s">
        <v>8326</v>
      </c>
      <c r="S1399" s="12">
        <f t="shared" si="85"/>
        <v>42670.888194444444</v>
      </c>
      <c r="T1399" s="12">
        <f t="shared" si="86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8325</v>
      </c>
      <c r="R1400" t="s">
        <v>8326</v>
      </c>
      <c r="S1400" s="12">
        <f t="shared" si="85"/>
        <v>42556.874236111107</v>
      </c>
      <c r="T1400" s="12">
        <f t="shared" si="86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8325</v>
      </c>
      <c r="R1401" t="s">
        <v>8326</v>
      </c>
      <c r="S1401" s="12">
        <f t="shared" si="85"/>
        <v>41919.004317129627</v>
      </c>
      <c r="T1401" s="12">
        <f t="shared" si="86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8325</v>
      </c>
      <c r="R1402" t="s">
        <v>8326</v>
      </c>
      <c r="S1402" s="12">
        <f t="shared" si="85"/>
        <v>42533.229166666672</v>
      </c>
      <c r="T1402" s="12">
        <f t="shared" si="86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8325</v>
      </c>
      <c r="R1403" t="s">
        <v>8326</v>
      </c>
      <c r="S1403" s="12">
        <f t="shared" si="85"/>
        <v>41420.99622685185</v>
      </c>
      <c r="T1403" s="12">
        <f t="shared" si="86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8325</v>
      </c>
      <c r="R1404" t="s">
        <v>8326</v>
      </c>
      <c r="S1404" s="12">
        <f t="shared" si="85"/>
        <v>42125.011701388896</v>
      </c>
      <c r="T1404" s="12">
        <f t="shared" si="86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8325</v>
      </c>
      <c r="R1405" t="s">
        <v>8326</v>
      </c>
      <c r="S1405" s="12">
        <f t="shared" si="85"/>
        <v>41481.062905092593</v>
      </c>
      <c r="T1405" s="12">
        <f t="shared" si="86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8322</v>
      </c>
      <c r="R1406" t="s">
        <v>8341</v>
      </c>
      <c r="S1406" s="12">
        <f t="shared" si="85"/>
        <v>42057.510243055556</v>
      </c>
      <c r="T1406" s="12">
        <f t="shared" si="86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8322</v>
      </c>
      <c r="R1407" t="s">
        <v>8341</v>
      </c>
      <c r="S1407" s="12">
        <f t="shared" si="85"/>
        <v>41971.722233796296</v>
      </c>
      <c r="T1407" s="12">
        <f t="shared" si="86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8322</v>
      </c>
      <c r="R1408" t="s">
        <v>8341</v>
      </c>
      <c r="S1408" s="12">
        <f t="shared" si="85"/>
        <v>42350.416666666672</v>
      </c>
      <c r="T1408" s="12">
        <f t="shared" si="86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8322</v>
      </c>
      <c r="R1409" t="s">
        <v>8341</v>
      </c>
      <c r="S1409" s="12">
        <f t="shared" si="85"/>
        <v>41863.536782407406</v>
      </c>
      <c r="T1409" s="12">
        <f t="shared" si="86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ref="P1410:P1473" si="88">E1410/L1410</f>
        <v>12</v>
      </c>
      <c r="Q1410" t="s">
        <v>8322</v>
      </c>
      <c r="R1410" t="s">
        <v>8341</v>
      </c>
      <c r="S1410" s="12">
        <f t="shared" ref="S1410:S1473" si="89">(((I1410/60)/60)/24)+DATE(1970,1,1)</f>
        <v>42321.913842592592</v>
      </c>
      <c r="T1410" s="12">
        <f t="shared" ref="T1410:T1473" si="90">(((J1410/60)/60)/24)+DATE(1970,1,1)</f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1">E1411/D1411</f>
        <v>0</v>
      </c>
      <c r="P1411" s="6" t="e">
        <f t="shared" si="88"/>
        <v>#DIV/0!</v>
      </c>
      <c r="Q1411" t="s">
        <v>8322</v>
      </c>
      <c r="R1411" t="s">
        <v>8341</v>
      </c>
      <c r="S1411" s="12">
        <f t="shared" si="89"/>
        <v>42005.175173611111</v>
      </c>
      <c r="T1411" s="12">
        <f t="shared" si="90"/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1"/>
        <v>1.6666666666666666E-4</v>
      </c>
      <c r="P1412" s="6">
        <f t="shared" si="88"/>
        <v>1</v>
      </c>
      <c r="Q1412" t="s">
        <v>8322</v>
      </c>
      <c r="R1412" t="s">
        <v>8341</v>
      </c>
      <c r="S1412" s="12">
        <f t="shared" si="89"/>
        <v>42524.318518518514</v>
      </c>
      <c r="T1412" s="12">
        <f t="shared" si="90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8322</v>
      </c>
      <c r="R1413" t="s">
        <v>8341</v>
      </c>
      <c r="S1413" s="12">
        <f t="shared" si="89"/>
        <v>42041.059027777781</v>
      </c>
      <c r="T1413" s="12">
        <f t="shared" si="90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8322</v>
      </c>
      <c r="R1414" t="s">
        <v>8341</v>
      </c>
      <c r="S1414" s="12">
        <f t="shared" si="89"/>
        <v>41977.063645833332</v>
      </c>
      <c r="T1414" s="12">
        <f t="shared" si="90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8322</v>
      </c>
      <c r="R1415" t="s">
        <v>8341</v>
      </c>
      <c r="S1415" s="12">
        <f t="shared" si="89"/>
        <v>42420.437152777777</v>
      </c>
      <c r="T1415" s="12">
        <f t="shared" si="90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8322</v>
      </c>
      <c r="R1416" t="s">
        <v>8341</v>
      </c>
      <c r="S1416" s="12">
        <f t="shared" si="89"/>
        <v>42738.25309027778</v>
      </c>
      <c r="T1416" s="12">
        <f t="shared" si="90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8322</v>
      </c>
      <c r="R1417" t="s">
        <v>8341</v>
      </c>
      <c r="S1417" s="12">
        <f t="shared" si="89"/>
        <v>42232.675821759258</v>
      </c>
      <c r="T1417" s="12">
        <f t="shared" si="90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8322</v>
      </c>
      <c r="R1418" t="s">
        <v>8341</v>
      </c>
      <c r="S1418" s="12">
        <f t="shared" si="89"/>
        <v>42329.967812499999</v>
      </c>
      <c r="T1418" s="12">
        <f t="shared" si="90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8322</v>
      </c>
      <c r="R1419" t="s">
        <v>8341</v>
      </c>
      <c r="S1419" s="12">
        <f t="shared" si="89"/>
        <v>42262.465972222228</v>
      </c>
      <c r="T1419" s="12">
        <f t="shared" si="90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8322</v>
      </c>
      <c r="R1420" t="s">
        <v>8341</v>
      </c>
      <c r="S1420" s="12">
        <f t="shared" si="89"/>
        <v>42425.456412037034</v>
      </c>
      <c r="T1420" s="12">
        <f t="shared" si="90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8322</v>
      </c>
      <c r="R1421" t="s">
        <v>8341</v>
      </c>
      <c r="S1421" s="12">
        <f t="shared" si="89"/>
        <v>42652.456238425926</v>
      </c>
      <c r="T1421" s="12">
        <f t="shared" si="90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8322</v>
      </c>
      <c r="R1422" t="s">
        <v>8341</v>
      </c>
      <c r="S1422" s="12">
        <f t="shared" si="89"/>
        <v>42549.667662037042</v>
      </c>
      <c r="T1422" s="12">
        <f t="shared" si="90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8322</v>
      </c>
      <c r="R1423" t="s">
        <v>8341</v>
      </c>
      <c r="S1423" s="12">
        <f t="shared" si="89"/>
        <v>42043.915613425925</v>
      </c>
      <c r="T1423" s="12">
        <f t="shared" si="90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8322</v>
      </c>
      <c r="R1424" t="s">
        <v>8341</v>
      </c>
      <c r="S1424" s="12">
        <f t="shared" si="89"/>
        <v>42634.239629629628</v>
      </c>
      <c r="T1424" s="12">
        <f t="shared" si="90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8322</v>
      </c>
      <c r="R1425" t="s">
        <v>8341</v>
      </c>
      <c r="S1425" s="12">
        <f t="shared" si="89"/>
        <v>42370.360312500001</v>
      </c>
      <c r="T1425" s="12">
        <f t="shared" si="90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8322</v>
      </c>
      <c r="R1426" t="s">
        <v>8341</v>
      </c>
      <c r="S1426" s="12">
        <f t="shared" si="89"/>
        <v>42689.759282407409</v>
      </c>
      <c r="T1426" s="12">
        <f t="shared" si="90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8322</v>
      </c>
      <c r="R1427" t="s">
        <v>8341</v>
      </c>
      <c r="S1427" s="12">
        <f t="shared" si="89"/>
        <v>42123.131469907406</v>
      </c>
      <c r="T1427" s="12">
        <f t="shared" si="90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8322</v>
      </c>
      <c r="R1428" t="s">
        <v>8341</v>
      </c>
      <c r="S1428" s="12">
        <f t="shared" si="89"/>
        <v>42240.390277777777</v>
      </c>
      <c r="T1428" s="12">
        <f t="shared" si="90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8322</v>
      </c>
      <c r="R1429" t="s">
        <v>8341</v>
      </c>
      <c r="S1429" s="12">
        <f t="shared" si="89"/>
        <v>42631.851678240739</v>
      </c>
      <c r="T1429" s="12">
        <f t="shared" si="90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8322</v>
      </c>
      <c r="R1430" t="s">
        <v>8341</v>
      </c>
      <c r="S1430" s="12">
        <f t="shared" si="89"/>
        <v>42462.338159722218</v>
      </c>
      <c r="T1430" s="12">
        <f t="shared" si="90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8322</v>
      </c>
      <c r="R1431" t="s">
        <v>8341</v>
      </c>
      <c r="S1431" s="12">
        <f t="shared" si="89"/>
        <v>42104.060671296291</v>
      </c>
      <c r="T1431" s="12">
        <f t="shared" si="90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8322</v>
      </c>
      <c r="R1432" t="s">
        <v>8341</v>
      </c>
      <c r="S1432" s="12">
        <f t="shared" si="89"/>
        <v>41992.813518518517</v>
      </c>
      <c r="T1432" s="12">
        <f t="shared" si="90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8322</v>
      </c>
      <c r="R1433" t="s">
        <v>8341</v>
      </c>
      <c r="S1433" s="12">
        <f t="shared" si="89"/>
        <v>42334.252500000002</v>
      </c>
      <c r="T1433" s="12">
        <f t="shared" si="90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8322</v>
      </c>
      <c r="R1434" t="s">
        <v>8341</v>
      </c>
      <c r="S1434" s="12">
        <f t="shared" si="89"/>
        <v>42205.780416666668</v>
      </c>
      <c r="T1434" s="12">
        <f t="shared" si="90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8322</v>
      </c>
      <c r="R1435" t="s">
        <v>8341</v>
      </c>
      <c r="S1435" s="12">
        <f t="shared" si="89"/>
        <v>42714.458333333328</v>
      </c>
      <c r="T1435" s="12">
        <f t="shared" si="90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8322</v>
      </c>
      <c r="R1436" t="s">
        <v>8341</v>
      </c>
      <c r="S1436" s="12">
        <f t="shared" si="89"/>
        <v>42163.625</v>
      </c>
      <c r="T1436" s="12">
        <f t="shared" si="90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8322</v>
      </c>
      <c r="R1437" t="s">
        <v>8341</v>
      </c>
      <c r="S1437" s="12">
        <f t="shared" si="89"/>
        <v>42288.780324074076</v>
      </c>
      <c r="T1437" s="12">
        <f t="shared" si="90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8322</v>
      </c>
      <c r="R1438" t="s">
        <v>8341</v>
      </c>
      <c r="S1438" s="12">
        <f t="shared" si="89"/>
        <v>42421.35019675926</v>
      </c>
      <c r="T1438" s="12">
        <f t="shared" si="90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8322</v>
      </c>
      <c r="R1439" t="s">
        <v>8341</v>
      </c>
      <c r="S1439" s="12">
        <f t="shared" si="89"/>
        <v>41833.207638888889</v>
      </c>
      <c r="T1439" s="12">
        <f t="shared" si="90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8322</v>
      </c>
      <c r="R1440" t="s">
        <v>8341</v>
      </c>
      <c r="S1440" s="12">
        <f t="shared" si="89"/>
        <v>42487.579861111109</v>
      </c>
      <c r="T1440" s="12">
        <f t="shared" si="90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8322</v>
      </c>
      <c r="R1441" t="s">
        <v>8341</v>
      </c>
      <c r="S1441" s="12">
        <f t="shared" si="89"/>
        <v>42070.829872685179</v>
      </c>
      <c r="T1441" s="12">
        <f t="shared" si="90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8322</v>
      </c>
      <c r="R1442" t="s">
        <v>8341</v>
      </c>
      <c r="S1442" s="12">
        <f t="shared" si="89"/>
        <v>42516.748414351852</v>
      </c>
      <c r="T1442" s="12">
        <f t="shared" si="90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8322</v>
      </c>
      <c r="R1443" t="s">
        <v>8341</v>
      </c>
      <c r="S1443" s="12">
        <f t="shared" si="89"/>
        <v>42258.765844907408</v>
      </c>
      <c r="T1443" s="12">
        <f t="shared" si="90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8322</v>
      </c>
      <c r="R1444" t="s">
        <v>8341</v>
      </c>
      <c r="S1444" s="12">
        <f t="shared" si="89"/>
        <v>42515.64534722222</v>
      </c>
      <c r="T1444" s="12">
        <f t="shared" si="90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8322</v>
      </c>
      <c r="R1445" t="s">
        <v>8341</v>
      </c>
      <c r="S1445" s="12">
        <f t="shared" si="89"/>
        <v>42737.926030092596</v>
      </c>
      <c r="T1445" s="12">
        <f t="shared" si="90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8322</v>
      </c>
      <c r="R1446" t="s">
        <v>8341</v>
      </c>
      <c r="S1446" s="12">
        <f t="shared" si="89"/>
        <v>42259.873402777783</v>
      </c>
      <c r="T1446" s="12">
        <f t="shared" si="90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8322</v>
      </c>
      <c r="R1447" t="s">
        <v>8341</v>
      </c>
      <c r="S1447" s="12">
        <f t="shared" si="89"/>
        <v>42169.542303240742</v>
      </c>
      <c r="T1447" s="12">
        <f t="shared" si="90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8322</v>
      </c>
      <c r="R1448" t="s">
        <v>8341</v>
      </c>
      <c r="S1448" s="12">
        <f t="shared" si="89"/>
        <v>42481.447662037041</v>
      </c>
      <c r="T1448" s="12">
        <f t="shared" si="90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8322</v>
      </c>
      <c r="R1449" t="s">
        <v>8341</v>
      </c>
      <c r="S1449" s="12">
        <f t="shared" si="89"/>
        <v>42559.730717592596</v>
      </c>
      <c r="T1449" s="12">
        <f t="shared" si="90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8322</v>
      </c>
      <c r="R1450" t="s">
        <v>8341</v>
      </c>
      <c r="S1450" s="12">
        <f t="shared" si="89"/>
        <v>42146.225694444445</v>
      </c>
      <c r="T1450" s="12">
        <f t="shared" si="90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8322</v>
      </c>
      <c r="R1451" t="s">
        <v>8341</v>
      </c>
      <c r="S1451" s="12">
        <f t="shared" si="89"/>
        <v>42134.811400462961</v>
      </c>
      <c r="T1451" s="12">
        <f t="shared" si="90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8322</v>
      </c>
      <c r="R1452" t="s">
        <v>8341</v>
      </c>
      <c r="S1452" s="12">
        <f t="shared" si="89"/>
        <v>42420.171261574069</v>
      </c>
      <c r="T1452" s="12">
        <f t="shared" si="90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8322</v>
      </c>
      <c r="R1453" t="s">
        <v>8341</v>
      </c>
      <c r="S1453" s="12">
        <f t="shared" si="89"/>
        <v>41962.00068287037</v>
      </c>
      <c r="T1453" s="12">
        <f t="shared" si="90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8322</v>
      </c>
      <c r="R1454" t="s">
        <v>8341</v>
      </c>
      <c r="S1454" s="12">
        <f t="shared" si="89"/>
        <v>41848.703275462962</v>
      </c>
      <c r="T1454" s="12">
        <f t="shared" si="90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8322</v>
      </c>
      <c r="R1455" t="s">
        <v>8341</v>
      </c>
      <c r="S1455" s="12">
        <f t="shared" si="89"/>
        <v>42840.654479166667</v>
      </c>
      <c r="T1455" s="12">
        <f t="shared" si="90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8322</v>
      </c>
      <c r="R1456" t="s">
        <v>8341</v>
      </c>
      <c r="S1456" s="12">
        <f t="shared" si="89"/>
        <v>42484.915972222225</v>
      </c>
      <c r="T1456" s="12">
        <f t="shared" si="90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8322</v>
      </c>
      <c r="R1457" t="s">
        <v>8341</v>
      </c>
      <c r="S1457" s="12">
        <f t="shared" si="89"/>
        <v>41887.568749999999</v>
      </c>
      <c r="T1457" s="12">
        <f t="shared" si="90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8322</v>
      </c>
      <c r="R1458" t="s">
        <v>8341</v>
      </c>
      <c r="S1458" s="12">
        <f t="shared" si="89"/>
        <v>42738.668576388889</v>
      </c>
      <c r="T1458" s="12">
        <f t="shared" si="90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8322</v>
      </c>
      <c r="R1459" t="s">
        <v>8341</v>
      </c>
      <c r="S1459" s="12">
        <f t="shared" si="89"/>
        <v>42319.938009259262</v>
      </c>
      <c r="T1459" s="12">
        <f t="shared" si="90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8322</v>
      </c>
      <c r="R1460" t="s">
        <v>8341</v>
      </c>
      <c r="S1460" s="12">
        <f t="shared" si="89"/>
        <v>41862.166666666664</v>
      </c>
      <c r="T1460" s="12">
        <f t="shared" si="90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8322</v>
      </c>
      <c r="R1461" t="s">
        <v>8341</v>
      </c>
      <c r="S1461" s="12">
        <f t="shared" si="89"/>
        <v>42340.725694444445</v>
      </c>
      <c r="T1461" s="12">
        <f t="shared" si="90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8322</v>
      </c>
      <c r="R1462" t="s">
        <v>8341</v>
      </c>
      <c r="S1462" s="12">
        <f t="shared" si="89"/>
        <v>41973.989583333328</v>
      </c>
      <c r="T1462" s="12">
        <f t="shared" si="90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8322</v>
      </c>
      <c r="R1463" t="s">
        <v>8342</v>
      </c>
      <c r="S1463" s="12">
        <f t="shared" si="89"/>
        <v>41933</v>
      </c>
      <c r="T1463" s="12">
        <f t="shared" si="90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8322</v>
      </c>
      <c r="R1464" t="s">
        <v>8342</v>
      </c>
      <c r="S1464" s="12">
        <f t="shared" si="89"/>
        <v>41374.662858796299</v>
      </c>
      <c r="T1464" s="12">
        <f t="shared" si="90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8322</v>
      </c>
      <c r="R1465" t="s">
        <v>8342</v>
      </c>
      <c r="S1465" s="12">
        <f t="shared" si="89"/>
        <v>41371.869652777779</v>
      </c>
      <c r="T1465" s="12">
        <f t="shared" si="90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8322</v>
      </c>
      <c r="R1466" t="s">
        <v>8342</v>
      </c>
      <c r="S1466" s="12">
        <f t="shared" si="89"/>
        <v>41321.661550925928</v>
      </c>
      <c r="T1466" s="12">
        <f t="shared" si="90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8322</v>
      </c>
      <c r="R1467" t="s">
        <v>8342</v>
      </c>
      <c r="S1467" s="12">
        <f t="shared" si="89"/>
        <v>40990.125</v>
      </c>
      <c r="T1467" s="12">
        <f t="shared" si="90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8322</v>
      </c>
      <c r="R1468" t="s">
        <v>8342</v>
      </c>
      <c r="S1468" s="12">
        <f t="shared" si="89"/>
        <v>42381.208333333328</v>
      </c>
      <c r="T1468" s="12">
        <f t="shared" si="90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8322</v>
      </c>
      <c r="R1469" t="s">
        <v>8342</v>
      </c>
      <c r="S1469" s="12">
        <f t="shared" si="89"/>
        <v>40993.760243055556</v>
      </c>
      <c r="T1469" s="12">
        <f t="shared" si="90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8322</v>
      </c>
      <c r="R1470" t="s">
        <v>8342</v>
      </c>
      <c r="S1470" s="12">
        <f t="shared" si="89"/>
        <v>40706.014456018522</v>
      </c>
      <c r="T1470" s="12">
        <f t="shared" si="90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8322</v>
      </c>
      <c r="R1471" t="s">
        <v>8342</v>
      </c>
      <c r="S1471" s="12">
        <f t="shared" si="89"/>
        <v>41320.598483796297</v>
      </c>
      <c r="T1471" s="12">
        <f t="shared" si="90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8322</v>
      </c>
      <c r="R1472" t="s">
        <v>8342</v>
      </c>
      <c r="S1472" s="12">
        <f t="shared" si="89"/>
        <v>41271.827118055553</v>
      </c>
      <c r="T1472" s="12">
        <f t="shared" si="90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8322</v>
      </c>
      <c r="R1473" t="s">
        <v>8342</v>
      </c>
      <c r="S1473" s="12">
        <f t="shared" si="89"/>
        <v>42103.957569444443</v>
      </c>
      <c r="T1473" s="12">
        <f t="shared" si="90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ref="P1474:P1537" si="92">E1474/L1474</f>
        <v>103.20238095238095</v>
      </c>
      <c r="Q1474" t="s">
        <v>8322</v>
      </c>
      <c r="R1474" t="s">
        <v>8342</v>
      </c>
      <c r="S1474" s="12">
        <f t="shared" ref="S1474:S1537" si="93">(((I1474/60)/60)/24)+DATE(1970,1,1)</f>
        <v>41563.542858796296</v>
      </c>
      <c r="T1474" s="12">
        <f t="shared" ref="T1474:T1537" si="94">(((J1474/60)/60)/24)+DATE(1970,1,1)</f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5">E1475/D1475</f>
        <v>1.20516</v>
      </c>
      <c r="P1475" s="6">
        <f t="shared" si="92"/>
        <v>38.462553191489363</v>
      </c>
      <c r="Q1475" t="s">
        <v>8322</v>
      </c>
      <c r="R1475" t="s">
        <v>8342</v>
      </c>
      <c r="S1475" s="12">
        <f t="shared" si="93"/>
        <v>40969.979618055557</v>
      </c>
      <c r="T1475" s="12">
        <f t="shared" si="94"/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5"/>
        <v>1.1226666666666667</v>
      </c>
      <c r="P1476" s="6">
        <f t="shared" si="92"/>
        <v>44.315789473684212</v>
      </c>
      <c r="Q1476" t="s">
        <v>8322</v>
      </c>
      <c r="R1476" t="s">
        <v>8342</v>
      </c>
      <c r="S1476" s="12">
        <f t="shared" si="93"/>
        <v>41530.727916666663</v>
      </c>
      <c r="T1476" s="12">
        <f t="shared" si="94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8322</v>
      </c>
      <c r="R1477" t="s">
        <v>8342</v>
      </c>
      <c r="S1477" s="12">
        <f t="shared" si="93"/>
        <v>41993.207638888889</v>
      </c>
      <c r="T1477" s="12">
        <f t="shared" si="94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8322</v>
      </c>
      <c r="R1478" t="s">
        <v>8342</v>
      </c>
      <c r="S1478" s="12">
        <f t="shared" si="93"/>
        <v>40796.041921296295</v>
      </c>
      <c r="T1478" s="12">
        <f t="shared" si="94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8322</v>
      </c>
      <c r="R1479" t="s">
        <v>8342</v>
      </c>
      <c r="S1479" s="12">
        <f t="shared" si="93"/>
        <v>40900.125</v>
      </c>
      <c r="T1479" s="12">
        <f t="shared" si="94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8322</v>
      </c>
      <c r="R1480" t="s">
        <v>8342</v>
      </c>
      <c r="S1480" s="12">
        <f t="shared" si="93"/>
        <v>41408.871678240743</v>
      </c>
      <c r="T1480" s="12">
        <f t="shared" si="94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8322</v>
      </c>
      <c r="R1481" t="s">
        <v>8342</v>
      </c>
      <c r="S1481" s="12">
        <f t="shared" si="93"/>
        <v>41769.165972222225</v>
      </c>
      <c r="T1481" s="12">
        <f t="shared" si="94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8322</v>
      </c>
      <c r="R1482" t="s">
        <v>8342</v>
      </c>
      <c r="S1482" s="12">
        <f t="shared" si="93"/>
        <v>41481.708333333336</v>
      </c>
      <c r="T1482" s="12">
        <f t="shared" si="94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8322</v>
      </c>
      <c r="R1483" t="s">
        <v>8324</v>
      </c>
      <c r="S1483" s="12">
        <f t="shared" si="93"/>
        <v>41580.922974537039</v>
      </c>
      <c r="T1483" s="12">
        <f t="shared" si="94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8322</v>
      </c>
      <c r="R1484" t="s">
        <v>8324</v>
      </c>
      <c r="S1484" s="12">
        <f t="shared" si="93"/>
        <v>41159.32708333333</v>
      </c>
      <c r="T1484" s="12">
        <f t="shared" si="94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8322</v>
      </c>
      <c r="R1485" t="s">
        <v>8324</v>
      </c>
      <c r="S1485" s="12">
        <f t="shared" si="93"/>
        <v>42573.192997685182</v>
      </c>
      <c r="T1485" s="12">
        <f t="shared" si="94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8322</v>
      </c>
      <c r="R1486" t="s">
        <v>8324</v>
      </c>
      <c r="S1486" s="12">
        <f t="shared" si="93"/>
        <v>41111.618750000001</v>
      </c>
      <c r="T1486" s="12">
        <f t="shared" si="94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8322</v>
      </c>
      <c r="R1487" t="s">
        <v>8324</v>
      </c>
      <c r="S1487" s="12">
        <f t="shared" si="93"/>
        <v>42175.795983796299</v>
      </c>
      <c r="T1487" s="12">
        <f t="shared" si="94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8322</v>
      </c>
      <c r="R1488" t="s">
        <v>8324</v>
      </c>
      <c r="S1488" s="12">
        <f t="shared" si="93"/>
        <v>42062.168530092589</v>
      </c>
      <c r="T1488" s="12">
        <f t="shared" si="94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8322</v>
      </c>
      <c r="R1489" t="s">
        <v>8324</v>
      </c>
      <c r="S1489" s="12">
        <f t="shared" si="93"/>
        <v>42584.917488425926</v>
      </c>
      <c r="T1489" s="12">
        <f t="shared" si="94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8322</v>
      </c>
      <c r="R1490" t="s">
        <v>8324</v>
      </c>
      <c r="S1490" s="12">
        <f t="shared" si="93"/>
        <v>41644.563194444447</v>
      </c>
      <c r="T1490" s="12">
        <f t="shared" si="94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8322</v>
      </c>
      <c r="R1491" t="s">
        <v>8324</v>
      </c>
      <c r="S1491" s="12">
        <f t="shared" si="93"/>
        <v>41228.653379629628</v>
      </c>
      <c r="T1491" s="12">
        <f t="shared" si="94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8322</v>
      </c>
      <c r="R1492" t="s">
        <v>8324</v>
      </c>
      <c r="S1492" s="12">
        <f t="shared" si="93"/>
        <v>41549.561041666668</v>
      </c>
      <c r="T1492" s="12">
        <f t="shared" si="94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8322</v>
      </c>
      <c r="R1493" t="s">
        <v>8324</v>
      </c>
      <c r="S1493" s="12">
        <f t="shared" si="93"/>
        <v>42050.651388888888</v>
      </c>
      <c r="T1493" s="12">
        <f t="shared" si="94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8322</v>
      </c>
      <c r="R1494" t="s">
        <v>8324</v>
      </c>
      <c r="S1494" s="12">
        <f t="shared" si="93"/>
        <v>40712.884791666671</v>
      </c>
      <c r="T1494" s="12">
        <f t="shared" si="94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8322</v>
      </c>
      <c r="R1495" t="s">
        <v>8324</v>
      </c>
      <c r="S1495" s="12">
        <f t="shared" si="93"/>
        <v>41441.866608796299</v>
      </c>
      <c r="T1495" s="12">
        <f t="shared" si="94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8322</v>
      </c>
      <c r="R1496" t="s">
        <v>8324</v>
      </c>
      <c r="S1496" s="12">
        <f t="shared" si="93"/>
        <v>42097.651388888888</v>
      </c>
      <c r="T1496" s="12">
        <f t="shared" si="94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8322</v>
      </c>
      <c r="R1497" t="s">
        <v>8324</v>
      </c>
      <c r="S1497" s="12">
        <f t="shared" si="93"/>
        <v>40782.789710648147</v>
      </c>
      <c r="T1497" s="12">
        <f t="shared" si="94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8322</v>
      </c>
      <c r="R1498" t="s">
        <v>8324</v>
      </c>
      <c r="S1498" s="12">
        <f t="shared" si="93"/>
        <v>41898.475219907406</v>
      </c>
      <c r="T1498" s="12">
        <f t="shared" si="94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8322</v>
      </c>
      <c r="R1499" t="s">
        <v>8324</v>
      </c>
      <c r="S1499" s="12">
        <f t="shared" si="93"/>
        <v>41486.821527777778</v>
      </c>
      <c r="T1499" s="12">
        <f t="shared" si="94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8322</v>
      </c>
      <c r="R1500" t="s">
        <v>8324</v>
      </c>
      <c r="S1500" s="12">
        <f t="shared" si="93"/>
        <v>41885.983541666668</v>
      </c>
      <c r="T1500" s="12">
        <f t="shared" si="94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8322</v>
      </c>
      <c r="R1501" t="s">
        <v>8324</v>
      </c>
      <c r="S1501" s="12">
        <f t="shared" si="93"/>
        <v>42587.007326388892</v>
      </c>
      <c r="T1501" s="12">
        <f t="shared" si="94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8322</v>
      </c>
      <c r="R1502" t="s">
        <v>8324</v>
      </c>
      <c r="S1502" s="12">
        <f t="shared" si="93"/>
        <v>41395.904594907406</v>
      </c>
      <c r="T1502" s="12">
        <f t="shared" si="94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8338</v>
      </c>
      <c r="R1503" t="s">
        <v>8339</v>
      </c>
      <c r="S1503" s="12">
        <f t="shared" si="93"/>
        <v>42193.583599537036</v>
      </c>
      <c r="T1503" s="12">
        <f t="shared" si="94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8338</v>
      </c>
      <c r="R1504" t="s">
        <v>8339</v>
      </c>
      <c r="S1504" s="12">
        <f t="shared" si="93"/>
        <v>42454.916666666672</v>
      </c>
      <c r="T1504" s="12">
        <f t="shared" si="94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8338</v>
      </c>
      <c r="R1505" t="s">
        <v>8339</v>
      </c>
      <c r="S1505" s="12">
        <f t="shared" si="93"/>
        <v>42666.347233796296</v>
      </c>
      <c r="T1505" s="12">
        <f t="shared" si="94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8338</v>
      </c>
      <c r="R1506" t="s">
        <v>8339</v>
      </c>
      <c r="S1506" s="12">
        <f t="shared" si="93"/>
        <v>41800.356249999997</v>
      </c>
      <c r="T1506" s="12">
        <f t="shared" si="94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8338</v>
      </c>
      <c r="R1507" t="s">
        <v>8339</v>
      </c>
      <c r="S1507" s="12">
        <f t="shared" si="93"/>
        <v>42451.834027777775</v>
      </c>
      <c r="T1507" s="12">
        <f t="shared" si="94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8338</v>
      </c>
      <c r="R1508" t="s">
        <v>8339</v>
      </c>
      <c r="S1508" s="12">
        <f t="shared" si="93"/>
        <v>41844.785925925928</v>
      </c>
      <c r="T1508" s="12">
        <f t="shared" si="94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8338</v>
      </c>
      <c r="R1509" t="s">
        <v>8339</v>
      </c>
      <c r="S1509" s="12">
        <f t="shared" si="93"/>
        <v>40313.340277777781</v>
      </c>
      <c r="T1509" s="12">
        <f t="shared" si="94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8338</v>
      </c>
      <c r="R1510" t="s">
        <v>8339</v>
      </c>
      <c r="S1510" s="12">
        <f t="shared" si="93"/>
        <v>41817.614363425928</v>
      </c>
      <c r="T1510" s="12">
        <f t="shared" si="94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8338</v>
      </c>
      <c r="R1511" t="s">
        <v>8339</v>
      </c>
      <c r="S1511" s="12">
        <f t="shared" si="93"/>
        <v>42780.957638888889</v>
      </c>
      <c r="T1511" s="12">
        <f t="shared" si="94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8338</v>
      </c>
      <c r="R1512" t="s">
        <v>8339</v>
      </c>
      <c r="S1512" s="12">
        <f t="shared" si="93"/>
        <v>41839.385162037033</v>
      </c>
      <c r="T1512" s="12">
        <f t="shared" si="94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8338</v>
      </c>
      <c r="R1513" t="s">
        <v>8339</v>
      </c>
      <c r="S1513" s="12">
        <f t="shared" si="93"/>
        <v>42326.625046296293</v>
      </c>
      <c r="T1513" s="12">
        <f t="shared" si="94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8338</v>
      </c>
      <c r="R1514" t="s">
        <v>8339</v>
      </c>
      <c r="S1514" s="12">
        <f t="shared" si="93"/>
        <v>42771.684479166666</v>
      </c>
      <c r="T1514" s="12">
        <f t="shared" si="94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8338</v>
      </c>
      <c r="R1515" t="s">
        <v>8339</v>
      </c>
      <c r="S1515" s="12">
        <f t="shared" si="93"/>
        <v>41836.637337962966</v>
      </c>
      <c r="T1515" s="12">
        <f t="shared" si="94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8338</v>
      </c>
      <c r="R1516" t="s">
        <v>8339</v>
      </c>
      <c r="S1516" s="12">
        <f t="shared" si="93"/>
        <v>42274.597685185188</v>
      </c>
      <c r="T1516" s="12">
        <f t="shared" si="94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8338</v>
      </c>
      <c r="R1517" t="s">
        <v>8339</v>
      </c>
      <c r="S1517" s="12">
        <f t="shared" si="93"/>
        <v>42445.211770833332</v>
      </c>
      <c r="T1517" s="12">
        <f t="shared" si="94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8338</v>
      </c>
      <c r="R1518" t="s">
        <v>8339</v>
      </c>
      <c r="S1518" s="12">
        <f t="shared" si="93"/>
        <v>42649.583333333328</v>
      </c>
      <c r="T1518" s="12">
        <f t="shared" si="94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8338</v>
      </c>
      <c r="R1519" t="s">
        <v>8339</v>
      </c>
      <c r="S1519" s="12">
        <f t="shared" si="93"/>
        <v>41979.25</v>
      </c>
      <c r="T1519" s="12">
        <f t="shared" si="94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8338</v>
      </c>
      <c r="R1520" t="s">
        <v>8339</v>
      </c>
      <c r="S1520" s="12">
        <f t="shared" si="93"/>
        <v>41790.8200462963</v>
      </c>
      <c r="T1520" s="12">
        <f t="shared" si="94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8338</v>
      </c>
      <c r="R1521" t="s">
        <v>8339</v>
      </c>
      <c r="S1521" s="12">
        <f t="shared" si="93"/>
        <v>41810.915972222225</v>
      </c>
      <c r="T1521" s="12">
        <f t="shared" si="94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8338</v>
      </c>
      <c r="R1522" t="s">
        <v>8339</v>
      </c>
      <c r="S1522" s="12">
        <f t="shared" si="93"/>
        <v>41992.166666666672</v>
      </c>
      <c r="T1522" s="12">
        <f t="shared" si="94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8338</v>
      </c>
      <c r="R1523" t="s">
        <v>8339</v>
      </c>
      <c r="S1523" s="12">
        <f t="shared" si="93"/>
        <v>42528.167719907404</v>
      </c>
      <c r="T1523" s="12">
        <f t="shared" si="94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8338</v>
      </c>
      <c r="R1524" t="s">
        <v>8339</v>
      </c>
      <c r="S1524" s="12">
        <f t="shared" si="93"/>
        <v>41929.830312500002</v>
      </c>
      <c r="T1524" s="12">
        <f t="shared" si="94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8338</v>
      </c>
      <c r="R1525" t="s">
        <v>8339</v>
      </c>
      <c r="S1525" s="12">
        <f t="shared" si="93"/>
        <v>41996</v>
      </c>
      <c r="T1525" s="12">
        <f t="shared" si="94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8338</v>
      </c>
      <c r="R1526" t="s">
        <v>8339</v>
      </c>
      <c r="S1526" s="12">
        <f t="shared" si="93"/>
        <v>42786.501041666663</v>
      </c>
      <c r="T1526" s="12">
        <f t="shared" si="94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8338</v>
      </c>
      <c r="R1527" t="s">
        <v>8339</v>
      </c>
      <c r="S1527" s="12">
        <f t="shared" si="93"/>
        <v>42600.702986111108</v>
      </c>
      <c r="T1527" s="12">
        <f t="shared" si="94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8338</v>
      </c>
      <c r="R1528" t="s">
        <v>8339</v>
      </c>
      <c r="S1528" s="12">
        <f t="shared" si="93"/>
        <v>42388.276006944448</v>
      </c>
      <c r="T1528" s="12">
        <f t="shared" si="94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8338</v>
      </c>
      <c r="R1529" t="s">
        <v>8339</v>
      </c>
      <c r="S1529" s="12">
        <f t="shared" si="93"/>
        <v>42808.558865740735</v>
      </c>
      <c r="T1529" s="12">
        <f t="shared" si="94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8338</v>
      </c>
      <c r="R1530" t="s">
        <v>8339</v>
      </c>
      <c r="S1530" s="12">
        <f t="shared" si="93"/>
        <v>42767</v>
      </c>
      <c r="T1530" s="12">
        <f t="shared" si="94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8338</v>
      </c>
      <c r="R1531" t="s">
        <v>8339</v>
      </c>
      <c r="S1531" s="12">
        <f t="shared" si="93"/>
        <v>42082.587037037039</v>
      </c>
      <c r="T1531" s="12">
        <f t="shared" si="94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8338</v>
      </c>
      <c r="R1532" t="s">
        <v>8339</v>
      </c>
      <c r="S1532" s="12">
        <f t="shared" si="93"/>
        <v>42300.767303240747</v>
      </c>
      <c r="T1532" s="12">
        <f t="shared" si="94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8338</v>
      </c>
      <c r="R1533" t="s">
        <v>8339</v>
      </c>
      <c r="S1533" s="12">
        <f t="shared" si="93"/>
        <v>41974.125</v>
      </c>
      <c r="T1533" s="12">
        <f t="shared" si="94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8338</v>
      </c>
      <c r="R1534" t="s">
        <v>8339</v>
      </c>
      <c r="S1534" s="12">
        <f t="shared" si="93"/>
        <v>42415.625</v>
      </c>
      <c r="T1534" s="12">
        <f t="shared" si="94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8338</v>
      </c>
      <c r="R1535" t="s">
        <v>8339</v>
      </c>
      <c r="S1535" s="12">
        <f t="shared" si="93"/>
        <v>42492.165972222225</v>
      </c>
      <c r="T1535" s="12">
        <f t="shared" si="94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8338</v>
      </c>
      <c r="R1536" t="s">
        <v>8339</v>
      </c>
      <c r="S1536" s="12">
        <f t="shared" si="93"/>
        <v>42251.67432870371</v>
      </c>
      <c r="T1536" s="12">
        <f t="shared" si="94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8338</v>
      </c>
      <c r="R1537" t="s">
        <v>8339</v>
      </c>
      <c r="S1537" s="12">
        <f t="shared" si="93"/>
        <v>42513.916666666672</v>
      </c>
      <c r="T1537" s="12">
        <f t="shared" si="94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ref="P1538:P1601" si="96">E1538/L1538</f>
        <v>66.015406593406595</v>
      </c>
      <c r="Q1538" t="s">
        <v>8338</v>
      </c>
      <c r="R1538" t="s">
        <v>8339</v>
      </c>
      <c r="S1538" s="12">
        <f t="shared" ref="S1538:S1601" si="97">(((I1538/60)/60)/24)+DATE(1970,1,1)</f>
        <v>42243.802199074074</v>
      </c>
      <c r="T1538" s="12">
        <f t="shared" ref="T1538:T1601" si="98">(((J1538/60)/60)/24)+DATE(1970,1,1)</f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9">E1539/D1539</f>
        <v>1.7989999999999999</v>
      </c>
      <c r="P1539" s="6">
        <f t="shared" si="96"/>
        <v>96.375</v>
      </c>
      <c r="Q1539" t="s">
        <v>8338</v>
      </c>
      <c r="R1539" t="s">
        <v>8339</v>
      </c>
      <c r="S1539" s="12">
        <f t="shared" si="97"/>
        <v>42588.75</v>
      </c>
      <c r="T1539" s="12">
        <f t="shared" si="98"/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9"/>
        <v>1.0262857142857142</v>
      </c>
      <c r="P1540" s="6">
        <f t="shared" si="96"/>
        <v>156.17391304347825</v>
      </c>
      <c r="Q1540" t="s">
        <v>8338</v>
      </c>
      <c r="R1540" t="s">
        <v>8339</v>
      </c>
      <c r="S1540" s="12">
        <f t="shared" si="97"/>
        <v>42026.782060185185</v>
      </c>
      <c r="T1540" s="12">
        <f t="shared" si="98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8338</v>
      </c>
      <c r="R1541" t="s">
        <v>8339</v>
      </c>
      <c r="S1541" s="12">
        <f t="shared" si="97"/>
        <v>42738.919201388882</v>
      </c>
      <c r="T1541" s="12">
        <f t="shared" si="98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8338</v>
      </c>
      <c r="R1542" t="s">
        <v>8339</v>
      </c>
      <c r="S1542" s="12">
        <f t="shared" si="97"/>
        <v>41969.052083333328</v>
      </c>
      <c r="T1542" s="12">
        <f t="shared" si="98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8338</v>
      </c>
      <c r="R1543" t="s">
        <v>8343</v>
      </c>
      <c r="S1543" s="12">
        <f t="shared" si="97"/>
        <v>42004.712245370371</v>
      </c>
      <c r="T1543" s="12">
        <f t="shared" si="98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8338</v>
      </c>
      <c r="R1544" t="s">
        <v>8343</v>
      </c>
      <c r="S1544" s="12">
        <f t="shared" si="97"/>
        <v>42185.996527777781</v>
      </c>
      <c r="T1544" s="12">
        <f t="shared" si="98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8338</v>
      </c>
      <c r="R1545" t="s">
        <v>8343</v>
      </c>
      <c r="S1545" s="12">
        <f t="shared" si="97"/>
        <v>41965.551319444443</v>
      </c>
      <c r="T1545" s="12">
        <f t="shared" si="98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8338</v>
      </c>
      <c r="R1546" t="s">
        <v>8343</v>
      </c>
      <c r="S1546" s="12">
        <f t="shared" si="97"/>
        <v>42095.012499999997</v>
      </c>
      <c r="T1546" s="12">
        <f t="shared" si="98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8338</v>
      </c>
      <c r="R1547" t="s">
        <v>8343</v>
      </c>
      <c r="S1547" s="12">
        <f t="shared" si="97"/>
        <v>42065.886111111111</v>
      </c>
      <c r="T1547" s="12">
        <f t="shared" si="98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8338</v>
      </c>
      <c r="R1548" t="s">
        <v>8343</v>
      </c>
      <c r="S1548" s="12">
        <f t="shared" si="97"/>
        <v>41899.212951388887</v>
      </c>
      <c r="T1548" s="12">
        <f t="shared" si="98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8338</v>
      </c>
      <c r="R1549" t="s">
        <v>8343</v>
      </c>
      <c r="S1549" s="12">
        <f t="shared" si="97"/>
        <v>42789.426875000005</v>
      </c>
      <c r="T1549" s="12">
        <f t="shared" si="98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8338</v>
      </c>
      <c r="R1550" t="s">
        <v>8343</v>
      </c>
      <c r="S1550" s="12">
        <f t="shared" si="97"/>
        <v>42316.923842592587</v>
      </c>
      <c r="T1550" s="12">
        <f t="shared" si="98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8338</v>
      </c>
      <c r="R1551" t="s">
        <v>8343</v>
      </c>
      <c r="S1551" s="12">
        <f t="shared" si="97"/>
        <v>42311.177766203706</v>
      </c>
      <c r="T1551" s="12">
        <f t="shared" si="98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8338</v>
      </c>
      <c r="R1552" t="s">
        <v>8343</v>
      </c>
      <c r="S1552" s="12">
        <f t="shared" si="97"/>
        <v>42502.449467592596</v>
      </c>
      <c r="T1552" s="12">
        <f t="shared" si="98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8338</v>
      </c>
      <c r="R1553" t="s">
        <v>8343</v>
      </c>
      <c r="S1553" s="12">
        <f t="shared" si="97"/>
        <v>42151.824525462958</v>
      </c>
      <c r="T1553" s="12">
        <f t="shared" si="98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8338</v>
      </c>
      <c r="R1554" t="s">
        <v>8343</v>
      </c>
      <c r="S1554" s="12">
        <f t="shared" si="97"/>
        <v>41913.165972222225</v>
      </c>
      <c r="T1554" s="12">
        <f t="shared" si="98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8338</v>
      </c>
      <c r="R1555" t="s">
        <v>8343</v>
      </c>
      <c r="S1555" s="12">
        <f t="shared" si="97"/>
        <v>42249.282951388886</v>
      </c>
      <c r="T1555" s="12">
        <f t="shared" si="98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8338</v>
      </c>
      <c r="R1556" t="s">
        <v>8343</v>
      </c>
      <c r="S1556" s="12">
        <f t="shared" si="97"/>
        <v>42218.252199074079</v>
      </c>
      <c r="T1556" s="12">
        <f t="shared" si="98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8338</v>
      </c>
      <c r="R1557" t="s">
        <v>8343</v>
      </c>
      <c r="S1557" s="12">
        <f t="shared" si="97"/>
        <v>42264.708333333328</v>
      </c>
      <c r="T1557" s="12">
        <f t="shared" si="98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8338</v>
      </c>
      <c r="R1558" t="s">
        <v>8343</v>
      </c>
      <c r="S1558" s="12">
        <f t="shared" si="97"/>
        <v>42555.153055555551</v>
      </c>
      <c r="T1558" s="12">
        <f t="shared" si="98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8338</v>
      </c>
      <c r="R1559" t="s">
        <v>8343</v>
      </c>
      <c r="S1559" s="12">
        <f t="shared" si="97"/>
        <v>41902.65315972222</v>
      </c>
      <c r="T1559" s="12">
        <f t="shared" si="98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8338</v>
      </c>
      <c r="R1560" t="s">
        <v>8343</v>
      </c>
      <c r="S1560" s="12">
        <f t="shared" si="97"/>
        <v>42244.508333333331</v>
      </c>
      <c r="T1560" s="12">
        <f t="shared" si="98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8338</v>
      </c>
      <c r="R1561" t="s">
        <v>8343</v>
      </c>
      <c r="S1561" s="12">
        <f t="shared" si="97"/>
        <v>42123.05322916666</v>
      </c>
      <c r="T1561" s="12">
        <f t="shared" si="98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8338</v>
      </c>
      <c r="R1562" t="s">
        <v>8343</v>
      </c>
      <c r="S1562" s="12">
        <f t="shared" si="97"/>
        <v>41956.062418981484</v>
      </c>
      <c r="T1562" s="12">
        <f t="shared" si="98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8322</v>
      </c>
      <c r="R1563" t="s">
        <v>8344</v>
      </c>
      <c r="S1563" s="12">
        <f t="shared" si="97"/>
        <v>41585.083368055559</v>
      </c>
      <c r="T1563" s="12">
        <f t="shared" si="98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8322</v>
      </c>
      <c r="R1564" t="s">
        <v>8344</v>
      </c>
      <c r="S1564" s="12">
        <f t="shared" si="97"/>
        <v>40149.034722222219</v>
      </c>
      <c r="T1564" s="12">
        <f t="shared" si="98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8322</v>
      </c>
      <c r="R1565" t="s">
        <v>8344</v>
      </c>
      <c r="S1565" s="12">
        <f t="shared" si="97"/>
        <v>41712.700821759259</v>
      </c>
      <c r="T1565" s="12">
        <f t="shared" si="98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8322</v>
      </c>
      <c r="R1566" t="s">
        <v>8344</v>
      </c>
      <c r="S1566" s="12">
        <f t="shared" si="97"/>
        <v>42152.836805555555</v>
      </c>
      <c r="T1566" s="12">
        <f t="shared" si="98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8322</v>
      </c>
      <c r="R1567" t="s">
        <v>8344</v>
      </c>
      <c r="S1567" s="12">
        <f t="shared" si="97"/>
        <v>40702.729872685188</v>
      </c>
      <c r="T1567" s="12">
        <f t="shared" si="98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8322</v>
      </c>
      <c r="R1568" t="s">
        <v>8344</v>
      </c>
      <c r="S1568" s="12">
        <f t="shared" si="97"/>
        <v>42578.916666666672</v>
      </c>
      <c r="T1568" s="12">
        <f t="shared" si="98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8322</v>
      </c>
      <c r="R1569" t="s">
        <v>8344</v>
      </c>
      <c r="S1569" s="12">
        <f t="shared" si="97"/>
        <v>41687</v>
      </c>
      <c r="T1569" s="12">
        <f t="shared" si="98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8322</v>
      </c>
      <c r="R1570" t="s">
        <v>8344</v>
      </c>
      <c r="S1570" s="12">
        <f t="shared" si="97"/>
        <v>41997.062326388885</v>
      </c>
      <c r="T1570" s="12">
        <f t="shared" si="98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8322</v>
      </c>
      <c r="R1571" t="s">
        <v>8344</v>
      </c>
      <c r="S1571" s="12">
        <f t="shared" si="97"/>
        <v>41419.679560185185</v>
      </c>
      <c r="T1571" s="12">
        <f t="shared" si="98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8322</v>
      </c>
      <c r="R1572" t="s">
        <v>8344</v>
      </c>
      <c r="S1572" s="12">
        <f t="shared" si="97"/>
        <v>42468.771782407406</v>
      </c>
      <c r="T1572" s="12">
        <f t="shared" si="98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8322</v>
      </c>
      <c r="R1573" t="s">
        <v>8344</v>
      </c>
      <c r="S1573" s="12">
        <f t="shared" si="97"/>
        <v>42174.769479166673</v>
      </c>
      <c r="T1573" s="12">
        <f t="shared" si="98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8322</v>
      </c>
      <c r="R1574" t="s">
        <v>8344</v>
      </c>
      <c r="S1574" s="12">
        <f t="shared" si="97"/>
        <v>42428.999305555553</v>
      </c>
      <c r="T1574" s="12">
        <f t="shared" si="98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8322</v>
      </c>
      <c r="R1575" t="s">
        <v>8344</v>
      </c>
      <c r="S1575" s="12">
        <f t="shared" si="97"/>
        <v>42826.165972222225</v>
      </c>
      <c r="T1575" s="12">
        <f t="shared" si="98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8322</v>
      </c>
      <c r="R1576" t="s">
        <v>8344</v>
      </c>
      <c r="S1576" s="12">
        <f t="shared" si="97"/>
        <v>42052.927418981482</v>
      </c>
      <c r="T1576" s="12">
        <f t="shared" si="98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8322</v>
      </c>
      <c r="R1577" t="s">
        <v>8344</v>
      </c>
      <c r="S1577" s="12">
        <f t="shared" si="97"/>
        <v>41829.524259259262</v>
      </c>
      <c r="T1577" s="12">
        <f t="shared" si="98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8322</v>
      </c>
      <c r="R1578" t="s">
        <v>8344</v>
      </c>
      <c r="S1578" s="12">
        <f t="shared" si="97"/>
        <v>42185.879259259258</v>
      </c>
      <c r="T1578" s="12">
        <f t="shared" si="98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8322</v>
      </c>
      <c r="R1579" t="s">
        <v>8344</v>
      </c>
      <c r="S1579" s="12">
        <f t="shared" si="97"/>
        <v>41114.847777777781</v>
      </c>
      <c r="T1579" s="12">
        <f t="shared" si="98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8322</v>
      </c>
      <c r="R1580" t="s">
        <v>8344</v>
      </c>
      <c r="S1580" s="12">
        <f t="shared" si="97"/>
        <v>40423.083333333336</v>
      </c>
      <c r="T1580" s="12">
        <f t="shared" si="98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8322</v>
      </c>
      <c r="R1581" t="s">
        <v>8344</v>
      </c>
      <c r="S1581" s="12">
        <f t="shared" si="97"/>
        <v>41514.996423611112</v>
      </c>
      <c r="T1581" s="12">
        <f t="shared" si="98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8322</v>
      </c>
      <c r="R1582" t="s">
        <v>8344</v>
      </c>
      <c r="S1582" s="12">
        <f t="shared" si="97"/>
        <v>41050.050069444449</v>
      </c>
      <c r="T1582" s="12">
        <f t="shared" si="98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8338</v>
      </c>
      <c r="R1583" t="s">
        <v>8345</v>
      </c>
      <c r="S1583" s="12">
        <f t="shared" si="97"/>
        <v>42357.448958333334</v>
      </c>
      <c r="T1583" s="12">
        <f t="shared" si="98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8338</v>
      </c>
      <c r="R1584" t="s">
        <v>8345</v>
      </c>
      <c r="S1584" s="12">
        <f t="shared" si="97"/>
        <v>42303.888888888891</v>
      </c>
      <c r="T1584" s="12">
        <f t="shared" si="98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8338</v>
      </c>
      <c r="R1585" t="s">
        <v>8345</v>
      </c>
      <c r="S1585" s="12">
        <f t="shared" si="97"/>
        <v>41907.904988425929</v>
      </c>
      <c r="T1585" s="12">
        <f t="shared" si="98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8338</v>
      </c>
      <c r="R1586" t="s">
        <v>8345</v>
      </c>
      <c r="S1586" s="12">
        <f t="shared" si="97"/>
        <v>41789.649317129632</v>
      </c>
      <c r="T1586" s="12">
        <f t="shared" si="98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8338</v>
      </c>
      <c r="R1587" t="s">
        <v>8345</v>
      </c>
      <c r="S1587" s="12">
        <f t="shared" si="97"/>
        <v>42729.458333333328</v>
      </c>
      <c r="T1587" s="12">
        <f t="shared" si="98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8338</v>
      </c>
      <c r="R1588" t="s">
        <v>8345</v>
      </c>
      <c r="S1588" s="12">
        <f t="shared" si="97"/>
        <v>42099.062754629631</v>
      </c>
      <c r="T1588" s="12">
        <f t="shared" si="98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8338</v>
      </c>
      <c r="R1589" t="s">
        <v>8345</v>
      </c>
      <c r="S1589" s="12">
        <f t="shared" si="97"/>
        <v>41986.950983796298</v>
      </c>
      <c r="T1589" s="12">
        <f t="shared" si="98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8338</v>
      </c>
      <c r="R1590" t="s">
        <v>8345</v>
      </c>
      <c r="S1590" s="12">
        <f t="shared" si="97"/>
        <v>42035.841666666667</v>
      </c>
      <c r="T1590" s="12">
        <f t="shared" si="98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8338</v>
      </c>
      <c r="R1591" t="s">
        <v>8345</v>
      </c>
      <c r="S1591" s="12">
        <f t="shared" si="97"/>
        <v>42286.984791666662</v>
      </c>
      <c r="T1591" s="12">
        <f t="shared" si="98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8338</v>
      </c>
      <c r="R1592" t="s">
        <v>8345</v>
      </c>
      <c r="S1592" s="12">
        <f t="shared" si="97"/>
        <v>42270.857222222221</v>
      </c>
      <c r="T1592" s="12">
        <f t="shared" si="98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8338</v>
      </c>
      <c r="R1593" t="s">
        <v>8345</v>
      </c>
      <c r="S1593" s="12">
        <f t="shared" si="97"/>
        <v>42463.68450231482</v>
      </c>
      <c r="T1593" s="12">
        <f t="shared" si="98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8338</v>
      </c>
      <c r="R1594" t="s">
        <v>8345</v>
      </c>
      <c r="S1594" s="12">
        <f t="shared" si="97"/>
        <v>42091.031076388885</v>
      </c>
      <c r="T1594" s="12">
        <f t="shared" si="98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8338</v>
      </c>
      <c r="R1595" t="s">
        <v>8345</v>
      </c>
      <c r="S1595" s="12">
        <f t="shared" si="97"/>
        <v>42063.845543981486</v>
      </c>
      <c r="T1595" s="12">
        <f t="shared" si="98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8338</v>
      </c>
      <c r="R1596" t="s">
        <v>8345</v>
      </c>
      <c r="S1596" s="12">
        <f t="shared" si="97"/>
        <v>42505.681249999994</v>
      </c>
      <c r="T1596" s="12">
        <f t="shared" si="98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8338</v>
      </c>
      <c r="R1597" t="s">
        <v>8345</v>
      </c>
      <c r="S1597" s="12">
        <f t="shared" si="97"/>
        <v>41808.842361111114</v>
      </c>
      <c r="T1597" s="12">
        <f t="shared" si="98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8338</v>
      </c>
      <c r="R1598" t="s">
        <v>8345</v>
      </c>
      <c r="S1598" s="12">
        <f t="shared" si="97"/>
        <v>41986.471863425926</v>
      </c>
      <c r="T1598" s="12">
        <f t="shared" si="98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8338</v>
      </c>
      <c r="R1599" t="s">
        <v>8345</v>
      </c>
      <c r="S1599" s="12">
        <f t="shared" si="97"/>
        <v>42633.354131944448</v>
      </c>
      <c r="T1599" s="12">
        <f t="shared" si="98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8338</v>
      </c>
      <c r="R1600" t="s">
        <v>8345</v>
      </c>
      <c r="S1600" s="12">
        <f t="shared" si="97"/>
        <v>42211.667337962965</v>
      </c>
      <c r="T1600" s="12">
        <f t="shared" si="98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8338</v>
      </c>
      <c r="R1601" t="s">
        <v>8345</v>
      </c>
      <c r="S1601" s="12">
        <f t="shared" si="97"/>
        <v>42468.497407407413</v>
      </c>
      <c r="T1601" s="12">
        <f t="shared" si="98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ref="P1602:P1665" si="100">E1602/L1602</f>
        <v>40.777777777777779</v>
      </c>
      <c r="Q1602" t="s">
        <v>8338</v>
      </c>
      <c r="R1602" t="s">
        <v>8345</v>
      </c>
      <c r="S1602" s="12">
        <f t="shared" ref="S1602:S1665" si="101">(((I1602/60)/60)/24)+DATE(1970,1,1)</f>
        <v>41835.21597222222</v>
      </c>
      <c r="T1602" s="12">
        <f t="shared" ref="T1602:T1665" si="102">(((J1602/60)/60)/24)+DATE(1970,1,1)</f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3">E1603/D1603</f>
        <v>1.082492</v>
      </c>
      <c r="P1603" s="6">
        <f t="shared" si="100"/>
        <v>48.325535714285714</v>
      </c>
      <c r="Q1603" t="s">
        <v>8325</v>
      </c>
      <c r="R1603" t="s">
        <v>8326</v>
      </c>
      <c r="S1603" s="12">
        <f t="shared" si="101"/>
        <v>40668.092974537038</v>
      </c>
      <c r="T1603" s="12">
        <f t="shared" si="102"/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3"/>
        <v>1.0016666666666667</v>
      </c>
      <c r="P1604" s="6">
        <f t="shared" si="100"/>
        <v>46.953125</v>
      </c>
      <c r="Q1604" t="s">
        <v>8325</v>
      </c>
      <c r="R1604" t="s">
        <v>8326</v>
      </c>
      <c r="S1604" s="12">
        <f t="shared" si="101"/>
        <v>40830.958333333336</v>
      </c>
      <c r="T1604" s="12">
        <f t="shared" si="102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8325</v>
      </c>
      <c r="R1605" t="s">
        <v>8326</v>
      </c>
      <c r="S1605" s="12">
        <f t="shared" si="101"/>
        <v>40936.169664351852</v>
      </c>
      <c r="T1605" s="12">
        <f t="shared" si="102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8325</v>
      </c>
      <c r="R1606" t="s">
        <v>8326</v>
      </c>
      <c r="S1606" s="12">
        <f t="shared" si="101"/>
        <v>40985.80364583333</v>
      </c>
      <c r="T1606" s="12">
        <f t="shared" si="102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8325</v>
      </c>
      <c r="R1607" t="s">
        <v>8326</v>
      </c>
      <c r="S1607" s="12">
        <f t="shared" si="101"/>
        <v>40756.291666666664</v>
      </c>
      <c r="T1607" s="12">
        <f t="shared" si="102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8325</v>
      </c>
      <c r="R1608" t="s">
        <v>8326</v>
      </c>
      <c r="S1608" s="12">
        <f t="shared" si="101"/>
        <v>40626.069884259261</v>
      </c>
      <c r="T1608" s="12">
        <f t="shared" si="102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8325</v>
      </c>
      <c r="R1609" t="s">
        <v>8326</v>
      </c>
      <c r="S1609" s="12">
        <f t="shared" si="101"/>
        <v>41074.80846064815</v>
      </c>
      <c r="T1609" s="12">
        <f t="shared" si="102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8325</v>
      </c>
      <c r="R1610" t="s">
        <v>8326</v>
      </c>
      <c r="S1610" s="12">
        <f t="shared" si="101"/>
        <v>41640.226388888892</v>
      </c>
      <c r="T1610" s="12">
        <f t="shared" si="102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8325</v>
      </c>
      <c r="R1611" t="s">
        <v>8326</v>
      </c>
      <c r="S1611" s="12">
        <f t="shared" si="101"/>
        <v>40849.333333333336</v>
      </c>
      <c r="T1611" s="12">
        <f t="shared" si="102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8325</v>
      </c>
      <c r="R1612" t="s">
        <v>8326</v>
      </c>
      <c r="S1612" s="12">
        <f t="shared" si="101"/>
        <v>41258.924884259257</v>
      </c>
      <c r="T1612" s="12">
        <f t="shared" si="102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8325</v>
      </c>
      <c r="R1613" t="s">
        <v>8326</v>
      </c>
      <c r="S1613" s="12">
        <f t="shared" si="101"/>
        <v>41430.00037037037</v>
      </c>
      <c r="T1613" s="12">
        <f t="shared" si="102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8325</v>
      </c>
      <c r="R1614" t="s">
        <v>8326</v>
      </c>
      <c r="S1614" s="12">
        <f t="shared" si="101"/>
        <v>41276.874814814815</v>
      </c>
      <c r="T1614" s="12">
        <f t="shared" si="102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8325</v>
      </c>
      <c r="R1615" t="s">
        <v>8326</v>
      </c>
      <c r="S1615" s="12">
        <f t="shared" si="101"/>
        <v>41112.069467592592</v>
      </c>
      <c r="T1615" s="12">
        <f t="shared" si="102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8325</v>
      </c>
      <c r="R1616" t="s">
        <v>8326</v>
      </c>
      <c r="S1616" s="12">
        <f t="shared" si="101"/>
        <v>41854.708333333336</v>
      </c>
      <c r="T1616" s="12">
        <f t="shared" si="102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8325</v>
      </c>
      <c r="R1617" t="s">
        <v>8326</v>
      </c>
      <c r="S1617" s="12">
        <f t="shared" si="101"/>
        <v>40890.092546296299</v>
      </c>
      <c r="T1617" s="12">
        <f t="shared" si="102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8325</v>
      </c>
      <c r="R1618" t="s">
        <v>8326</v>
      </c>
      <c r="S1618" s="12">
        <f t="shared" si="101"/>
        <v>41235.916666666664</v>
      </c>
      <c r="T1618" s="12">
        <f t="shared" si="102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8325</v>
      </c>
      <c r="R1619" t="s">
        <v>8326</v>
      </c>
      <c r="S1619" s="12">
        <f t="shared" si="101"/>
        <v>41579.791666666664</v>
      </c>
      <c r="T1619" s="12">
        <f t="shared" si="102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8325</v>
      </c>
      <c r="R1620" t="s">
        <v>8326</v>
      </c>
      <c r="S1620" s="12">
        <f t="shared" si="101"/>
        <v>41341.654340277775</v>
      </c>
      <c r="T1620" s="12">
        <f t="shared" si="102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8325</v>
      </c>
      <c r="R1621" t="s">
        <v>8326</v>
      </c>
      <c r="S1621" s="12">
        <f t="shared" si="101"/>
        <v>41897.18618055556</v>
      </c>
      <c r="T1621" s="12">
        <f t="shared" si="102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8325</v>
      </c>
      <c r="R1622" t="s">
        <v>8326</v>
      </c>
      <c r="S1622" s="12">
        <f t="shared" si="101"/>
        <v>41328.339583333334</v>
      </c>
      <c r="T1622" s="12">
        <f t="shared" si="102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8325</v>
      </c>
      <c r="R1623" t="s">
        <v>8326</v>
      </c>
      <c r="S1623" s="12">
        <f t="shared" si="101"/>
        <v>41057.165972222225</v>
      </c>
      <c r="T1623" s="12">
        <f t="shared" si="102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8325</v>
      </c>
      <c r="R1624" t="s">
        <v>8326</v>
      </c>
      <c r="S1624" s="12">
        <f t="shared" si="101"/>
        <v>41990.332638888889</v>
      </c>
      <c r="T1624" s="12">
        <f t="shared" si="102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8325</v>
      </c>
      <c r="R1625" t="s">
        <v>8326</v>
      </c>
      <c r="S1625" s="12">
        <f t="shared" si="101"/>
        <v>41513.688530092593</v>
      </c>
      <c r="T1625" s="12">
        <f t="shared" si="102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8325</v>
      </c>
      <c r="R1626" t="s">
        <v>8326</v>
      </c>
      <c r="S1626" s="12">
        <f t="shared" si="101"/>
        <v>41283.367303240739</v>
      </c>
      <c r="T1626" s="12">
        <f t="shared" si="102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8325</v>
      </c>
      <c r="R1627" t="s">
        <v>8326</v>
      </c>
      <c r="S1627" s="12">
        <f t="shared" si="101"/>
        <v>41163.699687500004</v>
      </c>
      <c r="T1627" s="12">
        <f t="shared" si="102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8325</v>
      </c>
      <c r="R1628" t="s">
        <v>8326</v>
      </c>
      <c r="S1628" s="12">
        <f t="shared" si="101"/>
        <v>41609.889664351853</v>
      </c>
      <c r="T1628" s="12">
        <f t="shared" si="102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8325</v>
      </c>
      <c r="R1629" t="s">
        <v>8326</v>
      </c>
      <c r="S1629" s="12">
        <f t="shared" si="101"/>
        <v>41239.207638888889</v>
      </c>
      <c r="T1629" s="12">
        <f t="shared" si="102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8325</v>
      </c>
      <c r="R1630" t="s">
        <v>8326</v>
      </c>
      <c r="S1630" s="12">
        <f t="shared" si="101"/>
        <v>41807.737060185187</v>
      </c>
      <c r="T1630" s="12">
        <f t="shared" si="102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8325</v>
      </c>
      <c r="R1631" t="s">
        <v>8326</v>
      </c>
      <c r="S1631" s="12">
        <f t="shared" si="101"/>
        <v>41690.867280092592</v>
      </c>
      <c r="T1631" s="12">
        <f t="shared" si="102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8325</v>
      </c>
      <c r="R1632" t="s">
        <v>8326</v>
      </c>
      <c r="S1632" s="12">
        <f t="shared" si="101"/>
        <v>40970.290972222225</v>
      </c>
      <c r="T1632" s="12">
        <f t="shared" si="102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8325</v>
      </c>
      <c r="R1633" t="s">
        <v>8326</v>
      </c>
      <c r="S1633" s="12">
        <f t="shared" si="101"/>
        <v>41194.859502314815</v>
      </c>
      <c r="T1633" s="12">
        <f t="shared" si="102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8325</v>
      </c>
      <c r="R1634" t="s">
        <v>8326</v>
      </c>
      <c r="S1634" s="12">
        <f t="shared" si="101"/>
        <v>40810.340902777774</v>
      </c>
      <c r="T1634" s="12">
        <f t="shared" si="102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8325</v>
      </c>
      <c r="R1635" t="s">
        <v>8326</v>
      </c>
      <c r="S1635" s="12">
        <f t="shared" si="101"/>
        <v>40924.208333333336</v>
      </c>
      <c r="T1635" s="12">
        <f t="shared" si="102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8325</v>
      </c>
      <c r="R1636" t="s">
        <v>8326</v>
      </c>
      <c r="S1636" s="12">
        <f t="shared" si="101"/>
        <v>40696.249305555553</v>
      </c>
      <c r="T1636" s="12">
        <f t="shared" si="102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8325</v>
      </c>
      <c r="R1637" t="s">
        <v>8326</v>
      </c>
      <c r="S1637" s="12">
        <f t="shared" si="101"/>
        <v>42562.868761574078</v>
      </c>
      <c r="T1637" s="12">
        <f t="shared" si="102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8325</v>
      </c>
      <c r="R1638" t="s">
        <v>8326</v>
      </c>
      <c r="S1638" s="12">
        <f t="shared" si="101"/>
        <v>40706.166666666664</v>
      </c>
      <c r="T1638" s="12">
        <f t="shared" si="102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8325</v>
      </c>
      <c r="R1639" t="s">
        <v>8326</v>
      </c>
      <c r="S1639" s="12">
        <f t="shared" si="101"/>
        <v>40178.98541666667</v>
      </c>
      <c r="T1639" s="12">
        <f t="shared" si="102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8325</v>
      </c>
      <c r="R1640" t="s">
        <v>8326</v>
      </c>
      <c r="S1640" s="12">
        <f t="shared" si="101"/>
        <v>41333.892361111109</v>
      </c>
      <c r="T1640" s="12">
        <f t="shared" si="102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8325</v>
      </c>
      <c r="R1641" t="s">
        <v>8326</v>
      </c>
      <c r="S1641" s="12">
        <f t="shared" si="101"/>
        <v>40971.652372685188</v>
      </c>
      <c r="T1641" s="12">
        <f t="shared" si="102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8325</v>
      </c>
      <c r="R1642" t="s">
        <v>8326</v>
      </c>
      <c r="S1642" s="12">
        <f t="shared" si="101"/>
        <v>40393.082638888889</v>
      </c>
      <c r="T1642" s="12">
        <f t="shared" si="102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8325</v>
      </c>
      <c r="R1643" t="s">
        <v>8346</v>
      </c>
      <c r="S1643" s="12">
        <f t="shared" si="101"/>
        <v>41992.596574074079</v>
      </c>
      <c r="T1643" s="12">
        <f t="shared" si="102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8325</v>
      </c>
      <c r="R1644" t="s">
        <v>8346</v>
      </c>
      <c r="S1644" s="12">
        <f t="shared" si="101"/>
        <v>40708.024618055555</v>
      </c>
      <c r="T1644" s="12">
        <f t="shared" si="102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8325</v>
      </c>
      <c r="R1645" t="s">
        <v>8346</v>
      </c>
      <c r="S1645" s="12">
        <f t="shared" si="101"/>
        <v>41176.824212962965</v>
      </c>
      <c r="T1645" s="12">
        <f t="shared" si="102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8325</v>
      </c>
      <c r="R1646" t="s">
        <v>8346</v>
      </c>
      <c r="S1646" s="12">
        <f t="shared" si="101"/>
        <v>41235.101388888892</v>
      </c>
      <c r="T1646" s="12">
        <f t="shared" si="102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8325</v>
      </c>
      <c r="R1647" t="s">
        <v>8346</v>
      </c>
      <c r="S1647" s="12">
        <f t="shared" si="101"/>
        <v>41535.617361111108</v>
      </c>
      <c r="T1647" s="12">
        <f t="shared" si="102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8325</v>
      </c>
      <c r="R1648" t="s">
        <v>8346</v>
      </c>
      <c r="S1648" s="12">
        <f t="shared" si="101"/>
        <v>41865.757638888892</v>
      </c>
      <c r="T1648" s="12">
        <f t="shared" si="102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8325</v>
      </c>
      <c r="R1649" t="s">
        <v>8346</v>
      </c>
      <c r="S1649" s="12">
        <f t="shared" si="101"/>
        <v>41069.409456018519</v>
      </c>
      <c r="T1649" s="12">
        <f t="shared" si="102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8325</v>
      </c>
      <c r="R1650" t="s">
        <v>8346</v>
      </c>
      <c r="S1650" s="12">
        <f t="shared" si="101"/>
        <v>40622.662986111114</v>
      </c>
      <c r="T1650" s="12">
        <f t="shared" si="102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8325</v>
      </c>
      <c r="R1651" t="s">
        <v>8346</v>
      </c>
      <c r="S1651" s="12">
        <f t="shared" si="101"/>
        <v>41782.684664351851</v>
      </c>
      <c r="T1651" s="12">
        <f t="shared" si="102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8325</v>
      </c>
      <c r="R1652" t="s">
        <v>8346</v>
      </c>
      <c r="S1652" s="12">
        <f t="shared" si="101"/>
        <v>41556.435613425929</v>
      </c>
      <c r="T1652" s="12">
        <f t="shared" si="102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8325</v>
      </c>
      <c r="R1653" t="s">
        <v>8346</v>
      </c>
      <c r="S1653" s="12">
        <f t="shared" si="101"/>
        <v>40659.290972222225</v>
      </c>
      <c r="T1653" s="12">
        <f t="shared" si="102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8325</v>
      </c>
      <c r="R1654" t="s">
        <v>8346</v>
      </c>
      <c r="S1654" s="12">
        <f t="shared" si="101"/>
        <v>41602.534641203703</v>
      </c>
      <c r="T1654" s="12">
        <f t="shared" si="102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8325</v>
      </c>
      <c r="R1655" t="s">
        <v>8346</v>
      </c>
      <c r="S1655" s="12">
        <f t="shared" si="101"/>
        <v>40657.834444444445</v>
      </c>
      <c r="T1655" s="12">
        <f t="shared" si="102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8325</v>
      </c>
      <c r="R1656" t="s">
        <v>8346</v>
      </c>
      <c r="S1656" s="12">
        <f t="shared" si="101"/>
        <v>41017.890740740739</v>
      </c>
      <c r="T1656" s="12">
        <f t="shared" si="102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8325</v>
      </c>
      <c r="R1657" t="s">
        <v>8346</v>
      </c>
      <c r="S1657" s="12">
        <f t="shared" si="101"/>
        <v>41004.750231481477</v>
      </c>
      <c r="T1657" s="12">
        <f t="shared" si="102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8325</v>
      </c>
      <c r="R1658" t="s">
        <v>8346</v>
      </c>
      <c r="S1658" s="12">
        <f t="shared" si="101"/>
        <v>41256.928842592592</v>
      </c>
      <c r="T1658" s="12">
        <f t="shared" si="102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8325</v>
      </c>
      <c r="R1659" t="s">
        <v>8346</v>
      </c>
      <c r="S1659" s="12">
        <f t="shared" si="101"/>
        <v>41053.782037037039</v>
      </c>
      <c r="T1659" s="12">
        <f t="shared" si="102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8325</v>
      </c>
      <c r="R1660" t="s">
        <v>8346</v>
      </c>
      <c r="S1660" s="12">
        <f t="shared" si="101"/>
        <v>41261.597222222219</v>
      </c>
      <c r="T1660" s="12">
        <f t="shared" si="102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8325</v>
      </c>
      <c r="R1661" t="s">
        <v>8346</v>
      </c>
      <c r="S1661" s="12">
        <f t="shared" si="101"/>
        <v>41625.5</v>
      </c>
      <c r="T1661" s="12">
        <f t="shared" si="102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8325</v>
      </c>
      <c r="R1662" t="s">
        <v>8346</v>
      </c>
      <c r="S1662" s="12">
        <f t="shared" si="101"/>
        <v>42490.915972222225</v>
      </c>
      <c r="T1662" s="12">
        <f t="shared" si="102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8325</v>
      </c>
      <c r="R1663" t="s">
        <v>8346</v>
      </c>
      <c r="S1663" s="12">
        <f t="shared" si="101"/>
        <v>42386.875</v>
      </c>
      <c r="T1663" s="12">
        <f t="shared" si="102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8325</v>
      </c>
      <c r="R1664" t="s">
        <v>8346</v>
      </c>
      <c r="S1664" s="12">
        <f t="shared" si="101"/>
        <v>40908.239999999998</v>
      </c>
      <c r="T1664" s="12">
        <f t="shared" si="102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8325</v>
      </c>
      <c r="R1665" t="s">
        <v>8346</v>
      </c>
      <c r="S1665" s="12">
        <f t="shared" si="101"/>
        <v>42036.02207175926</v>
      </c>
      <c r="T1665" s="12">
        <f t="shared" si="102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ref="P1666:P1729" si="104">E1666/L1666</f>
        <v>34.384494382022467</v>
      </c>
      <c r="Q1666" t="s">
        <v>8325</v>
      </c>
      <c r="R1666" t="s">
        <v>8346</v>
      </c>
      <c r="S1666" s="12">
        <f t="shared" ref="S1666:S1729" si="105">(((I1666/60)/60)/24)+DATE(1970,1,1)</f>
        <v>40984.165972222225</v>
      </c>
      <c r="T1666" s="12">
        <f t="shared" ref="T1666:T1729" si="106">(((J1666/60)/60)/24)+DATE(1970,1,1)</f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7">E1667/D1667</f>
        <v>1.1945714285714286</v>
      </c>
      <c r="P1667" s="6">
        <f t="shared" si="104"/>
        <v>44.956989247311824</v>
      </c>
      <c r="Q1667" t="s">
        <v>8325</v>
      </c>
      <c r="R1667" t="s">
        <v>8346</v>
      </c>
      <c r="S1667" s="12">
        <f t="shared" si="105"/>
        <v>40596.125</v>
      </c>
      <c r="T1667" s="12">
        <f t="shared" si="106"/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7"/>
        <v>1.6088</v>
      </c>
      <c r="P1668" s="6">
        <f t="shared" si="104"/>
        <v>41.04081632653061</v>
      </c>
      <c r="Q1668" t="s">
        <v>8325</v>
      </c>
      <c r="R1668" t="s">
        <v>8346</v>
      </c>
      <c r="S1668" s="12">
        <f t="shared" si="105"/>
        <v>41361.211493055554</v>
      </c>
      <c r="T1668" s="12">
        <f t="shared" si="106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8325</v>
      </c>
      <c r="R1669" t="s">
        <v>8346</v>
      </c>
      <c r="S1669" s="12">
        <f t="shared" si="105"/>
        <v>41709.290972222225</v>
      </c>
      <c r="T1669" s="12">
        <f t="shared" si="106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8325</v>
      </c>
      <c r="R1670" t="s">
        <v>8346</v>
      </c>
      <c r="S1670" s="12">
        <f t="shared" si="105"/>
        <v>40875.191423611112</v>
      </c>
      <c r="T1670" s="12">
        <f t="shared" si="106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8325</v>
      </c>
      <c r="R1671" t="s">
        <v>8346</v>
      </c>
      <c r="S1671" s="12">
        <f t="shared" si="105"/>
        <v>42521.885138888887</v>
      </c>
      <c r="T1671" s="12">
        <f t="shared" si="106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8325</v>
      </c>
      <c r="R1672" t="s">
        <v>8346</v>
      </c>
      <c r="S1672" s="12">
        <f t="shared" si="105"/>
        <v>40364.166666666664</v>
      </c>
      <c r="T1672" s="12">
        <f t="shared" si="106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8325</v>
      </c>
      <c r="R1673" t="s">
        <v>8346</v>
      </c>
      <c r="S1673" s="12">
        <f t="shared" si="105"/>
        <v>42583.54414351852</v>
      </c>
      <c r="T1673" s="12">
        <f t="shared" si="106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8325</v>
      </c>
      <c r="R1674" t="s">
        <v>8346</v>
      </c>
      <c r="S1674" s="12">
        <f t="shared" si="105"/>
        <v>41064.656597222223</v>
      </c>
      <c r="T1674" s="12">
        <f t="shared" si="106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8325</v>
      </c>
      <c r="R1675" t="s">
        <v>8346</v>
      </c>
      <c r="S1675" s="12">
        <f t="shared" si="105"/>
        <v>42069.878379629634</v>
      </c>
      <c r="T1675" s="12">
        <f t="shared" si="106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8325</v>
      </c>
      <c r="R1676" t="s">
        <v>8346</v>
      </c>
      <c r="S1676" s="12">
        <f t="shared" si="105"/>
        <v>42600.290972222225</v>
      </c>
      <c r="T1676" s="12">
        <f t="shared" si="106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8325</v>
      </c>
      <c r="R1677" t="s">
        <v>8346</v>
      </c>
      <c r="S1677" s="12">
        <f t="shared" si="105"/>
        <v>40832.918749999997</v>
      </c>
      <c r="T1677" s="12">
        <f t="shared" si="106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8325</v>
      </c>
      <c r="R1678" t="s">
        <v>8346</v>
      </c>
      <c r="S1678" s="12">
        <f t="shared" si="105"/>
        <v>41020.165972222225</v>
      </c>
      <c r="T1678" s="12">
        <f t="shared" si="106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8325</v>
      </c>
      <c r="R1679" t="s">
        <v>8346</v>
      </c>
      <c r="S1679" s="12">
        <f t="shared" si="105"/>
        <v>42476.249305555553</v>
      </c>
      <c r="T1679" s="12">
        <f t="shared" si="106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8325</v>
      </c>
      <c r="R1680" t="s">
        <v>8346</v>
      </c>
      <c r="S1680" s="12">
        <f t="shared" si="105"/>
        <v>41676.854988425926</v>
      </c>
      <c r="T1680" s="12">
        <f t="shared" si="106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8325</v>
      </c>
      <c r="R1681" t="s">
        <v>8346</v>
      </c>
      <c r="S1681" s="12">
        <f t="shared" si="105"/>
        <v>40746.068807870368</v>
      </c>
      <c r="T1681" s="12">
        <f t="shared" si="106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8325</v>
      </c>
      <c r="R1682" t="s">
        <v>8346</v>
      </c>
      <c r="S1682" s="12">
        <f t="shared" si="105"/>
        <v>41832.757719907408</v>
      </c>
      <c r="T1682" s="12">
        <f t="shared" si="106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8325</v>
      </c>
      <c r="R1683" t="s">
        <v>8347</v>
      </c>
      <c r="S1683" s="12">
        <f t="shared" si="105"/>
        <v>42823.083333333328</v>
      </c>
      <c r="T1683" s="12">
        <f t="shared" si="106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8325</v>
      </c>
      <c r="R1684" t="s">
        <v>8347</v>
      </c>
      <c r="S1684" s="12">
        <f t="shared" si="105"/>
        <v>42839.171990740739</v>
      </c>
      <c r="T1684" s="12">
        <f t="shared" si="106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8325</v>
      </c>
      <c r="R1685" t="s">
        <v>8347</v>
      </c>
      <c r="S1685" s="12">
        <f t="shared" si="105"/>
        <v>42832.781689814816</v>
      </c>
      <c r="T1685" s="12">
        <f t="shared" si="106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8325</v>
      </c>
      <c r="R1686" t="s">
        <v>8347</v>
      </c>
      <c r="S1686" s="12">
        <f t="shared" si="105"/>
        <v>42811.773622685185</v>
      </c>
      <c r="T1686" s="12">
        <f t="shared" si="106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8325</v>
      </c>
      <c r="R1687" t="s">
        <v>8347</v>
      </c>
      <c r="S1687" s="12">
        <f t="shared" si="105"/>
        <v>42818.208599537036</v>
      </c>
      <c r="T1687" s="12">
        <f t="shared" si="106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8325</v>
      </c>
      <c r="R1688" t="s">
        <v>8347</v>
      </c>
      <c r="S1688" s="12">
        <f t="shared" si="105"/>
        <v>42852.802303240736</v>
      </c>
      <c r="T1688" s="12">
        <f t="shared" si="106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8325</v>
      </c>
      <c r="R1689" t="s">
        <v>8347</v>
      </c>
      <c r="S1689" s="12">
        <f t="shared" si="105"/>
        <v>42835.84375</v>
      </c>
      <c r="T1689" s="12">
        <f t="shared" si="106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8325</v>
      </c>
      <c r="R1690" t="s">
        <v>8347</v>
      </c>
      <c r="S1690" s="12">
        <f t="shared" si="105"/>
        <v>42834.492986111116</v>
      </c>
      <c r="T1690" s="12">
        <f t="shared" si="106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8325</v>
      </c>
      <c r="R1691" t="s">
        <v>8347</v>
      </c>
      <c r="S1691" s="12">
        <f t="shared" si="105"/>
        <v>42810.900810185187</v>
      </c>
      <c r="T1691" s="12">
        <f t="shared" si="106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8325</v>
      </c>
      <c r="R1692" t="s">
        <v>8347</v>
      </c>
      <c r="S1692" s="12">
        <f t="shared" si="105"/>
        <v>42831.389374999999</v>
      </c>
      <c r="T1692" s="12">
        <f t="shared" si="106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8325</v>
      </c>
      <c r="R1693" t="s">
        <v>8347</v>
      </c>
      <c r="S1693" s="12">
        <f t="shared" si="105"/>
        <v>42828.041666666672</v>
      </c>
      <c r="T1693" s="12">
        <f t="shared" si="106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8325</v>
      </c>
      <c r="R1694" t="s">
        <v>8347</v>
      </c>
      <c r="S1694" s="12">
        <f t="shared" si="105"/>
        <v>42820.999305555553</v>
      </c>
      <c r="T1694" s="12">
        <f t="shared" si="106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8325</v>
      </c>
      <c r="R1695" t="s">
        <v>8347</v>
      </c>
      <c r="S1695" s="12">
        <f t="shared" si="105"/>
        <v>42834.833333333328</v>
      </c>
      <c r="T1695" s="12">
        <f t="shared" si="106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8325</v>
      </c>
      <c r="R1696" t="s">
        <v>8347</v>
      </c>
      <c r="S1696" s="12">
        <f t="shared" si="105"/>
        <v>42821.191666666666</v>
      </c>
      <c r="T1696" s="12">
        <f t="shared" si="106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8325</v>
      </c>
      <c r="R1697" t="s">
        <v>8347</v>
      </c>
      <c r="S1697" s="12">
        <f t="shared" si="105"/>
        <v>42835.041666666672</v>
      </c>
      <c r="T1697" s="12">
        <f t="shared" si="106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8325</v>
      </c>
      <c r="R1698" t="s">
        <v>8347</v>
      </c>
      <c r="S1698" s="12">
        <f t="shared" si="105"/>
        <v>42826.027905092589</v>
      </c>
      <c r="T1698" s="12">
        <f t="shared" si="106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8325</v>
      </c>
      <c r="R1699" t="s">
        <v>8347</v>
      </c>
      <c r="S1699" s="12">
        <f t="shared" si="105"/>
        <v>42834.991296296299</v>
      </c>
      <c r="T1699" s="12">
        <f t="shared" si="106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8325</v>
      </c>
      <c r="R1700" t="s">
        <v>8347</v>
      </c>
      <c r="S1700" s="12">
        <f t="shared" si="105"/>
        <v>42820.147916666669</v>
      </c>
      <c r="T1700" s="12">
        <f t="shared" si="106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8325</v>
      </c>
      <c r="R1701" t="s">
        <v>8347</v>
      </c>
      <c r="S1701" s="12">
        <f t="shared" si="105"/>
        <v>42836.863946759258</v>
      </c>
      <c r="T1701" s="12">
        <f t="shared" si="106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8325</v>
      </c>
      <c r="R1702" t="s">
        <v>8347</v>
      </c>
      <c r="S1702" s="12">
        <f t="shared" si="105"/>
        <v>42826.166666666672</v>
      </c>
      <c r="T1702" s="12">
        <f t="shared" si="106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8325</v>
      </c>
      <c r="R1703" t="s">
        <v>8347</v>
      </c>
      <c r="S1703" s="12">
        <f t="shared" si="105"/>
        <v>42019.664409722223</v>
      </c>
      <c r="T1703" s="12">
        <f t="shared" si="106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8325</v>
      </c>
      <c r="R1704" t="s">
        <v>8347</v>
      </c>
      <c r="S1704" s="12">
        <f t="shared" si="105"/>
        <v>42093.828125</v>
      </c>
      <c r="T1704" s="12">
        <f t="shared" si="106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8325</v>
      </c>
      <c r="R1705" t="s">
        <v>8347</v>
      </c>
      <c r="S1705" s="12">
        <f t="shared" si="105"/>
        <v>42247.281678240746</v>
      </c>
      <c r="T1705" s="12">
        <f t="shared" si="106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8325</v>
      </c>
      <c r="R1706" t="s">
        <v>8347</v>
      </c>
      <c r="S1706" s="12">
        <f t="shared" si="105"/>
        <v>42051.139733796299</v>
      </c>
      <c r="T1706" s="12">
        <f t="shared" si="106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8325</v>
      </c>
      <c r="R1707" t="s">
        <v>8347</v>
      </c>
      <c r="S1707" s="12">
        <f t="shared" si="105"/>
        <v>42256.666666666672</v>
      </c>
      <c r="T1707" s="12">
        <f t="shared" si="106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8325</v>
      </c>
      <c r="R1708" t="s">
        <v>8347</v>
      </c>
      <c r="S1708" s="12">
        <f t="shared" si="105"/>
        <v>42239.306388888886</v>
      </c>
      <c r="T1708" s="12">
        <f t="shared" si="106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8325</v>
      </c>
      <c r="R1709" t="s">
        <v>8347</v>
      </c>
      <c r="S1709" s="12">
        <f t="shared" si="105"/>
        <v>42457.679340277777</v>
      </c>
      <c r="T1709" s="12">
        <f t="shared" si="106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8325</v>
      </c>
      <c r="R1710" t="s">
        <v>8347</v>
      </c>
      <c r="S1710" s="12">
        <f t="shared" si="105"/>
        <v>42491.866967592592</v>
      </c>
      <c r="T1710" s="12">
        <f t="shared" si="106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8325</v>
      </c>
      <c r="R1711" t="s">
        <v>8347</v>
      </c>
      <c r="S1711" s="12">
        <f t="shared" si="105"/>
        <v>41882.818749999999</v>
      </c>
      <c r="T1711" s="12">
        <f t="shared" si="106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8325</v>
      </c>
      <c r="R1712" t="s">
        <v>8347</v>
      </c>
      <c r="S1712" s="12">
        <f t="shared" si="105"/>
        <v>42387.541666666672</v>
      </c>
      <c r="T1712" s="12">
        <f t="shared" si="106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8325</v>
      </c>
      <c r="R1713" t="s">
        <v>8347</v>
      </c>
      <c r="S1713" s="12">
        <f t="shared" si="105"/>
        <v>41883.646226851852</v>
      </c>
      <c r="T1713" s="12">
        <f t="shared" si="106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8325</v>
      </c>
      <c r="R1714" t="s">
        <v>8347</v>
      </c>
      <c r="S1714" s="12">
        <f t="shared" si="105"/>
        <v>42185.913807870369</v>
      </c>
      <c r="T1714" s="12">
        <f t="shared" si="106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8325</v>
      </c>
      <c r="R1715" t="s">
        <v>8347</v>
      </c>
      <c r="S1715" s="12">
        <f t="shared" si="105"/>
        <v>41917.801064814819</v>
      </c>
      <c r="T1715" s="12">
        <f t="shared" si="106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8325</v>
      </c>
      <c r="R1716" t="s">
        <v>8347</v>
      </c>
      <c r="S1716" s="12">
        <f t="shared" si="105"/>
        <v>42125.918530092589</v>
      </c>
      <c r="T1716" s="12">
        <f t="shared" si="106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8325</v>
      </c>
      <c r="R1717" t="s">
        <v>8347</v>
      </c>
      <c r="S1717" s="12">
        <f t="shared" si="105"/>
        <v>42094.140277777777</v>
      </c>
      <c r="T1717" s="12">
        <f t="shared" si="106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8325</v>
      </c>
      <c r="R1718" t="s">
        <v>8347</v>
      </c>
      <c r="S1718" s="12">
        <f t="shared" si="105"/>
        <v>42713.619201388887</v>
      </c>
      <c r="T1718" s="12">
        <f t="shared" si="106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8325</v>
      </c>
      <c r="R1719" t="s">
        <v>8347</v>
      </c>
      <c r="S1719" s="12">
        <f t="shared" si="105"/>
        <v>42481.166666666672</v>
      </c>
      <c r="T1719" s="12">
        <f t="shared" si="106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8325</v>
      </c>
      <c r="R1720" t="s">
        <v>8347</v>
      </c>
      <c r="S1720" s="12">
        <f t="shared" si="105"/>
        <v>42504.207638888889</v>
      </c>
      <c r="T1720" s="12">
        <f t="shared" si="106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8325</v>
      </c>
      <c r="R1721" t="s">
        <v>8347</v>
      </c>
      <c r="S1721" s="12">
        <f t="shared" si="105"/>
        <v>41899.534618055557</v>
      </c>
      <c r="T1721" s="12">
        <f t="shared" si="106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8325</v>
      </c>
      <c r="R1722" t="s">
        <v>8347</v>
      </c>
      <c r="S1722" s="12">
        <f t="shared" si="105"/>
        <v>41952.824895833335</v>
      </c>
      <c r="T1722" s="12">
        <f t="shared" si="106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8325</v>
      </c>
      <c r="R1723" t="s">
        <v>8347</v>
      </c>
      <c r="S1723" s="12">
        <f t="shared" si="105"/>
        <v>42349.461377314816</v>
      </c>
      <c r="T1723" s="12">
        <f t="shared" si="106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8325</v>
      </c>
      <c r="R1724" t="s">
        <v>8347</v>
      </c>
      <c r="S1724" s="12">
        <f t="shared" si="105"/>
        <v>42463.006944444445</v>
      </c>
      <c r="T1724" s="12">
        <f t="shared" si="106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8325</v>
      </c>
      <c r="R1725" t="s">
        <v>8347</v>
      </c>
      <c r="S1725" s="12">
        <f t="shared" si="105"/>
        <v>42186.25</v>
      </c>
      <c r="T1725" s="12">
        <f t="shared" si="106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8325</v>
      </c>
      <c r="R1726" t="s">
        <v>8347</v>
      </c>
      <c r="S1726" s="12">
        <f t="shared" si="105"/>
        <v>41942.932430555556</v>
      </c>
      <c r="T1726" s="12">
        <f t="shared" si="106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8325</v>
      </c>
      <c r="R1727" t="s">
        <v>8347</v>
      </c>
      <c r="S1727" s="12">
        <f t="shared" si="105"/>
        <v>41875.968159722222</v>
      </c>
      <c r="T1727" s="12">
        <f t="shared" si="106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8325</v>
      </c>
      <c r="R1728" t="s">
        <v>8347</v>
      </c>
      <c r="S1728" s="12">
        <f t="shared" si="105"/>
        <v>41817.919722222221</v>
      </c>
      <c r="T1728" s="12">
        <f t="shared" si="106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8325</v>
      </c>
      <c r="R1729" t="s">
        <v>8347</v>
      </c>
      <c r="S1729" s="12">
        <f t="shared" si="105"/>
        <v>42099.458333333328</v>
      </c>
      <c r="T1729" s="12">
        <f t="shared" si="106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ref="P1730:P1793" si="108">E1730/L1730</f>
        <v>122.14285714285714</v>
      </c>
      <c r="Q1730" t="s">
        <v>8325</v>
      </c>
      <c r="R1730" t="s">
        <v>8347</v>
      </c>
      <c r="S1730" s="12">
        <f t="shared" ref="S1730:S1793" si="109">(((I1730/60)/60)/24)+DATE(1970,1,1)</f>
        <v>42298.625856481478</v>
      </c>
      <c r="T1730" s="12">
        <f t="shared" ref="T1730:T1793" si="110">(((J1730/60)/60)/24)+DATE(1970,1,1)</f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1">E1731/D1731</f>
        <v>0</v>
      </c>
      <c r="P1731" s="6" t="e">
        <f t="shared" si="108"/>
        <v>#DIV/0!</v>
      </c>
      <c r="Q1731" t="s">
        <v>8325</v>
      </c>
      <c r="R1731" t="s">
        <v>8347</v>
      </c>
      <c r="S1731" s="12">
        <f t="shared" si="109"/>
        <v>42531.052152777775</v>
      </c>
      <c r="T1731" s="12">
        <f t="shared" si="110"/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1"/>
        <v>0</v>
      </c>
      <c r="P1732" s="6" t="e">
        <f t="shared" si="108"/>
        <v>#DIV/0!</v>
      </c>
      <c r="Q1732" t="s">
        <v>8325</v>
      </c>
      <c r="R1732" t="s">
        <v>8347</v>
      </c>
      <c r="S1732" s="12">
        <f t="shared" si="109"/>
        <v>42302.087766203709</v>
      </c>
      <c r="T1732" s="12">
        <f t="shared" si="110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8325</v>
      </c>
      <c r="R1733" t="s">
        <v>8347</v>
      </c>
      <c r="S1733" s="12">
        <f t="shared" si="109"/>
        <v>42166.625</v>
      </c>
      <c r="T1733" s="12">
        <f t="shared" si="110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8325</v>
      </c>
      <c r="R1734" t="s">
        <v>8347</v>
      </c>
      <c r="S1734" s="12">
        <f t="shared" si="109"/>
        <v>42385.208333333328</v>
      </c>
      <c r="T1734" s="12">
        <f t="shared" si="110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8325</v>
      </c>
      <c r="R1735" t="s">
        <v>8347</v>
      </c>
      <c r="S1735" s="12">
        <f t="shared" si="109"/>
        <v>42626.895833333328</v>
      </c>
      <c r="T1735" s="12">
        <f t="shared" si="110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8325</v>
      </c>
      <c r="R1736" t="s">
        <v>8347</v>
      </c>
      <c r="S1736" s="12">
        <f t="shared" si="109"/>
        <v>42132.036527777775</v>
      </c>
      <c r="T1736" s="12">
        <f t="shared" si="110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8325</v>
      </c>
      <c r="R1737" t="s">
        <v>8347</v>
      </c>
      <c r="S1737" s="12">
        <f t="shared" si="109"/>
        <v>42589.814178240747</v>
      </c>
      <c r="T1737" s="12">
        <f t="shared" si="110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8325</v>
      </c>
      <c r="R1738" t="s">
        <v>8347</v>
      </c>
      <c r="S1738" s="12">
        <f t="shared" si="109"/>
        <v>42316.90315972222</v>
      </c>
      <c r="T1738" s="12">
        <f t="shared" si="110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8325</v>
      </c>
      <c r="R1739" t="s">
        <v>8347</v>
      </c>
      <c r="S1739" s="12">
        <f t="shared" si="109"/>
        <v>42205.948981481488</v>
      </c>
      <c r="T1739" s="12">
        <f t="shared" si="110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8325</v>
      </c>
      <c r="R1740" t="s">
        <v>8347</v>
      </c>
      <c r="S1740" s="12">
        <f t="shared" si="109"/>
        <v>41914.874328703707</v>
      </c>
      <c r="T1740" s="12">
        <f t="shared" si="110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8325</v>
      </c>
      <c r="R1741" t="s">
        <v>8347</v>
      </c>
      <c r="S1741" s="12">
        <f t="shared" si="109"/>
        <v>42494.832546296297</v>
      </c>
      <c r="T1741" s="12">
        <f t="shared" si="110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8325</v>
      </c>
      <c r="R1742" t="s">
        <v>8347</v>
      </c>
      <c r="S1742" s="12">
        <f t="shared" si="109"/>
        <v>42201.817384259266</v>
      </c>
      <c r="T1742" s="12">
        <f t="shared" si="110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8338</v>
      </c>
      <c r="R1743" t="s">
        <v>8339</v>
      </c>
      <c r="S1743" s="12">
        <f t="shared" si="109"/>
        <v>42165.628136574072</v>
      </c>
      <c r="T1743" s="12">
        <f t="shared" si="110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8338</v>
      </c>
      <c r="R1744" t="s">
        <v>8339</v>
      </c>
      <c r="S1744" s="12">
        <f t="shared" si="109"/>
        <v>42742.875</v>
      </c>
      <c r="T1744" s="12">
        <f t="shared" si="110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8338</v>
      </c>
      <c r="R1745" t="s">
        <v>8339</v>
      </c>
      <c r="S1745" s="12">
        <f t="shared" si="109"/>
        <v>42609.165972222225</v>
      </c>
      <c r="T1745" s="12">
        <f t="shared" si="110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8338</v>
      </c>
      <c r="R1746" t="s">
        <v>8339</v>
      </c>
      <c r="S1746" s="12">
        <f t="shared" si="109"/>
        <v>42071.563391203701</v>
      </c>
      <c r="T1746" s="12">
        <f t="shared" si="110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8338</v>
      </c>
      <c r="R1747" t="s">
        <v>8339</v>
      </c>
      <c r="S1747" s="12">
        <f t="shared" si="109"/>
        <v>42726.083333333328</v>
      </c>
      <c r="T1747" s="12">
        <f t="shared" si="110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8338</v>
      </c>
      <c r="R1748" t="s">
        <v>8339</v>
      </c>
      <c r="S1748" s="12">
        <f t="shared" si="109"/>
        <v>42698.083333333328</v>
      </c>
      <c r="T1748" s="12">
        <f t="shared" si="110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8338</v>
      </c>
      <c r="R1749" t="s">
        <v>8339</v>
      </c>
      <c r="S1749" s="12">
        <f t="shared" si="109"/>
        <v>42321.625</v>
      </c>
      <c r="T1749" s="12">
        <f t="shared" si="110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8338</v>
      </c>
      <c r="R1750" t="s">
        <v>8339</v>
      </c>
      <c r="S1750" s="12">
        <f t="shared" si="109"/>
        <v>42249.950729166667</v>
      </c>
      <c r="T1750" s="12">
        <f t="shared" si="110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8338</v>
      </c>
      <c r="R1751" t="s">
        <v>8339</v>
      </c>
      <c r="S1751" s="12">
        <f t="shared" si="109"/>
        <v>42795.791666666672</v>
      </c>
      <c r="T1751" s="12">
        <f t="shared" si="110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8338</v>
      </c>
      <c r="R1752" t="s">
        <v>8339</v>
      </c>
      <c r="S1752" s="12">
        <f t="shared" si="109"/>
        <v>42479.836851851855</v>
      </c>
      <c r="T1752" s="12">
        <f t="shared" si="110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8338</v>
      </c>
      <c r="R1753" t="s">
        <v>8339</v>
      </c>
      <c r="S1753" s="12">
        <f t="shared" si="109"/>
        <v>42082.739849537036</v>
      </c>
      <c r="T1753" s="12">
        <f t="shared" si="110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8338</v>
      </c>
      <c r="R1754" t="s">
        <v>8339</v>
      </c>
      <c r="S1754" s="12">
        <f t="shared" si="109"/>
        <v>42657.253263888888</v>
      </c>
      <c r="T1754" s="12">
        <f t="shared" si="110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8338</v>
      </c>
      <c r="R1755" t="s">
        <v>8339</v>
      </c>
      <c r="S1755" s="12">
        <f t="shared" si="109"/>
        <v>42450.707962962959</v>
      </c>
      <c r="T1755" s="12">
        <f t="shared" si="110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8338</v>
      </c>
      <c r="R1756" t="s">
        <v>8339</v>
      </c>
      <c r="S1756" s="12">
        <f t="shared" si="109"/>
        <v>42097.835104166668</v>
      </c>
      <c r="T1756" s="12">
        <f t="shared" si="110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8338</v>
      </c>
      <c r="R1757" t="s">
        <v>8339</v>
      </c>
      <c r="S1757" s="12">
        <f t="shared" si="109"/>
        <v>42282.788900462961</v>
      </c>
      <c r="T1757" s="12">
        <f t="shared" si="110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8338</v>
      </c>
      <c r="R1758" t="s">
        <v>8339</v>
      </c>
      <c r="S1758" s="12">
        <f t="shared" si="109"/>
        <v>42611.167465277773</v>
      </c>
      <c r="T1758" s="12">
        <f t="shared" si="110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8338</v>
      </c>
      <c r="R1759" t="s">
        <v>8339</v>
      </c>
      <c r="S1759" s="12">
        <f t="shared" si="109"/>
        <v>42763.811805555553</v>
      </c>
      <c r="T1759" s="12">
        <f t="shared" si="110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8338</v>
      </c>
      <c r="R1760" t="s">
        <v>8339</v>
      </c>
      <c r="S1760" s="12">
        <f t="shared" si="109"/>
        <v>42565.955925925926</v>
      </c>
      <c r="T1760" s="12">
        <f t="shared" si="110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8338</v>
      </c>
      <c r="R1761" t="s">
        <v>8339</v>
      </c>
      <c r="S1761" s="12">
        <f t="shared" si="109"/>
        <v>42088.787372685183</v>
      </c>
      <c r="T1761" s="12">
        <f t="shared" si="110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8338</v>
      </c>
      <c r="R1762" t="s">
        <v>8339</v>
      </c>
      <c r="S1762" s="12">
        <f t="shared" si="109"/>
        <v>42425.67260416667</v>
      </c>
      <c r="T1762" s="12">
        <f t="shared" si="110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8338</v>
      </c>
      <c r="R1763" t="s">
        <v>8339</v>
      </c>
      <c r="S1763" s="12">
        <f t="shared" si="109"/>
        <v>42259.567824074074</v>
      </c>
      <c r="T1763" s="12">
        <f t="shared" si="110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8338</v>
      </c>
      <c r="R1764" t="s">
        <v>8339</v>
      </c>
      <c r="S1764" s="12">
        <f t="shared" si="109"/>
        <v>42440.982002314813</v>
      </c>
      <c r="T1764" s="12">
        <f t="shared" si="110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8338</v>
      </c>
      <c r="R1765" t="s">
        <v>8339</v>
      </c>
      <c r="S1765" s="12">
        <f t="shared" si="109"/>
        <v>42666.868518518517</v>
      </c>
      <c r="T1765" s="12">
        <f t="shared" si="110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8338</v>
      </c>
      <c r="R1766" t="s">
        <v>8339</v>
      </c>
      <c r="S1766" s="12">
        <f t="shared" si="109"/>
        <v>41854.485868055555</v>
      </c>
      <c r="T1766" s="12">
        <f t="shared" si="110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8338</v>
      </c>
      <c r="R1767" t="s">
        <v>8339</v>
      </c>
      <c r="S1767" s="12">
        <f t="shared" si="109"/>
        <v>41864.980462962965</v>
      </c>
      <c r="T1767" s="12">
        <f t="shared" si="110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8338</v>
      </c>
      <c r="R1768" t="s">
        <v>8339</v>
      </c>
      <c r="S1768" s="12">
        <f t="shared" si="109"/>
        <v>41876.859814814816</v>
      </c>
      <c r="T1768" s="12">
        <f t="shared" si="110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8338</v>
      </c>
      <c r="R1769" t="s">
        <v>8339</v>
      </c>
      <c r="S1769" s="12">
        <f t="shared" si="109"/>
        <v>41854.658379629633</v>
      </c>
      <c r="T1769" s="12">
        <f t="shared" si="110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8338</v>
      </c>
      <c r="R1770" t="s">
        <v>8339</v>
      </c>
      <c r="S1770" s="12">
        <f t="shared" si="109"/>
        <v>41909.560694444444</v>
      </c>
      <c r="T1770" s="12">
        <f t="shared" si="110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8338</v>
      </c>
      <c r="R1771" t="s">
        <v>8339</v>
      </c>
      <c r="S1771" s="12">
        <f t="shared" si="109"/>
        <v>42017.818969907406</v>
      </c>
      <c r="T1771" s="12">
        <f t="shared" si="110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8338</v>
      </c>
      <c r="R1772" t="s">
        <v>8339</v>
      </c>
      <c r="S1772" s="12">
        <f t="shared" si="109"/>
        <v>41926.780023148152</v>
      </c>
      <c r="T1772" s="12">
        <f t="shared" si="110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8338</v>
      </c>
      <c r="R1773" t="s">
        <v>8339</v>
      </c>
      <c r="S1773" s="12">
        <f t="shared" si="109"/>
        <v>41935.979629629634</v>
      </c>
      <c r="T1773" s="12">
        <f t="shared" si="110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8338</v>
      </c>
      <c r="R1774" t="s">
        <v>8339</v>
      </c>
      <c r="S1774" s="12">
        <f t="shared" si="109"/>
        <v>41826.718009259261</v>
      </c>
      <c r="T1774" s="12">
        <f t="shared" si="110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8338</v>
      </c>
      <c r="R1775" t="s">
        <v>8339</v>
      </c>
      <c r="S1775" s="12">
        <f t="shared" si="109"/>
        <v>42023.760393518518</v>
      </c>
      <c r="T1775" s="12">
        <f t="shared" si="110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8338</v>
      </c>
      <c r="R1776" t="s">
        <v>8339</v>
      </c>
      <c r="S1776" s="12">
        <f t="shared" si="109"/>
        <v>41972.624305555553</v>
      </c>
      <c r="T1776" s="12">
        <f t="shared" si="110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8338</v>
      </c>
      <c r="R1777" t="s">
        <v>8339</v>
      </c>
      <c r="S1777" s="12">
        <f t="shared" si="109"/>
        <v>41936.976388888892</v>
      </c>
      <c r="T1777" s="12">
        <f t="shared" si="110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8338</v>
      </c>
      <c r="R1778" t="s">
        <v>8339</v>
      </c>
      <c r="S1778" s="12">
        <f t="shared" si="109"/>
        <v>41941.95684027778</v>
      </c>
      <c r="T1778" s="12">
        <f t="shared" si="110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8338</v>
      </c>
      <c r="R1779" t="s">
        <v>8339</v>
      </c>
      <c r="S1779" s="12">
        <f t="shared" si="109"/>
        <v>42055.357094907406</v>
      </c>
      <c r="T1779" s="12">
        <f t="shared" si="110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8338</v>
      </c>
      <c r="R1780" t="s">
        <v>8339</v>
      </c>
      <c r="S1780" s="12">
        <f t="shared" si="109"/>
        <v>42090.821701388893</v>
      </c>
      <c r="T1780" s="12">
        <f t="shared" si="110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8338</v>
      </c>
      <c r="R1781" t="s">
        <v>8339</v>
      </c>
      <c r="S1781" s="12">
        <f t="shared" si="109"/>
        <v>42615.691898148143</v>
      </c>
      <c r="T1781" s="12">
        <f t="shared" si="110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8338</v>
      </c>
      <c r="R1782" t="s">
        <v>8339</v>
      </c>
      <c r="S1782" s="12">
        <f t="shared" si="109"/>
        <v>42553.600810185191</v>
      </c>
      <c r="T1782" s="12">
        <f t="shared" si="110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8338</v>
      </c>
      <c r="R1783" t="s">
        <v>8339</v>
      </c>
      <c r="S1783" s="12">
        <f t="shared" si="109"/>
        <v>42628.617418981477</v>
      </c>
      <c r="T1783" s="12">
        <f t="shared" si="110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8338</v>
      </c>
      <c r="R1784" t="s">
        <v>8339</v>
      </c>
      <c r="S1784" s="12">
        <f t="shared" si="109"/>
        <v>42421.575104166666</v>
      </c>
      <c r="T1784" s="12">
        <f t="shared" si="110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8338</v>
      </c>
      <c r="R1785" t="s">
        <v>8339</v>
      </c>
      <c r="S1785" s="12">
        <f t="shared" si="109"/>
        <v>42145.949976851851</v>
      </c>
      <c r="T1785" s="12">
        <f t="shared" si="110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8338</v>
      </c>
      <c r="R1786" t="s">
        <v>8339</v>
      </c>
      <c r="S1786" s="12">
        <f t="shared" si="109"/>
        <v>42035.142361111109</v>
      </c>
      <c r="T1786" s="12">
        <f t="shared" si="110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8338</v>
      </c>
      <c r="R1787" t="s">
        <v>8339</v>
      </c>
      <c r="S1787" s="12">
        <f t="shared" si="109"/>
        <v>41928</v>
      </c>
      <c r="T1787" s="12">
        <f t="shared" si="110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8338</v>
      </c>
      <c r="R1788" t="s">
        <v>8339</v>
      </c>
      <c r="S1788" s="12">
        <f t="shared" si="109"/>
        <v>41988.550659722227</v>
      </c>
      <c r="T1788" s="12">
        <f t="shared" si="110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8338</v>
      </c>
      <c r="R1789" t="s">
        <v>8339</v>
      </c>
      <c r="S1789" s="12">
        <f t="shared" si="109"/>
        <v>42098.613854166666</v>
      </c>
      <c r="T1789" s="12">
        <f t="shared" si="110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8338</v>
      </c>
      <c r="R1790" t="s">
        <v>8339</v>
      </c>
      <c r="S1790" s="12">
        <f t="shared" si="109"/>
        <v>41943.94840277778</v>
      </c>
      <c r="T1790" s="12">
        <f t="shared" si="110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8338</v>
      </c>
      <c r="R1791" t="s">
        <v>8339</v>
      </c>
      <c r="S1791" s="12">
        <f t="shared" si="109"/>
        <v>42016.250034722223</v>
      </c>
      <c r="T1791" s="12">
        <f t="shared" si="110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8338</v>
      </c>
      <c r="R1792" t="s">
        <v>8339</v>
      </c>
      <c r="S1792" s="12">
        <f t="shared" si="109"/>
        <v>42040.674513888895</v>
      </c>
      <c r="T1792" s="12">
        <f t="shared" si="110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8338</v>
      </c>
      <c r="R1793" t="s">
        <v>8339</v>
      </c>
      <c r="S1793" s="12">
        <f t="shared" si="109"/>
        <v>42033.740335648152</v>
      </c>
      <c r="T1793" s="12">
        <f t="shared" si="110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ref="P1794:P1857" si="112">E1794/L1794</f>
        <v>109.93525179856115</v>
      </c>
      <c r="Q1794" t="s">
        <v>8338</v>
      </c>
      <c r="R1794" t="s">
        <v>8339</v>
      </c>
      <c r="S1794" s="12">
        <f t="shared" ref="S1794:S1857" si="113">(((I1794/60)/60)/24)+DATE(1970,1,1)</f>
        <v>42226.290972222225</v>
      </c>
      <c r="T1794" s="12">
        <f t="shared" ref="T1794:T1857" si="114">(((J1794/60)/60)/24)+DATE(1970,1,1)</f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5">E1795/D1795</f>
        <v>1.3333333333333334E-2</v>
      </c>
      <c r="P1795" s="6">
        <f t="shared" si="112"/>
        <v>20</v>
      </c>
      <c r="Q1795" t="s">
        <v>8338</v>
      </c>
      <c r="R1795" t="s">
        <v>8339</v>
      </c>
      <c r="S1795" s="12">
        <f t="shared" si="113"/>
        <v>41970.933333333334</v>
      </c>
      <c r="T1795" s="12">
        <f t="shared" si="114"/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5"/>
        <v>0.11077777777777778</v>
      </c>
      <c r="P1796" s="6">
        <f t="shared" si="112"/>
        <v>55.388888888888886</v>
      </c>
      <c r="Q1796" t="s">
        <v>8338</v>
      </c>
      <c r="R1796" t="s">
        <v>8339</v>
      </c>
      <c r="S1796" s="12">
        <f t="shared" si="113"/>
        <v>42046.551180555558</v>
      </c>
      <c r="T1796" s="12">
        <f t="shared" si="114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8338</v>
      </c>
      <c r="R1797" t="s">
        <v>8339</v>
      </c>
      <c r="S1797" s="12">
        <f t="shared" si="113"/>
        <v>42657.666666666672</v>
      </c>
      <c r="T1797" s="12">
        <f t="shared" si="114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8338</v>
      </c>
      <c r="R1798" t="s">
        <v>8339</v>
      </c>
      <c r="S1798" s="12">
        <f t="shared" si="113"/>
        <v>42575.439421296294</v>
      </c>
      <c r="T1798" s="12">
        <f t="shared" si="114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8338</v>
      </c>
      <c r="R1799" t="s">
        <v>8339</v>
      </c>
      <c r="S1799" s="12">
        <f t="shared" si="113"/>
        <v>42719.56931712963</v>
      </c>
      <c r="T1799" s="12">
        <f t="shared" si="114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8338</v>
      </c>
      <c r="R1800" t="s">
        <v>8339</v>
      </c>
      <c r="S1800" s="12">
        <f t="shared" si="113"/>
        <v>42404.32677083333</v>
      </c>
      <c r="T1800" s="12">
        <f t="shared" si="114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8338</v>
      </c>
      <c r="R1801" t="s">
        <v>8339</v>
      </c>
      <c r="S1801" s="12">
        <f t="shared" si="113"/>
        <v>41954.884351851855</v>
      </c>
      <c r="T1801" s="12">
        <f t="shared" si="114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8338</v>
      </c>
      <c r="R1802" t="s">
        <v>8339</v>
      </c>
      <c r="S1802" s="12">
        <f t="shared" si="113"/>
        <v>42653.606134259258</v>
      </c>
      <c r="T1802" s="12">
        <f t="shared" si="114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8338</v>
      </c>
      <c r="R1803" t="s">
        <v>8339</v>
      </c>
      <c r="S1803" s="12">
        <f t="shared" si="113"/>
        <v>42353.506944444445</v>
      </c>
      <c r="T1803" s="12">
        <f t="shared" si="114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8338</v>
      </c>
      <c r="R1804" t="s">
        <v>8339</v>
      </c>
      <c r="S1804" s="12">
        <f t="shared" si="113"/>
        <v>42182.915972222225</v>
      </c>
      <c r="T1804" s="12">
        <f t="shared" si="114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8338</v>
      </c>
      <c r="R1805" t="s">
        <v>8339</v>
      </c>
      <c r="S1805" s="12">
        <f t="shared" si="113"/>
        <v>42049.071550925932</v>
      </c>
      <c r="T1805" s="12">
        <f t="shared" si="114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8338</v>
      </c>
      <c r="R1806" t="s">
        <v>8339</v>
      </c>
      <c r="S1806" s="12">
        <f t="shared" si="113"/>
        <v>42322.719953703709</v>
      </c>
      <c r="T1806" s="12">
        <f t="shared" si="114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8338</v>
      </c>
      <c r="R1807" t="s">
        <v>8339</v>
      </c>
      <c r="S1807" s="12">
        <f t="shared" si="113"/>
        <v>42279.75</v>
      </c>
      <c r="T1807" s="12">
        <f t="shared" si="114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8338</v>
      </c>
      <c r="R1808" t="s">
        <v>8339</v>
      </c>
      <c r="S1808" s="12">
        <f t="shared" si="113"/>
        <v>41912.638298611113</v>
      </c>
      <c r="T1808" s="12">
        <f t="shared" si="114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8338</v>
      </c>
      <c r="R1809" t="s">
        <v>8339</v>
      </c>
      <c r="S1809" s="12">
        <f t="shared" si="113"/>
        <v>41910.068437499998</v>
      </c>
      <c r="T1809" s="12">
        <f t="shared" si="114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8338</v>
      </c>
      <c r="R1810" t="s">
        <v>8339</v>
      </c>
      <c r="S1810" s="12">
        <f t="shared" si="113"/>
        <v>42777.680902777778</v>
      </c>
      <c r="T1810" s="12">
        <f t="shared" si="114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8338</v>
      </c>
      <c r="R1811" t="s">
        <v>8339</v>
      </c>
      <c r="S1811" s="12">
        <f t="shared" si="113"/>
        <v>42064.907858796301</v>
      </c>
      <c r="T1811" s="12">
        <f t="shared" si="114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8338</v>
      </c>
      <c r="R1812" t="s">
        <v>8339</v>
      </c>
      <c r="S1812" s="12">
        <f t="shared" si="113"/>
        <v>41872.91002314815</v>
      </c>
      <c r="T1812" s="12">
        <f t="shared" si="114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8338</v>
      </c>
      <c r="R1813" t="s">
        <v>8339</v>
      </c>
      <c r="S1813" s="12">
        <f t="shared" si="113"/>
        <v>41936.166666666664</v>
      </c>
      <c r="T1813" s="12">
        <f t="shared" si="114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8338</v>
      </c>
      <c r="R1814" t="s">
        <v>8339</v>
      </c>
      <c r="S1814" s="12">
        <f t="shared" si="113"/>
        <v>42554.318703703699</v>
      </c>
      <c r="T1814" s="12">
        <f t="shared" si="114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8338</v>
      </c>
      <c r="R1815" t="s">
        <v>8339</v>
      </c>
      <c r="S1815" s="12">
        <f t="shared" si="113"/>
        <v>41859.889027777775</v>
      </c>
      <c r="T1815" s="12">
        <f t="shared" si="114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8338</v>
      </c>
      <c r="R1816" t="s">
        <v>8339</v>
      </c>
      <c r="S1816" s="12">
        <f t="shared" si="113"/>
        <v>42063.314074074078</v>
      </c>
      <c r="T1816" s="12">
        <f t="shared" si="114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8338</v>
      </c>
      <c r="R1817" t="s">
        <v>8339</v>
      </c>
      <c r="S1817" s="12">
        <f t="shared" si="113"/>
        <v>42186.906678240746</v>
      </c>
      <c r="T1817" s="12">
        <f t="shared" si="114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8338</v>
      </c>
      <c r="R1818" t="s">
        <v>8339</v>
      </c>
      <c r="S1818" s="12">
        <f t="shared" si="113"/>
        <v>42576.791666666672</v>
      </c>
      <c r="T1818" s="12">
        <f t="shared" si="114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8338</v>
      </c>
      <c r="R1819" t="s">
        <v>8339</v>
      </c>
      <c r="S1819" s="12">
        <f t="shared" si="113"/>
        <v>42765.290972222225</v>
      </c>
      <c r="T1819" s="12">
        <f t="shared" si="114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8338</v>
      </c>
      <c r="R1820" t="s">
        <v>8339</v>
      </c>
      <c r="S1820" s="12">
        <f t="shared" si="113"/>
        <v>42097.192708333328</v>
      </c>
      <c r="T1820" s="12">
        <f t="shared" si="114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8338</v>
      </c>
      <c r="R1821" t="s">
        <v>8339</v>
      </c>
      <c r="S1821" s="12">
        <f t="shared" si="113"/>
        <v>41850.752268518518</v>
      </c>
      <c r="T1821" s="12">
        <f t="shared" si="114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8338</v>
      </c>
      <c r="R1822" t="s">
        <v>8339</v>
      </c>
      <c r="S1822" s="12">
        <f t="shared" si="113"/>
        <v>42095.042708333334</v>
      </c>
      <c r="T1822" s="12">
        <f t="shared" si="114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8325</v>
      </c>
      <c r="R1823" t="s">
        <v>8326</v>
      </c>
      <c r="S1823" s="12">
        <f t="shared" si="113"/>
        <v>40971.319062499999</v>
      </c>
      <c r="T1823" s="12">
        <f t="shared" si="114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8325</v>
      </c>
      <c r="R1824" t="s">
        <v>8326</v>
      </c>
      <c r="S1824" s="12">
        <f t="shared" si="113"/>
        <v>41670.792361111111</v>
      </c>
      <c r="T1824" s="12">
        <f t="shared" si="114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8325</v>
      </c>
      <c r="R1825" t="s">
        <v>8326</v>
      </c>
      <c r="S1825" s="12">
        <f t="shared" si="113"/>
        <v>41206.684907407405</v>
      </c>
      <c r="T1825" s="12">
        <f t="shared" si="114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8325</v>
      </c>
      <c r="R1826" t="s">
        <v>8326</v>
      </c>
      <c r="S1826" s="12">
        <f t="shared" si="113"/>
        <v>41647.088888888888</v>
      </c>
      <c r="T1826" s="12">
        <f t="shared" si="114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8325</v>
      </c>
      <c r="R1827" t="s">
        <v>8326</v>
      </c>
      <c r="S1827" s="12">
        <f t="shared" si="113"/>
        <v>41466.83452546296</v>
      </c>
      <c r="T1827" s="12">
        <f t="shared" si="114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8325</v>
      </c>
      <c r="R1828" t="s">
        <v>8326</v>
      </c>
      <c r="S1828" s="12">
        <f t="shared" si="113"/>
        <v>41687.923807870371</v>
      </c>
      <c r="T1828" s="12">
        <f t="shared" si="114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8325</v>
      </c>
      <c r="R1829" t="s">
        <v>8326</v>
      </c>
      <c r="S1829" s="12">
        <f t="shared" si="113"/>
        <v>40605.325937499998</v>
      </c>
      <c r="T1829" s="12">
        <f t="shared" si="114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8325</v>
      </c>
      <c r="R1830" t="s">
        <v>8326</v>
      </c>
      <c r="S1830" s="12">
        <f t="shared" si="113"/>
        <v>41768.916666666664</v>
      </c>
      <c r="T1830" s="12">
        <f t="shared" si="114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8325</v>
      </c>
      <c r="R1831" t="s">
        <v>8326</v>
      </c>
      <c r="S1831" s="12">
        <f t="shared" si="113"/>
        <v>40564.916666666664</v>
      </c>
      <c r="T1831" s="12">
        <f t="shared" si="114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8325</v>
      </c>
      <c r="R1832" t="s">
        <v>8326</v>
      </c>
      <c r="S1832" s="12">
        <f t="shared" si="113"/>
        <v>41694.684108796297</v>
      </c>
      <c r="T1832" s="12">
        <f t="shared" si="114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8325</v>
      </c>
      <c r="R1833" t="s">
        <v>8326</v>
      </c>
      <c r="S1833" s="12">
        <f t="shared" si="113"/>
        <v>41041.996099537035</v>
      </c>
      <c r="T1833" s="12">
        <f t="shared" si="114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8325</v>
      </c>
      <c r="R1834" t="s">
        <v>8326</v>
      </c>
      <c r="S1834" s="12">
        <f t="shared" si="113"/>
        <v>40606.539664351854</v>
      </c>
      <c r="T1834" s="12">
        <f t="shared" si="114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8325</v>
      </c>
      <c r="R1835" t="s">
        <v>8326</v>
      </c>
      <c r="S1835" s="12">
        <f t="shared" si="113"/>
        <v>41335.332638888889</v>
      </c>
      <c r="T1835" s="12">
        <f t="shared" si="114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8325</v>
      </c>
      <c r="R1836" t="s">
        <v>8326</v>
      </c>
      <c r="S1836" s="12">
        <f t="shared" si="113"/>
        <v>42028.964062500003</v>
      </c>
      <c r="T1836" s="12">
        <f t="shared" si="114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8325</v>
      </c>
      <c r="R1837" t="s">
        <v>8326</v>
      </c>
      <c r="S1837" s="12">
        <f t="shared" si="113"/>
        <v>42460.660543981481</v>
      </c>
      <c r="T1837" s="12">
        <f t="shared" si="114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8325</v>
      </c>
      <c r="R1838" t="s">
        <v>8326</v>
      </c>
      <c r="S1838" s="12">
        <f t="shared" si="113"/>
        <v>41322.809363425928</v>
      </c>
      <c r="T1838" s="12">
        <f t="shared" si="114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8325</v>
      </c>
      <c r="R1839" t="s">
        <v>8326</v>
      </c>
      <c r="S1839" s="12">
        <f t="shared" si="113"/>
        <v>40986.006192129629</v>
      </c>
      <c r="T1839" s="12">
        <f t="shared" si="114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8325</v>
      </c>
      <c r="R1840" t="s">
        <v>8326</v>
      </c>
      <c r="S1840" s="12">
        <f t="shared" si="113"/>
        <v>40817.125</v>
      </c>
      <c r="T1840" s="12">
        <f t="shared" si="114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8325</v>
      </c>
      <c r="R1841" t="s">
        <v>8326</v>
      </c>
      <c r="S1841" s="12">
        <f t="shared" si="113"/>
        <v>42644.722013888888</v>
      </c>
      <c r="T1841" s="12">
        <f t="shared" si="114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8325</v>
      </c>
      <c r="R1842" t="s">
        <v>8326</v>
      </c>
      <c r="S1842" s="12">
        <f t="shared" si="113"/>
        <v>41401.207638888889</v>
      </c>
      <c r="T1842" s="12">
        <f t="shared" si="114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8325</v>
      </c>
      <c r="R1843" t="s">
        <v>8326</v>
      </c>
      <c r="S1843" s="12">
        <f t="shared" si="113"/>
        <v>41779.207638888889</v>
      </c>
      <c r="T1843" s="12">
        <f t="shared" si="114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8325</v>
      </c>
      <c r="R1844" t="s">
        <v>8326</v>
      </c>
      <c r="S1844" s="12">
        <f t="shared" si="113"/>
        <v>42065.249305555553</v>
      </c>
      <c r="T1844" s="12">
        <f t="shared" si="114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8325</v>
      </c>
      <c r="R1845" t="s">
        <v>8326</v>
      </c>
      <c r="S1845" s="12">
        <f t="shared" si="113"/>
        <v>40594.994837962964</v>
      </c>
      <c r="T1845" s="12">
        <f t="shared" si="114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8325</v>
      </c>
      <c r="R1846" t="s">
        <v>8326</v>
      </c>
      <c r="S1846" s="12">
        <f t="shared" si="113"/>
        <v>40705.125</v>
      </c>
      <c r="T1846" s="12">
        <f t="shared" si="114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8325</v>
      </c>
      <c r="R1847" t="s">
        <v>8326</v>
      </c>
      <c r="S1847" s="12">
        <f t="shared" si="113"/>
        <v>42538.204861111109</v>
      </c>
      <c r="T1847" s="12">
        <f t="shared" si="114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8325</v>
      </c>
      <c r="R1848" t="s">
        <v>8326</v>
      </c>
      <c r="S1848" s="12">
        <f t="shared" si="113"/>
        <v>41258.650196759263</v>
      </c>
      <c r="T1848" s="12">
        <f t="shared" si="114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8325</v>
      </c>
      <c r="R1849" t="s">
        <v>8326</v>
      </c>
      <c r="S1849" s="12">
        <f t="shared" si="113"/>
        <v>42115.236481481479</v>
      </c>
      <c r="T1849" s="12">
        <f t="shared" si="114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8325</v>
      </c>
      <c r="R1850" t="s">
        <v>8326</v>
      </c>
      <c r="S1850" s="12">
        <f t="shared" si="113"/>
        <v>40755.290972222225</v>
      </c>
      <c r="T1850" s="12">
        <f t="shared" si="114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8325</v>
      </c>
      <c r="R1851" t="s">
        <v>8326</v>
      </c>
      <c r="S1851" s="12">
        <f t="shared" si="113"/>
        <v>41199.845590277779</v>
      </c>
      <c r="T1851" s="12">
        <f t="shared" si="114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8325</v>
      </c>
      <c r="R1852" t="s">
        <v>8326</v>
      </c>
      <c r="S1852" s="12">
        <f t="shared" si="113"/>
        <v>41830.959490740745</v>
      </c>
      <c r="T1852" s="12">
        <f t="shared" si="114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8325</v>
      </c>
      <c r="R1853" t="s">
        <v>8326</v>
      </c>
      <c r="S1853" s="12">
        <f t="shared" si="113"/>
        <v>41848.041666666664</v>
      </c>
      <c r="T1853" s="12">
        <f t="shared" si="114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8325</v>
      </c>
      <c r="R1854" t="s">
        <v>8326</v>
      </c>
      <c r="S1854" s="12">
        <f t="shared" si="113"/>
        <v>42119</v>
      </c>
      <c r="T1854" s="12">
        <f t="shared" si="114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8325</v>
      </c>
      <c r="R1855" t="s">
        <v>8326</v>
      </c>
      <c r="S1855" s="12">
        <f t="shared" si="113"/>
        <v>41227.102048611108</v>
      </c>
      <c r="T1855" s="12">
        <f t="shared" si="114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8325</v>
      </c>
      <c r="R1856" t="s">
        <v>8326</v>
      </c>
      <c r="S1856" s="12">
        <f t="shared" si="113"/>
        <v>41418.021261574075</v>
      </c>
      <c r="T1856" s="12">
        <f t="shared" si="114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8325</v>
      </c>
      <c r="R1857" t="s">
        <v>8326</v>
      </c>
      <c r="S1857" s="12">
        <f t="shared" si="113"/>
        <v>41645.538657407407</v>
      </c>
      <c r="T1857" s="12">
        <f t="shared" si="114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ref="P1858:P1921" si="116">E1858/L1858</f>
        <v>53.289473684210527</v>
      </c>
      <c r="Q1858" t="s">
        <v>8325</v>
      </c>
      <c r="R1858" t="s">
        <v>8326</v>
      </c>
      <c r="S1858" s="12">
        <f t="shared" ref="S1858:S1921" si="117">(((I1858/60)/60)/24)+DATE(1970,1,1)</f>
        <v>41838.854999999996</v>
      </c>
      <c r="T1858" s="12">
        <f t="shared" ref="T1858:T1921" si="118">(((J1858/60)/60)/24)+DATE(1970,1,1)</f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9">E1859/D1859</f>
        <v>1</v>
      </c>
      <c r="P1859" s="6">
        <f t="shared" si="116"/>
        <v>136.36363636363637</v>
      </c>
      <c r="Q1859" t="s">
        <v>8325</v>
      </c>
      <c r="R1859" t="s">
        <v>8326</v>
      </c>
      <c r="S1859" s="12">
        <f t="shared" si="117"/>
        <v>41894.76866898148</v>
      </c>
      <c r="T1859" s="12">
        <f t="shared" si="118"/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9"/>
        <v>1.0874800874800874</v>
      </c>
      <c r="P1860" s="6">
        <f t="shared" si="116"/>
        <v>40.547315436241611</v>
      </c>
      <c r="Q1860" t="s">
        <v>8325</v>
      </c>
      <c r="R1860" t="s">
        <v>8326</v>
      </c>
      <c r="S1860" s="12">
        <f t="shared" si="117"/>
        <v>40893.242141203707</v>
      </c>
      <c r="T1860" s="12">
        <f t="shared" si="118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8325</v>
      </c>
      <c r="R1861" t="s">
        <v>8326</v>
      </c>
      <c r="S1861" s="12">
        <f t="shared" si="117"/>
        <v>40808.770011574074</v>
      </c>
      <c r="T1861" s="12">
        <f t="shared" si="118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8325</v>
      </c>
      <c r="R1862" t="s">
        <v>8326</v>
      </c>
      <c r="S1862" s="12">
        <f t="shared" si="117"/>
        <v>41676.709305555552</v>
      </c>
      <c r="T1862" s="12">
        <f t="shared" si="118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8333</v>
      </c>
      <c r="R1863" t="s">
        <v>8335</v>
      </c>
      <c r="S1863" s="12">
        <f t="shared" si="117"/>
        <v>42030.300243055557</v>
      </c>
      <c r="T1863" s="12">
        <f t="shared" si="118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8333</v>
      </c>
      <c r="R1864" t="s">
        <v>8335</v>
      </c>
      <c r="S1864" s="12">
        <f t="shared" si="117"/>
        <v>42802.3125</v>
      </c>
      <c r="T1864" s="12">
        <f t="shared" si="118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8333</v>
      </c>
      <c r="R1865" t="s">
        <v>8335</v>
      </c>
      <c r="S1865" s="12">
        <f t="shared" si="117"/>
        <v>41802.797280092593</v>
      </c>
      <c r="T1865" s="12">
        <f t="shared" si="118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8333</v>
      </c>
      <c r="R1866" t="s">
        <v>8335</v>
      </c>
      <c r="S1866" s="12">
        <f t="shared" si="117"/>
        <v>41763.716435185182</v>
      </c>
      <c r="T1866" s="12">
        <f t="shared" si="118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8333</v>
      </c>
      <c r="R1867" t="s">
        <v>8335</v>
      </c>
      <c r="S1867" s="12">
        <f t="shared" si="117"/>
        <v>42680.409108796302</v>
      </c>
      <c r="T1867" s="12">
        <f t="shared" si="118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8333</v>
      </c>
      <c r="R1868" t="s">
        <v>8335</v>
      </c>
      <c r="S1868" s="12">
        <f t="shared" si="117"/>
        <v>42795.166666666672</v>
      </c>
      <c r="T1868" s="12">
        <f t="shared" si="118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8333</v>
      </c>
      <c r="R1869" t="s">
        <v>8335</v>
      </c>
      <c r="S1869" s="12">
        <f t="shared" si="117"/>
        <v>42679.924907407403</v>
      </c>
      <c r="T1869" s="12">
        <f t="shared" si="118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8333</v>
      </c>
      <c r="R1870" t="s">
        <v>8335</v>
      </c>
      <c r="S1870" s="12">
        <f t="shared" si="117"/>
        <v>42353.332638888889</v>
      </c>
      <c r="T1870" s="12">
        <f t="shared" si="118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8333</v>
      </c>
      <c r="R1871" t="s">
        <v>8335</v>
      </c>
      <c r="S1871" s="12">
        <f t="shared" si="117"/>
        <v>42739.002881944441</v>
      </c>
      <c r="T1871" s="12">
        <f t="shared" si="118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8333</v>
      </c>
      <c r="R1872" t="s">
        <v>8335</v>
      </c>
      <c r="S1872" s="12">
        <f t="shared" si="117"/>
        <v>42400.178472222222</v>
      </c>
      <c r="T1872" s="12">
        <f t="shared" si="118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8333</v>
      </c>
      <c r="R1873" t="s">
        <v>8335</v>
      </c>
      <c r="S1873" s="12">
        <f t="shared" si="117"/>
        <v>41963.825243055559</v>
      </c>
      <c r="T1873" s="12">
        <f t="shared" si="118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8333</v>
      </c>
      <c r="R1874" t="s">
        <v>8335</v>
      </c>
      <c r="S1874" s="12">
        <f t="shared" si="117"/>
        <v>42185.129652777774</v>
      </c>
      <c r="T1874" s="12">
        <f t="shared" si="118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8333</v>
      </c>
      <c r="R1875" t="s">
        <v>8335</v>
      </c>
      <c r="S1875" s="12">
        <f t="shared" si="117"/>
        <v>42193.697916666672</v>
      </c>
      <c r="T1875" s="12">
        <f t="shared" si="118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8333</v>
      </c>
      <c r="R1876" t="s">
        <v>8335</v>
      </c>
      <c r="S1876" s="12">
        <f t="shared" si="117"/>
        <v>42549.969131944439</v>
      </c>
      <c r="T1876" s="12">
        <f t="shared" si="118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8333</v>
      </c>
      <c r="R1877" t="s">
        <v>8335</v>
      </c>
      <c r="S1877" s="12">
        <f t="shared" si="117"/>
        <v>42588.899398148147</v>
      </c>
      <c r="T1877" s="12">
        <f t="shared" si="118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8333</v>
      </c>
      <c r="R1878" t="s">
        <v>8335</v>
      </c>
      <c r="S1878" s="12">
        <f t="shared" si="117"/>
        <v>41806.284780092588</v>
      </c>
      <c r="T1878" s="12">
        <f t="shared" si="118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8333</v>
      </c>
      <c r="R1879" t="s">
        <v>8335</v>
      </c>
      <c r="S1879" s="12">
        <f t="shared" si="117"/>
        <v>42064.029224537036</v>
      </c>
      <c r="T1879" s="12">
        <f t="shared" si="118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8333</v>
      </c>
      <c r="R1880" t="s">
        <v>8335</v>
      </c>
      <c r="S1880" s="12">
        <f t="shared" si="117"/>
        <v>41803.008738425924</v>
      </c>
      <c r="T1880" s="12">
        <f t="shared" si="118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8333</v>
      </c>
      <c r="R1881" t="s">
        <v>8335</v>
      </c>
      <c r="S1881" s="12">
        <f t="shared" si="117"/>
        <v>42443.607974537037</v>
      </c>
      <c r="T1881" s="12">
        <f t="shared" si="118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8333</v>
      </c>
      <c r="R1882" t="s">
        <v>8335</v>
      </c>
      <c r="S1882" s="12">
        <f t="shared" si="117"/>
        <v>42459.525231481486</v>
      </c>
      <c r="T1882" s="12">
        <f t="shared" si="118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8325</v>
      </c>
      <c r="R1883" t="s">
        <v>8329</v>
      </c>
      <c r="S1883" s="12">
        <f t="shared" si="117"/>
        <v>42073.110983796301</v>
      </c>
      <c r="T1883" s="12">
        <f t="shared" si="118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8325</v>
      </c>
      <c r="R1884" t="s">
        <v>8329</v>
      </c>
      <c r="S1884" s="12">
        <f t="shared" si="117"/>
        <v>41100.991666666669</v>
      </c>
      <c r="T1884" s="12">
        <f t="shared" si="118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8325</v>
      </c>
      <c r="R1885" t="s">
        <v>8329</v>
      </c>
      <c r="S1885" s="12">
        <f t="shared" si="117"/>
        <v>41007.906342592592</v>
      </c>
      <c r="T1885" s="12">
        <f t="shared" si="118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8325</v>
      </c>
      <c r="R1886" t="s">
        <v>8329</v>
      </c>
      <c r="S1886" s="12">
        <f t="shared" si="117"/>
        <v>41240.5</v>
      </c>
      <c r="T1886" s="12">
        <f t="shared" si="118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8325</v>
      </c>
      <c r="R1887" t="s">
        <v>8329</v>
      </c>
      <c r="S1887" s="12">
        <f t="shared" si="117"/>
        <v>41131.916666666664</v>
      </c>
      <c r="T1887" s="12">
        <f t="shared" si="118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8325</v>
      </c>
      <c r="R1888" t="s">
        <v>8329</v>
      </c>
      <c r="S1888" s="12">
        <f t="shared" si="117"/>
        <v>41955.94835648148</v>
      </c>
      <c r="T1888" s="12">
        <f t="shared" si="118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8325</v>
      </c>
      <c r="R1889" t="s">
        <v>8329</v>
      </c>
      <c r="S1889" s="12">
        <f t="shared" si="117"/>
        <v>42341.895833333328</v>
      </c>
      <c r="T1889" s="12">
        <f t="shared" si="118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8325</v>
      </c>
      <c r="R1890" t="s">
        <v>8329</v>
      </c>
      <c r="S1890" s="12">
        <f t="shared" si="117"/>
        <v>40330.207638888889</v>
      </c>
      <c r="T1890" s="12">
        <f t="shared" si="118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8325</v>
      </c>
      <c r="R1891" t="s">
        <v>8329</v>
      </c>
      <c r="S1891" s="12">
        <f t="shared" si="117"/>
        <v>41344.751689814817</v>
      </c>
      <c r="T1891" s="12">
        <f t="shared" si="118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8325</v>
      </c>
      <c r="R1892" t="s">
        <v>8329</v>
      </c>
      <c r="S1892" s="12">
        <f t="shared" si="117"/>
        <v>41258.786203703705</v>
      </c>
      <c r="T1892" s="12">
        <f t="shared" si="118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8325</v>
      </c>
      <c r="R1893" t="s">
        <v>8329</v>
      </c>
      <c r="S1893" s="12">
        <f t="shared" si="117"/>
        <v>40381.25</v>
      </c>
      <c r="T1893" s="12">
        <f t="shared" si="118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8325</v>
      </c>
      <c r="R1894" t="s">
        <v>8329</v>
      </c>
      <c r="S1894" s="12">
        <f t="shared" si="117"/>
        <v>40701.637511574074</v>
      </c>
      <c r="T1894" s="12">
        <f t="shared" si="118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8325</v>
      </c>
      <c r="R1895" t="s">
        <v>8329</v>
      </c>
      <c r="S1895" s="12">
        <f t="shared" si="117"/>
        <v>40649.165972222225</v>
      </c>
      <c r="T1895" s="12">
        <f t="shared" si="118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8325</v>
      </c>
      <c r="R1896" t="s">
        <v>8329</v>
      </c>
      <c r="S1896" s="12">
        <f t="shared" si="117"/>
        <v>40951.904895833337</v>
      </c>
      <c r="T1896" s="12">
        <f t="shared" si="118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8325</v>
      </c>
      <c r="R1897" t="s">
        <v>8329</v>
      </c>
      <c r="S1897" s="12">
        <f t="shared" si="117"/>
        <v>42297.746782407412</v>
      </c>
      <c r="T1897" s="12">
        <f t="shared" si="118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8325</v>
      </c>
      <c r="R1898" t="s">
        <v>8329</v>
      </c>
      <c r="S1898" s="12">
        <f t="shared" si="117"/>
        <v>41011.710243055553</v>
      </c>
      <c r="T1898" s="12">
        <f t="shared" si="118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8325</v>
      </c>
      <c r="R1899" t="s">
        <v>8329</v>
      </c>
      <c r="S1899" s="12">
        <f t="shared" si="117"/>
        <v>41702.875</v>
      </c>
      <c r="T1899" s="12">
        <f t="shared" si="118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8325</v>
      </c>
      <c r="R1900" t="s">
        <v>8329</v>
      </c>
      <c r="S1900" s="12">
        <f t="shared" si="117"/>
        <v>42401.75</v>
      </c>
      <c r="T1900" s="12">
        <f t="shared" si="118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8325</v>
      </c>
      <c r="R1901" t="s">
        <v>8329</v>
      </c>
      <c r="S1901" s="12">
        <f t="shared" si="117"/>
        <v>42088.90006944444</v>
      </c>
      <c r="T1901" s="12">
        <f t="shared" si="118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8325</v>
      </c>
      <c r="R1902" t="s">
        <v>8329</v>
      </c>
      <c r="S1902" s="12">
        <f t="shared" si="117"/>
        <v>41188.415972222225</v>
      </c>
      <c r="T1902" s="12">
        <f t="shared" si="118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8319</v>
      </c>
      <c r="R1903" t="s">
        <v>8348</v>
      </c>
      <c r="S1903" s="12">
        <f t="shared" si="117"/>
        <v>42146.541666666672</v>
      </c>
      <c r="T1903" s="12">
        <f t="shared" si="118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8319</v>
      </c>
      <c r="R1904" t="s">
        <v>8348</v>
      </c>
      <c r="S1904" s="12">
        <f t="shared" si="117"/>
        <v>42067.789895833332</v>
      </c>
      <c r="T1904" s="12">
        <f t="shared" si="118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8319</v>
      </c>
      <c r="R1905" t="s">
        <v>8348</v>
      </c>
      <c r="S1905" s="12">
        <f t="shared" si="117"/>
        <v>42762.770729166667</v>
      </c>
      <c r="T1905" s="12">
        <f t="shared" si="118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8319</v>
      </c>
      <c r="R1906" t="s">
        <v>8348</v>
      </c>
      <c r="S1906" s="12">
        <f t="shared" si="117"/>
        <v>42371.685428240744</v>
      </c>
      <c r="T1906" s="12">
        <f t="shared" si="118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8319</v>
      </c>
      <c r="R1907" t="s">
        <v>8348</v>
      </c>
      <c r="S1907" s="12">
        <f t="shared" si="117"/>
        <v>41889.925856481481</v>
      </c>
      <c r="T1907" s="12">
        <f t="shared" si="118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8319</v>
      </c>
      <c r="R1908" t="s">
        <v>8348</v>
      </c>
      <c r="S1908" s="12">
        <f t="shared" si="117"/>
        <v>42544.671099537038</v>
      </c>
      <c r="T1908" s="12">
        <f t="shared" si="118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8319</v>
      </c>
      <c r="R1909" t="s">
        <v>8348</v>
      </c>
      <c r="S1909" s="12">
        <f t="shared" si="117"/>
        <v>41782.587094907409</v>
      </c>
      <c r="T1909" s="12">
        <f t="shared" si="118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8319</v>
      </c>
      <c r="R1910" t="s">
        <v>8348</v>
      </c>
      <c r="S1910" s="12">
        <f t="shared" si="117"/>
        <v>42733.917824074073</v>
      </c>
      <c r="T1910" s="12">
        <f t="shared" si="118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8319</v>
      </c>
      <c r="R1911" t="s">
        <v>8348</v>
      </c>
      <c r="S1911" s="12">
        <f t="shared" si="117"/>
        <v>41935.429155092592</v>
      </c>
      <c r="T1911" s="12">
        <f t="shared" si="118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8319</v>
      </c>
      <c r="R1912" t="s">
        <v>8348</v>
      </c>
      <c r="S1912" s="12">
        <f t="shared" si="117"/>
        <v>42308.947916666672</v>
      </c>
      <c r="T1912" s="12">
        <f t="shared" si="118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8319</v>
      </c>
      <c r="R1913" t="s">
        <v>8348</v>
      </c>
      <c r="S1913" s="12">
        <f t="shared" si="117"/>
        <v>41860.033958333333</v>
      </c>
      <c r="T1913" s="12">
        <f t="shared" si="118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8319</v>
      </c>
      <c r="R1914" t="s">
        <v>8348</v>
      </c>
      <c r="S1914" s="12">
        <f t="shared" si="117"/>
        <v>42159.226388888885</v>
      </c>
      <c r="T1914" s="12">
        <f t="shared" si="118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8319</v>
      </c>
      <c r="R1915" t="s">
        <v>8348</v>
      </c>
      <c r="S1915" s="12">
        <f t="shared" si="117"/>
        <v>41920.511319444442</v>
      </c>
      <c r="T1915" s="12">
        <f t="shared" si="118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8319</v>
      </c>
      <c r="R1916" t="s">
        <v>8348</v>
      </c>
      <c r="S1916" s="12">
        <f t="shared" si="117"/>
        <v>41944.165972222225</v>
      </c>
      <c r="T1916" s="12">
        <f t="shared" si="118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8319</v>
      </c>
      <c r="R1917" t="s">
        <v>8348</v>
      </c>
      <c r="S1917" s="12">
        <f t="shared" si="117"/>
        <v>41884.04886574074</v>
      </c>
      <c r="T1917" s="12">
        <f t="shared" si="118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8319</v>
      </c>
      <c r="R1918" t="s">
        <v>8348</v>
      </c>
      <c r="S1918" s="12">
        <f t="shared" si="117"/>
        <v>42681.758969907409</v>
      </c>
      <c r="T1918" s="12">
        <f t="shared" si="118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8319</v>
      </c>
      <c r="R1919" t="s">
        <v>8348</v>
      </c>
      <c r="S1919" s="12">
        <f t="shared" si="117"/>
        <v>42776.270057870366</v>
      </c>
      <c r="T1919" s="12">
        <f t="shared" si="118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8319</v>
      </c>
      <c r="R1920" t="s">
        <v>8348</v>
      </c>
      <c r="S1920" s="12">
        <f t="shared" si="117"/>
        <v>41863.789942129632</v>
      </c>
      <c r="T1920" s="12">
        <f t="shared" si="118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8319</v>
      </c>
      <c r="R1921" t="s">
        <v>8348</v>
      </c>
      <c r="S1921" s="12">
        <f t="shared" si="117"/>
        <v>42143.875567129624</v>
      </c>
      <c r="T1921" s="12">
        <f t="shared" si="118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ref="P1922:P1985" si="120">E1922/L1922</f>
        <v>40.980952380952381</v>
      </c>
      <c r="Q1922" t="s">
        <v>8319</v>
      </c>
      <c r="R1922" t="s">
        <v>8348</v>
      </c>
      <c r="S1922" s="12">
        <f t="shared" ref="S1922:S1985" si="121">(((I1922/60)/60)/24)+DATE(1970,1,1)</f>
        <v>42298.958333333328</v>
      </c>
      <c r="T1922" s="12">
        <f t="shared" ref="T1922:T1985" si="122">(((J1922/60)/60)/24)+DATE(1970,1,1)</f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3">E1923/D1923</f>
        <v>1.3680000000000001</v>
      </c>
      <c r="P1923" s="6">
        <f t="shared" si="120"/>
        <v>54</v>
      </c>
      <c r="Q1923" t="s">
        <v>8325</v>
      </c>
      <c r="R1923" t="s">
        <v>8329</v>
      </c>
      <c r="S1923" s="12">
        <f t="shared" si="121"/>
        <v>41104.221562500003</v>
      </c>
      <c r="T1923" s="12">
        <f t="shared" si="122"/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3"/>
        <v>1.1555</v>
      </c>
      <c r="P1924" s="6">
        <f t="shared" si="120"/>
        <v>36.109375</v>
      </c>
      <c r="Q1924" t="s">
        <v>8325</v>
      </c>
      <c r="R1924" t="s">
        <v>8329</v>
      </c>
      <c r="S1924" s="12">
        <f t="shared" si="121"/>
        <v>41620.255868055552</v>
      </c>
      <c r="T1924" s="12">
        <f t="shared" si="122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8325</v>
      </c>
      <c r="R1925" t="s">
        <v>8329</v>
      </c>
      <c r="S1925" s="12">
        <f t="shared" si="121"/>
        <v>40813.207638888889</v>
      </c>
      <c r="T1925" s="12">
        <f t="shared" si="122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8325</v>
      </c>
      <c r="R1926" t="s">
        <v>8329</v>
      </c>
      <c r="S1926" s="12">
        <f t="shared" si="121"/>
        <v>41654.814583333333</v>
      </c>
      <c r="T1926" s="12">
        <f t="shared" si="122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8325</v>
      </c>
      <c r="R1927" t="s">
        <v>8329</v>
      </c>
      <c r="S1927" s="12">
        <f t="shared" si="121"/>
        <v>41558</v>
      </c>
      <c r="T1927" s="12">
        <f t="shared" si="122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8325</v>
      </c>
      <c r="R1928" t="s">
        <v>8329</v>
      </c>
      <c r="S1928" s="12">
        <f t="shared" si="121"/>
        <v>40484.018055555556</v>
      </c>
      <c r="T1928" s="12">
        <f t="shared" si="122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8325</v>
      </c>
      <c r="R1929" t="s">
        <v>8329</v>
      </c>
      <c r="S1929" s="12">
        <f t="shared" si="121"/>
        <v>40976.207638888889</v>
      </c>
      <c r="T1929" s="12">
        <f t="shared" si="122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8325</v>
      </c>
      <c r="R1930" t="s">
        <v>8329</v>
      </c>
      <c r="S1930" s="12">
        <f t="shared" si="121"/>
        <v>41401.648078703707</v>
      </c>
      <c r="T1930" s="12">
        <f t="shared" si="122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8325</v>
      </c>
      <c r="R1931" t="s">
        <v>8329</v>
      </c>
      <c r="S1931" s="12">
        <f t="shared" si="121"/>
        <v>40729.021597222221</v>
      </c>
      <c r="T1931" s="12">
        <f t="shared" si="122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8325</v>
      </c>
      <c r="R1932" t="s">
        <v>8329</v>
      </c>
      <c r="S1932" s="12">
        <f t="shared" si="121"/>
        <v>41462.558819444443</v>
      </c>
      <c r="T1932" s="12">
        <f t="shared" si="122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8325</v>
      </c>
      <c r="R1933" t="s">
        <v>8329</v>
      </c>
      <c r="S1933" s="12">
        <f t="shared" si="121"/>
        <v>41051.145833333336</v>
      </c>
      <c r="T1933" s="12">
        <f t="shared" si="122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8325</v>
      </c>
      <c r="R1934" t="s">
        <v>8329</v>
      </c>
      <c r="S1934" s="12">
        <f t="shared" si="121"/>
        <v>40932.809872685182</v>
      </c>
      <c r="T1934" s="12">
        <f t="shared" si="122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8325</v>
      </c>
      <c r="R1935" t="s">
        <v>8329</v>
      </c>
      <c r="S1935" s="12">
        <f t="shared" si="121"/>
        <v>41909.130868055552</v>
      </c>
      <c r="T1935" s="12">
        <f t="shared" si="122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8325</v>
      </c>
      <c r="R1936" t="s">
        <v>8329</v>
      </c>
      <c r="S1936" s="12">
        <f t="shared" si="121"/>
        <v>40902.208333333336</v>
      </c>
      <c r="T1936" s="12">
        <f t="shared" si="122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8325</v>
      </c>
      <c r="R1937" t="s">
        <v>8329</v>
      </c>
      <c r="S1937" s="12">
        <f t="shared" si="121"/>
        <v>41811.207638888889</v>
      </c>
      <c r="T1937" s="12">
        <f t="shared" si="122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8325</v>
      </c>
      <c r="R1938" t="s">
        <v>8329</v>
      </c>
      <c r="S1938" s="12">
        <f t="shared" si="121"/>
        <v>40883.249305555553</v>
      </c>
      <c r="T1938" s="12">
        <f t="shared" si="122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8325</v>
      </c>
      <c r="R1939" t="s">
        <v>8329</v>
      </c>
      <c r="S1939" s="12">
        <f t="shared" si="121"/>
        <v>41075.165972222225</v>
      </c>
      <c r="T1939" s="12">
        <f t="shared" si="122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8325</v>
      </c>
      <c r="R1940" t="s">
        <v>8329</v>
      </c>
      <c r="S1940" s="12">
        <f t="shared" si="121"/>
        <v>41457.208333333336</v>
      </c>
      <c r="T1940" s="12">
        <f t="shared" si="122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8325</v>
      </c>
      <c r="R1941" t="s">
        <v>8329</v>
      </c>
      <c r="S1941" s="12">
        <f t="shared" si="121"/>
        <v>41343.943379629629</v>
      </c>
      <c r="T1941" s="12">
        <f t="shared" si="122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8325</v>
      </c>
      <c r="R1942" t="s">
        <v>8329</v>
      </c>
      <c r="S1942" s="12">
        <f t="shared" si="121"/>
        <v>40709.165972222225</v>
      </c>
      <c r="T1942" s="12">
        <f t="shared" si="122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8319</v>
      </c>
      <c r="R1943" t="s">
        <v>8349</v>
      </c>
      <c r="S1943" s="12">
        <f t="shared" si="121"/>
        <v>41774.290868055556</v>
      </c>
      <c r="T1943" s="12">
        <f t="shared" si="122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8319</v>
      </c>
      <c r="R1944" t="s">
        <v>8349</v>
      </c>
      <c r="S1944" s="12">
        <f t="shared" si="121"/>
        <v>40728.828009259261</v>
      </c>
      <c r="T1944" s="12">
        <f t="shared" si="122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8319</v>
      </c>
      <c r="R1945" t="s">
        <v>8349</v>
      </c>
      <c r="S1945" s="12">
        <f t="shared" si="121"/>
        <v>42593.269861111112</v>
      </c>
      <c r="T1945" s="12">
        <f t="shared" si="122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8319</v>
      </c>
      <c r="R1946" t="s">
        <v>8349</v>
      </c>
      <c r="S1946" s="12">
        <f t="shared" si="121"/>
        <v>41760.584374999999</v>
      </c>
      <c r="T1946" s="12">
        <f t="shared" si="122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8319</v>
      </c>
      <c r="R1947" t="s">
        <v>8349</v>
      </c>
      <c r="S1947" s="12">
        <f t="shared" si="121"/>
        <v>42197.251828703709</v>
      </c>
      <c r="T1947" s="12">
        <f t="shared" si="122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8319</v>
      </c>
      <c r="R1948" t="s">
        <v>8349</v>
      </c>
      <c r="S1948" s="12">
        <f t="shared" si="121"/>
        <v>41749.108344907407</v>
      </c>
      <c r="T1948" s="12">
        <f t="shared" si="122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8319</v>
      </c>
      <c r="R1949" t="s">
        <v>8349</v>
      </c>
      <c r="S1949" s="12">
        <f t="shared" si="121"/>
        <v>40140.249305555553</v>
      </c>
      <c r="T1949" s="12">
        <f t="shared" si="122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8319</v>
      </c>
      <c r="R1950" t="s">
        <v>8349</v>
      </c>
      <c r="S1950" s="12">
        <f t="shared" si="121"/>
        <v>42527.709722222222</v>
      </c>
      <c r="T1950" s="12">
        <f t="shared" si="122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8319</v>
      </c>
      <c r="R1951" t="s">
        <v>8349</v>
      </c>
      <c r="S1951" s="12">
        <f t="shared" si="121"/>
        <v>41830.423043981478</v>
      </c>
      <c r="T1951" s="12">
        <f t="shared" si="122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8319</v>
      </c>
      <c r="R1952" t="s">
        <v>8349</v>
      </c>
      <c r="S1952" s="12">
        <f t="shared" si="121"/>
        <v>40655.181400462963</v>
      </c>
      <c r="T1952" s="12">
        <f t="shared" si="122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8319</v>
      </c>
      <c r="R1953" t="s">
        <v>8349</v>
      </c>
      <c r="S1953" s="12">
        <f t="shared" si="121"/>
        <v>42681.462233796294</v>
      </c>
      <c r="T1953" s="12">
        <f t="shared" si="122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8319</v>
      </c>
      <c r="R1954" t="s">
        <v>8349</v>
      </c>
      <c r="S1954" s="12">
        <f t="shared" si="121"/>
        <v>41563.60665509259</v>
      </c>
      <c r="T1954" s="12">
        <f t="shared" si="122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8319</v>
      </c>
      <c r="R1955" t="s">
        <v>8349</v>
      </c>
      <c r="S1955" s="12">
        <f t="shared" si="121"/>
        <v>40970.125</v>
      </c>
      <c r="T1955" s="12">
        <f t="shared" si="122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8319</v>
      </c>
      <c r="R1956" t="s">
        <v>8349</v>
      </c>
      <c r="S1956" s="12">
        <f t="shared" si="121"/>
        <v>42441.208333333328</v>
      </c>
      <c r="T1956" s="12">
        <f t="shared" si="122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8319</v>
      </c>
      <c r="R1957" t="s">
        <v>8349</v>
      </c>
      <c r="S1957" s="12">
        <f t="shared" si="121"/>
        <v>41052.791666666664</v>
      </c>
      <c r="T1957" s="12">
        <f t="shared" si="122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8319</v>
      </c>
      <c r="R1958" t="s">
        <v>8349</v>
      </c>
      <c r="S1958" s="12">
        <f t="shared" si="121"/>
        <v>42112.882002314815</v>
      </c>
      <c r="T1958" s="12">
        <f t="shared" si="122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8319</v>
      </c>
      <c r="R1959" t="s">
        <v>8349</v>
      </c>
      <c r="S1959" s="12">
        <f t="shared" si="121"/>
        <v>41209.098530092589</v>
      </c>
      <c r="T1959" s="12">
        <f t="shared" si="122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8319</v>
      </c>
      <c r="R1960" t="s">
        <v>8349</v>
      </c>
      <c r="S1960" s="12">
        <f t="shared" si="121"/>
        <v>41356.94630787037</v>
      </c>
      <c r="T1960" s="12">
        <f t="shared" si="122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8319</v>
      </c>
      <c r="R1961" t="s">
        <v>8349</v>
      </c>
      <c r="S1961" s="12">
        <f t="shared" si="121"/>
        <v>41913</v>
      </c>
      <c r="T1961" s="12">
        <f t="shared" si="122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8319</v>
      </c>
      <c r="R1962" t="s">
        <v>8349</v>
      </c>
      <c r="S1962" s="12">
        <f t="shared" si="121"/>
        <v>41994.362743055557</v>
      </c>
      <c r="T1962" s="12">
        <f t="shared" si="122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8319</v>
      </c>
      <c r="R1963" t="s">
        <v>8349</v>
      </c>
      <c r="S1963" s="12">
        <f t="shared" si="121"/>
        <v>41188.165972222225</v>
      </c>
      <c r="T1963" s="12">
        <f t="shared" si="122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8319</v>
      </c>
      <c r="R1964" t="s">
        <v>8349</v>
      </c>
      <c r="S1964" s="12">
        <f t="shared" si="121"/>
        <v>41772.780509259261</v>
      </c>
      <c r="T1964" s="12">
        <f t="shared" si="122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8319</v>
      </c>
      <c r="R1965" t="s">
        <v>8349</v>
      </c>
      <c r="S1965" s="12">
        <f t="shared" si="121"/>
        <v>41898.429791666669</v>
      </c>
      <c r="T1965" s="12">
        <f t="shared" si="122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8319</v>
      </c>
      <c r="R1966" t="s">
        <v>8349</v>
      </c>
      <c r="S1966" s="12">
        <f t="shared" si="121"/>
        <v>42482.272824074069</v>
      </c>
      <c r="T1966" s="12">
        <f t="shared" si="122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8319</v>
      </c>
      <c r="R1967" t="s">
        <v>8349</v>
      </c>
      <c r="S1967" s="12">
        <f t="shared" si="121"/>
        <v>40920.041666666664</v>
      </c>
      <c r="T1967" s="12">
        <f t="shared" si="122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8319</v>
      </c>
      <c r="R1968" t="s">
        <v>8349</v>
      </c>
      <c r="S1968" s="12">
        <f t="shared" si="121"/>
        <v>41865.540486111109</v>
      </c>
      <c r="T1968" s="12">
        <f t="shared" si="122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8319</v>
      </c>
      <c r="R1969" t="s">
        <v>8349</v>
      </c>
      <c r="S1969" s="12">
        <f t="shared" si="121"/>
        <v>41760.663530092592</v>
      </c>
      <c r="T1969" s="12">
        <f t="shared" si="122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8319</v>
      </c>
      <c r="R1970" t="s">
        <v>8349</v>
      </c>
      <c r="S1970" s="12">
        <f t="shared" si="121"/>
        <v>42707.628645833334</v>
      </c>
      <c r="T1970" s="12">
        <f t="shared" si="122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8319</v>
      </c>
      <c r="R1971" t="s">
        <v>8349</v>
      </c>
      <c r="S1971" s="12">
        <f t="shared" si="121"/>
        <v>42587.792453703703</v>
      </c>
      <c r="T1971" s="12">
        <f t="shared" si="122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8319</v>
      </c>
      <c r="R1972" t="s">
        <v>8349</v>
      </c>
      <c r="S1972" s="12">
        <f t="shared" si="121"/>
        <v>41384.151631944449</v>
      </c>
      <c r="T1972" s="12">
        <f t="shared" si="122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8319</v>
      </c>
      <c r="R1973" t="s">
        <v>8349</v>
      </c>
      <c r="S1973" s="12">
        <f t="shared" si="121"/>
        <v>41593.166666666664</v>
      </c>
      <c r="T1973" s="12">
        <f t="shared" si="122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8319</v>
      </c>
      <c r="R1974" t="s">
        <v>8349</v>
      </c>
      <c r="S1974" s="12">
        <f t="shared" si="121"/>
        <v>41231.053749999999</v>
      </c>
      <c r="T1974" s="12">
        <f t="shared" si="122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8319</v>
      </c>
      <c r="R1975" t="s">
        <v>8349</v>
      </c>
      <c r="S1975" s="12">
        <f t="shared" si="121"/>
        <v>42588.291666666672</v>
      </c>
      <c r="T1975" s="12">
        <f t="shared" si="122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8319</v>
      </c>
      <c r="R1976" t="s">
        <v>8349</v>
      </c>
      <c r="S1976" s="12">
        <f t="shared" si="121"/>
        <v>41505.334131944444</v>
      </c>
      <c r="T1976" s="12">
        <f t="shared" si="122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8319</v>
      </c>
      <c r="R1977" t="s">
        <v>8349</v>
      </c>
      <c r="S1977" s="12">
        <f t="shared" si="121"/>
        <v>41343.755219907405</v>
      </c>
      <c r="T1977" s="12">
        <f t="shared" si="122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8319</v>
      </c>
      <c r="R1978" t="s">
        <v>8349</v>
      </c>
      <c r="S1978" s="12">
        <f t="shared" si="121"/>
        <v>41468.899594907409</v>
      </c>
      <c r="T1978" s="12">
        <f t="shared" si="122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8319</v>
      </c>
      <c r="R1979" t="s">
        <v>8349</v>
      </c>
      <c r="S1979" s="12">
        <f t="shared" si="121"/>
        <v>42357.332638888889</v>
      </c>
      <c r="T1979" s="12">
        <f t="shared" si="122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8319</v>
      </c>
      <c r="R1980" t="s">
        <v>8349</v>
      </c>
      <c r="S1980" s="12">
        <f t="shared" si="121"/>
        <v>41072.291666666664</v>
      </c>
      <c r="T1980" s="12">
        <f t="shared" si="122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8319</v>
      </c>
      <c r="R1981" t="s">
        <v>8349</v>
      </c>
      <c r="S1981" s="12">
        <f t="shared" si="121"/>
        <v>42327.207638888889</v>
      </c>
      <c r="T1981" s="12">
        <f t="shared" si="122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8319</v>
      </c>
      <c r="R1982" t="s">
        <v>8349</v>
      </c>
      <c r="S1982" s="12">
        <f t="shared" si="121"/>
        <v>42463.500717592593</v>
      </c>
      <c r="T1982" s="12">
        <f t="shared" si="122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8338</v>
      </c>
      <c r="R1983" t="s">
        <v>8350</v>
      </c>
      <c r="S1983" s="12">
        <f t="shared" si="121"/>
        <v>41829.725289351853</v>
      </c>
      <c r="T1983" s="12">
        <f t="shared" si="122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8338</v>
      </c>
      <c r="R1984" t="s">
        <v>8350</v>
      </c>
      <c r="S1984" s="12">
        <f t="shared" si="121"/>
        <v>42708.628321759257</v>
      </c>
      <c r="T1984" s="12">
        <f t="shared" si="122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8338</v>
      </c>
      <c r="R1985" t="s">
        <v>8350</v>
      </c>
      <c r="S1985" s="12">
        <f t="shared" si="121"/>
        <v>42615.291666666672</v>
      </c>
      <c r="T1985" s="12">
        <f t="shared" si="122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ref="P1986:P2049" si="124">E1986/L1986</f>
        <v>453.14285714285717</v>
      </c>
      <c r="Q1986" t="s">
        <v>8338</v>
      </c>
      <c r="R1986" t="s">
        <v>8350</v>
      </c>
      <c r="S1986" s="12">
        <f t="shared" ref="S1986:S2049" si="125">(((I1986/60)/60)/24)+DATE(1970,1,1)</f>
        <v>41973.831956018519</v>
      </c>
      <c r="T1986" s="12">
        <f t="shared" ref="T1986:T2049" si="126">(((J1986/60)/60)/24)+DATE(1970,1,1)</f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7">E1987/D1987</f>
        <v>3.1875000000000001E-2</v>
      </c>
      <c r="P1987" s="6">
        <f t="shared" si="124"/>
        <v>12.75</v>
      </c>
      <c r="Q1987" t="s">
        <v>8338</v>
      </c>
      <c r="R1987" t="s">
        <v>8350</v>
      </c>
      <c r="S1987" s="12">
        <f t="shared" si="125"/>
        <v>42584.958333333328</v>
      </c>
      <c r="T1987" s="12">
        <f t="shared" si="126"/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7"/>
        <v>5.0000000000000001E-4</v>
      </c>
      <c r="P1988" s="6">
        <f t="shared" si="124"/>
        <v>1</v>
      </c>
      <c r="Q1988" t="s">
        <v>8338</v>
      </c>
      <c r="R1988" t="s">
        <v>8350</v>
      </c>
      <c r="S1988" s="12">
        <f t="shared" si="125"/>
        <v>42443.392164351855</v>
      </c>
      <c r="T1988" s="12">
        <f t="shared" si="126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8338</v>
      </c>
      <c r="R1989" t="s">
        <v>8350</v>
      </c>
      <c r="S1989" s="12">
        <f t="shared" si="125"/>
        <v>42064.639768518522</v>
      </c>
      <c r="T1989" s="12">
        <f t="shared" si="126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8338</v>
      </c>
      <c r="R1990" t="s">
        <v>8350</v>
      </c>
      <c r="S1990" s="12">
        <f t="shared" si="125"/>
        <v>42236.763217592597</v>
      </c>
      <c r="T1990" s="12">
        <f t="shared" si="126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8338</v>
      </c>
      <c r="R1991" t="s">
        <v>8350</v>
      </c>
      <c r="S1991" s="12">
        <f t="shared" si="125"/>
        <v>42715.680648148147</v>
      </c>
      <c r="T1991" s="12">
        <f t="shared" si="126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8338</v>
      </c>
      <c r="R1992" t="s">
        <v>8350</v>
      </c>
      <c r="S1992" s="12">
        <f t="shared" si="125"/>
        <v>42413.195972222224</v>
      </c>
      <c r="T1992" s="12">
        <f t="shared" si="126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8338</v>
      </c>
      <c r="R1993" t="s">
        <v>8350</v>
      </c>
      <c r="S1993" s="12">
        <f t="shared" si="125"/>
        <v>42188.89335648148</v>
      </c>
      <c r="T1993" s="12">
        <f t="shared" si="126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8338</v>
      </c>
      <c r="R1994" t="s">
        <v>8350</v>
      </c>
      <c r="S1994" s="12">
        <f t="shared" si="125"/>
        <v>42053.143414351856</v>
      </c>
      <c r="T1994" s="12">
        <f t="shared" si="126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8338</v>
      </c>
      <c r="R1995" t="s">
        <v>8350</v>
      </c>
      <c r="S1995" s="12">
        <f t="shared" si="125"/>
        <v>42359.58839120371</v>
      </c>
      <c r="T1995" s="12">
        <f t="shared" si="126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8338</v>
      </c>
      <c r="R1996" t="s">
        <v>8350</v>
      </c>
      <c r="S1996" s="12">
        <f t="shared" si="125"/>
        <v>42711.047939814816</v>
      </c>
      <c r="T1996" s="12">
        <f t="shared" si="126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8338</v>
      </c>
      <c r="R1997" t="s">
        <v>8350</v>
      </c>
      <c r="S1997" s="12">
        <f t="shared" si="125"/>
        <v>42201.902037037042</v>
      </c>
      <c r="T1997" s="12">
        <f t="shared" si="126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8338</v>
      </c>
      <c r="R1998" t="s">
        <v>8350</v>
      </c>
      <c r="S1998" s="12">
        <f t="shared" si="125"/>
        <v>41830.819571759261</v>
      </c>
      <c r="T1998" s="12">
        <f t="shared" si="126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8338</v>
      </c>
      <c r="R1999" t="s">
        <v>8350</v>
      </c>
      <c r="S1999" s="12">
        <f t="shared" si="125"/>
        <v>41877.930694444447</v>
      </c>
      <c r="T1999" s="12">
        <f t="shared" si="126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8338</v>
      </c>
      <c r="R2000" t="s">
        <v>8350</v>
      </c>
      <c r="S2000" s="12">
        <f t="shared" si="125"/>
        <v>41852.118495370371</v>
      </c>
      <c r="T2000" s="12">
        <f t="shared" si="126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8338</v>
      </c>
      <c r="R2001" t="s">
        <v>8350</v>
      </c>
      <c r="S2001" s="12">
        <f t="shared" si="125"/>
        <v>41956.524398148147</v>
      </c>
      <c r="T2001" s="12">
        <f t="shared" si="126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8338</v>
      </c>
      <c r="R2002" t="s">
        <v>8350</v>
      </c>
      <c r="S2002" s="12">
        <f t="shared" si="125"/>
        <v>42375.951539351852</v>
      </c>
      <c r="T2002" s="12">
        <f t="shared" si="126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8319</v>
      </c>
      <c r="R2003" t="s">
        <v>8349</v>
      </c>
      <c r="S2003" s="12">
        <f t="shared" si="125"/>
        <v>42167.833333333328</v>
      </c>
      <c r="T2003" s="12">
        <f t="shared" si="126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8319</v>
      </c>
      <c r="R2004" t="s">
        <v>8349</v>
      </c>
      <c r="S2004" s="12">
        <f t="shared" si="125"/>
        <v>42758.71230324074</v>
      </c>
      <c r="T2004" s="12">
        <f t="shared" si="126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8319</v>
      </c>
      <c r="R2005" t="s">
        <v>8349</v>
      </c>
      <c r="S2005" s="12">
        <f t="shared" si="125"/>
        <v>40361.958333333336</v>
      </c>
      <c r="T2005" s="12">
        <f t="shared" si="126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8319</v>
      </c>
      <c r="R2006" t="s">
        <v>8349</v>
      </c>
      <c r="S2006" s="12">
        <f t="shared" si="125"/>
        <v>41830.604895833334</v>
      </c>
      <c r="T2006" s="12">
        <f t="shared" si="126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8319</v>
      </c>
      <c r="R2007" t="s">
        <v>8349</v>
      </c>
      <c r="S2007" s="12">
        <f t="shared" si="125"/>
        <v>41563.165972222225</v>
      </c>
      <c r="T2007" s="12">
        <f t="shared" si="126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8319</v>
      </c>
      <c r="R2008" t="s">
        <v>8349</v>
      </c>
      <c r="S2008" s="12">
        <f t="shared" si="125"/>
        <v>41976.542187500003</v>
      </c>
      <c r="T2008" s="12">
        <f t="shared" si="126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8319</v>
      </c>
      <c r="R2009" t="s">
        <v>8349</v>
      </c>
      <c r="S2009" s="12">
        <f t="shared" si="125"/>
        <v>40414.166666666664</v>
      </c>
      <c r="T2009" s="12">
        <f t="shared" si="126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8319</v>
      </c>
      <c r="R2010" t="s">
        <v>8349</v>
      </c>
      <c r="S2010" s="12">
        <f t="shared" si="125"/>
        <v>40805.604421296295</v>
      </c>
      <c r="T2010" s="12">
        <f t="shared" si="126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8319</v>
      </c>
      <c r="R2011" t="s">
        <v>8349</v>
      </c>
      <c r="S2011" s="12">
        <f t="shared" si="125"/>
        <v>42697.365081018521</v>
      </c>
      <c r="T2011" s="12">
        <f t="shared" si="126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8319</v>
      </c>
      <c r="R2012" t="s">
        <v>8349</v>
      </c>
      <c r="S2012" s="12">
        <f t="shared" si="125"/>
        <v>42600.996423611112</v>
      </c>
      <c r="T2012" s="12">
        <f t="shared" si="126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8319</v>
      </c>
      <c r="R2013" t="s">
        <v>8349</v>
      </c>
      <c r="S2013" s="12">
        <f t="shared" si="125"/>
        <v>42380.958333333328</v>
      </c>
      <c r="T2013" s="12">
        <f t="shared" si="126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8319</v>
      </c>
      <c r="R2014" t="s">
        <v>8349</v>
      </c>
      <c r="S2014" s="12">
        <f t="shared" si="125"/>
        <v>42040.822233796294</v>
      </c>
      <c r="T2014" s="12">
        <f t="shared" si="126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8319</v>
      </c>
      <c r="R2015" t="s">
        <v>8349</v>
      </c>
      <c r="S2015" s="12">
        <f t="shared" si="125"/>
        <v>42559.960810185185</v>
      </c>
      <c r="T2015" s="12">
        <f t="shared" si="126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8319</v>
      </c>
      <c r="R2016" t="s">
        <v>8349</v>
      </c>
      <c r="S2016" s="12">
        <f t="shared" si="125"/>
        <v>41358.172905092593</v>
      </c>
      <c r="T2016" s="12">
        <f t="shared" si="126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8319</v>
      </c>
      <c r="R2017" t="s">
        <v>8349</v>
      </c>
      <c r="S2017" s="12">
        <f t="shared" si="125"/>
        <v>40795.876886574071</v>
      </c>
      <c r="T2017" s="12">
        <f t="shared" si="126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8319</v>
      </c>
      <c r="R2018" t="s">
        <v>8349</v>
      </c>
      <c r="S2018" s="12">
        <f t="shared" si="125"/>
        <v>41342.88077546296</v>
      </c>
      <c r="T2018" s="12">
        <f t="shared" si="126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8319</v>
      </c>
      <c r="R2019" t="s">
        <v>8349</v>
      </c>
      <c r="S2019" s="12">
        <f t="shared" si="125"/>
        <v>40992.166666666664</v>
      </c>
      <c r="T2019" s="12">
        <f t="shared" si="126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8319</v>
      </c>
      <c r="R2020" t="s">
        <v>8349</v>
      </c>
      <c r="S2020" s="12">
        <f t="shared" si="125"/>
        <v>42229.365844907406</v>
      </c>
      <c r="T2020" s="12">
        <f t="shared" si="126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8319</v>
      </c>
      <c r="R2021" t="s">
        <v>8349</v>
      </c>
      <c r="S2021" s="12">
        <f t="shared" si="125"/>
        <v>42635.70857638889</v>
      </c>
      <c r="T2021" s="12">
        <f t="shared" si="126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8319</v>
      </c>
      <c r="R2022" t="s">
        <v>8349</v>
      </c>
      <c r="S2022" s="12">
        <f t="shared" si="125"/>
        <v>41773.961111111108</v>
      </c>
      <c r="T2022" s="12">
        <f t="shared" si="126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8319</v>
      </c>
      <c r="R2023" t="s">
        <v>8349</v>
      </c>
      <c r="S2023" s="12">
        <f t="shared" si="125"/>
        <v>41906.070567129631</v>
      </c>
      <c r="T2023" s="12">
        <f t="shared" si="126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8319</v>
      </c>
      <c r="R2024" t="s">
        <v>8349</v>
      </c>
      <c r="S2024" s="12">
        <f t="shared" si="125"/>
        <v>42532.569120370375</v>
      </c>
      <c r="T2024" s="12">
        <f t="shared" si="126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8319</v>
      </c>
      <c r="R2025" t="s">
        <v>8349</v>
      </c>
      <c r="S2025" s="12">
        <f t="shared" si="125"/>
        <v>42166.420752314814</v>
      </c>
      <c r="T2025" s="12">
        <f t="shared" si="126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8319</v>
      </c>
      <c r="R2026" t="s">
        <v>8349</v>
      </c>
      <c r="S2026" s="12">
        <f t="shared" si="125"/>
        <v>41134.125</v>
      </c>
      <c r="T2026" s="12">
        <f t="shared" si="126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8319</v>
      </c>
      <c r="R2027" t="s">
        <v>8349</v>
      </c>
      <c r="S2027" s="12">
        <f t="shared" si="125"/>
        <v>42166.184560185182</v>
      </c>
      <c r="T2027" s="12">
        <f t="shared" si="126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8319</v>
      </c>
      <c r="R2028" t="s">
        <v>8349</v>
      </c>
      <c r="S2028" s="12">
        <f t="shared" si="125"/>
        <v>41750.165972222225</v>
      </c>
      <c r="T2028" s="12">
        <f t="shared" si="126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8319</v>
      </c>
      <c r="R2029" t="s">
        <v>8349</v>
      </c>
      <c r="S2029" s="12">
        <f t="shared" si="125"/>
        <v>42093.772210648152</v>
      </c>
      <c r="T2029" s="12">
        <f t="shared" si="126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8319</v>
      </c>
      <c r="R2030" t="s">
        <v>8349</v>
      </c>
      <c r="S2030" s="12">
        <f t="shared" si="125"/>
        <v>40252.913194444445</v>
      </c>
      <c r="T2030" s="12">
        <f t="shared" si="126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8319</v>
      </c>
      <c r="R2031" t="s">
        <v>8349</v>
      </c>
      <c r="S2031" s="12">
        <f t="shared" si="125"/>
        <v>41878.021770833337</v>
      </c>
      <c r="T2031" s="12">
        <f t="shared" si="126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8319</v>
      </c>
      <c r="R2032" t="s">
        <v>8349</v>
      </c>
      <c r="S2032" s="12">
        <f t="shared" si="125"/>
        <v>41242.996481481481</v>
      </c>
      <c r="T2032" s="12">
        <f t="shared" si="126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8319</v>
      </c>
      <c r="R2033" t="s">
        <v>8349</v>
      </c>
      <c r="S2033" s="12">
        <f t="shared" si="125"/>
        <v>42013.041666666672</v>
      </c>
      <c r="T2033" s="12">
        <f t="shared" si="126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8319</v>
      </c>
      <c r="R2034" t="s">
        <v>8349</v>
      </c>
      <c r="S2034" s="12">
        <f t="shared" si="125"/>
        <v>42719.208333333328</v>
      </c>
      <c r="T2034" s="12">
        <f t="shared" si="126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8319</v>
      </c>
      <c r="R2035" t="s">
        <v>8349</v>
      </c>
      <c r="S2035" s="12">
        <f t="shared" si="125"/>
        <v>41755.082384259258</v>
      </c>
      <c r="T2035" s="12">
        <f t="shared" si="126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8319</v>
      </c>
      <c r="R2036" t="s">
        <v>8349</v>
      </c>
      <c r="S2036" s="12">
        <f t="shared" si="125"/>
        <v>42131.290277777778</v>
      </c>
      <c r="T2036" s="12">
        <f t="shared" si="126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8319</v>
      </c>
      <c r="R2037" t="s">
        <v>8349</v>
      </c>
      <c r="S2037" s="12">
        <f t="shared" si="125"/>
        <v>42357.041666666672</v>
      </c>
      <c r="T2037" s="12">
        <f t="shared" si="126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8319</v>
      </c>
      <c r="R2038" t="s">
        <v>8349</v>
      </c>
      <c r="S2038" s="12">
        <f t="shared" si="125"/>
        <v>41768.864803240744</v>
      </c>
      <c r="T2038" s="12">
        <f t="shared" si="126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8319</v>
      </c>
      <c r="R2039" t="s">
        <v>8349</v>
      </c>
      <c r="S2039" s="12">
        <f t="shared" si="125"/>
        <v>41638.251770833333</v>
      </c>
      <c r="T2039" s="12">
        <f t="shared" si="126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8319</v>
      </c>
      <c r="R2040" t="s">
        <v>8349</v>
      </c>
      <c r="S2040" s="12">
        <f t="shared" si="125"/>
        <v>41456.75</v>
      </c>
      <c r="T2040" s="12">
        <f t="shared" si="126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8319</v>
      </c>
      <c r="R2041" t="s">
        <v>8349</v>
      </c>
      <c r="S2041" s="12">
        <f t="shared" si="125"/>
        <v>42705.207638888889</v>
      </c>
      <c r="T2041" s="12">
        <f t="shared" si="126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8319</v>
      </c>
      <c r="R2042" t="s">
        <v>8349</v>
      </c>
      <c r="S2042" s="12">
        <f t="shared" si="125"/>
        <v>41593.968784722223</v>
      </c>
      <c r="T2042" s="12">
        <f t="shared" si="126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8319</v>
      </c>
      <c r="R2043" t="s">
        <v>8349</v>
      </c>
      <c r="S2043" s="12">
        <f t="shared" si="125"/>
        <v>42684.567442129628</v>
      </c>
      <c r="T2043" s="12">
        <f t="shared" si="126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8319</v>
      </c>
      <c r="R2044" t="s">
        <v>8349</v>
      </c>
      <c r="S2044" s="12">
        <f t="shared" si="125"/>
        <v>42391.708032407405</v>
      </c>
      <c r="T2044" s="12">
        <f t="shared" si="126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8319</v>
      </c>
      <c r="R2045" t="s">
        <v>8349</v>
      </c>
      <c r="S2045" s="12">
        <f t="shared" si="125"/>
        <v>42715.207638888889</v>
      </c>
      <c r="T2045" s="12">
        <f t="shared" si="126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8319</v>
      </c>
      <c r="R2046" t="s">
        <v>8349</v>
      </c>
      <c r="S2046" s="12">
        <f t="shared" si="125"/>
        <v>42168.684189814812</v>
      </c>
      <c r="T2046" s="12">
        <f t="shared" si="126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8319</v>
      </c>
      <c r="R2047" t="s">
        <v>8349</v>
      </c>
      <c r="S2047" s="12">
        <f t="shared" si="125"/>
        <v>41099.088506944441</v>
      </c>
      <c r="T2047" s="12">
        <f t="shared" si="126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8319</v>
      </c>
      <c r="R2048" t="s">
        <v>8349</v>
      </c>
      <c r="S2048" s="12">
        <f t="shared" si="125"/>
        <v>41417.171805555554</v>
      </c>
      <c r="T2048" s="12">
        <f t="shared" si="126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8319</v>
      </c>
      <c r="R2049" t="s">
        <v>8349</v>
      </c>
      <c r="S2049" s="12">
        <f t="shared" si="125"/>
        <v>42111</v>
      </c>
      <c r="T2049" s="12">
        <f t="shared" si="126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ref="P2050:P2113" si="128">E2050/L2050</f>
        <v>91.82989803350327</v>
      </c>
      <c r="Q2050" t="s">
        <v>8319</v>
      </c>
      <c r="R2050" t="s">
        <v>8349</v>
      </c>
      <c r="S2050" s="12">
        <f t="shared" ref="S2050:S2113" si="129">(((I2050/60)/60)/24)+DATE(1970,1,1)</f>
        <v>41417.651516203703</v>
      </c>
      <c r="T2050" s="12">
        <f t="shared" ref="T2050:T2113" si="130">(((J2050/60)/60)/24)+DATE(1970,1,1)</f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1">E2051/D2051</f>
        <v>1.2019070000000001</v>
      </c>
      <c r="P2051" s="6">
        <f t="shared" si="128"/>
        <v>80.991037735849048</v>
      </c>
      <c r="Q2051" t="s">
        <v>8319</v>
      </c>
      <c r="R2051" t="s">
        <v>8349</v>
      </c>
      <c r="S2051" s="12">
        <f t="shared" si="129"/>
        <v>41610.957638888889</v>
      </c>
      <c r="T2051" s="12">
        <f t="shared" si="130"/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1"/>
        <v>4.7327000000000004</v>
      </c>
      <c r="P2052" s="6">
        <f t="shared" si="128"/>
        <v>278.39411764705881</v>
      </c>
      <c r="Q2052" t="s">
        <v>8319</v>
      </c>
      <c r="R2052" t="s">
        <v>8349</v>
      </c>
      <c r="S2052" s="12">
        <f t="shared" si="129"/>
        <v>42155.071504629625</v>
      </c>
      <c r="T2052" s="12">
        <f t="shared" si="130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8319</v>
      </c>
      <c r="R2053" t="s">
        <v>8349</v>
      </c>
      <c r="S2053" s="12">
        <f t="shared" si="129"/>
        <v>41634.022418981483</v>
      </c>
      <c r="T2053" s="12">
        <f t="shared" si="130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8319</v>
      </c>
      <c r="R2054" t="s">
        <v>8349</v>
      </c>
      <c r="S2054" s="12">
        <f t="shared" si="129"/>
        <v>42420.08394675926</v>
      </c>
      <c r="T2054" s="12">
        <f t="shared" si="130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8319</v>
      </c>
      <c r="R2055" t="s">
        <v>8349</v>
      </c>
      <c r="S2055" s="12">
        <f t="shared" si="129"/>
        <v>42333.659155092595</v>
      </c>
      <c r="T2055" s="12">
        <f t="shared" si="130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8319</v>
      </c>
      <c r="R2056" t="s">
        <v>8349</v>
      </c>
      <c r="S2056" s="12">
        <f t="shared" si="129"/>
        <v>41761.520949074074</v>
      </c>
      <c r="T2056" s="12">
        <f t="shared" si="130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8319</v>
      </c>
      <c r="R2057" t="s">
        <v>8349</v>
      </c>
      <c r="S2057" s="12">
        <f t="shared" si="129"/>
        <v>41976.166666666672</v>
      </c>
      <c r="T2057" s="12">
        <f t="shared" si="130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8319</v>
      </c>
      <c r="R2058" t="s">
        <v>8349</v>
      </c>
      <c r="S2058" s="12">
        <f t="shared" si="129"/>
        <v>41381.76090277778</v>
      </c>
      <c r="T2058" s="12">
        <f t="shared" si="130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8319</v>
      </c>
      <c r="R2059" t="s">
        <v>8349</v>
      </c>
      <c r="S2059" s="12">
        <f t="shared" si="129"/>
        <v>42426.494583333333</v>
      </c>
      <c r="T2059" s="12">
        <f t="shared" si="130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8319</v>
      </c>
      <c r="R2060" t="s">
        <v>8349</v>
      </c>
      <c r="S2060" s="12">
        <f t="shared" si="129"/>
        <v>42065.833333333328</v>
      </c>
      <c r="T2060" s="12">
        <f t="shared" si="130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8319</v>
      </c>
      <c r="R2061" t="s">
        <v>8349</v>
      </c>
      <c r="S2061" s="12">
        <f t="shared" si="129"/>
        <v>42400.915972222225</v>
      </c>
      <c r="T2061" s="12">
        <f t="shared" si="130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8319</v>
      </c>
      <c r="R2062" t="s">
        <v>8349</v>
      </c>
      <c r="S2062" s="12">
        <f t="shared" si="129"/>
        <v>41843.642939814818</v>
      </c>
      <c r="T2062" s="12">
        <f t="shared" si="130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8319</v>
      </c>
      <c r="R2063" t="s">
        <v>8349</v>
      </c>
      <c r="S2063" s="12">
        <f t="shared" si="129"/>
        <v>42735.764513888891</v>
      </c>
      <c r="T2063" s="12">
        <f t="shared" si="130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8319</v>
      </c>
      <c r="R2064" t="s">
        <v>8349</v>
      </c>
      <c r="S2064" s="12">
        <f t="shared" si="129"/>
        <v>42453.341412037036</v>
      </c>
      <c r="T2064" s="12">
        <f t="shared" si="130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8319</v>
      </c>
      <c r="R2065" t="s">
        <v>8349</v>
      </c>
      <c r="S2065" s="12">
        <f t="shared" si="129"/>
        <v>42505.73265046296</v>
      </c>
      <c r="T2065" s="12">
        <f t="shared" si="130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8319</v>
      </c>
      <c r="R2066" t="s">
        <v>8349</v>
      </c>
      <c r="S2066" s="12">
        <f t="shared" si="129"/>
        <v>41425.5</v>
      </c>
      <c r="T2066" s="12">
        <f t="shared" si="130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8319</v>
      </c>
      <c r="R2067" t="s">
        <v>8349</v>
      </c>
      <c r="S2067" s="12">
        <f t="shared" si="129"/>
        <v>41633.333668981482</v>
      </c>
      <c r="T2067" s="12">
        <f t="shared" si="130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8319</v>
      </c>
      <c r="R2068" t="s">
        <v>8349</v>
      </c>
      <c r="S2068" s="12">
        <f t="shared" si="129"/>
        <v>41874.771793981483</v>
      </c>
      <c r="T2068" s="12">
        <f t="shared" si="130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8319</v>
      </c>
      <c r="R2069" t="s">
        <v>8349</v>
      </c>
      <c r="S2069" s="12">
        <f t="shared" si="129"/>
        <v>42148.853888888887</v>
      </c>
      <c r="T2069" s="12">
        <f t="shared" si="130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8319</v>
      </c>
      <c r="R2070" t="s">
        <v>8349</v>
      </c>
      <c r="S2070" s="12">
        <f t="shared" si="129"/>
        <v>42663.841608796298</v>
      </c>
      <c r="T2070" s="12">
        <f t="shared" si="130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8319</v>
      </c>
      <c r="R2071" t="s">
        <v>8349</v>
      </c>
      <c r="S2071" s="12">
        <f t="shared" si="129"/>
        <v>42371.972118055557</v>
      </c>
      <c r="T2071" s="12">
        <f t="shared" si="130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8319</v>
      </c>
      <c r="R2072" t="s">
        <v>8349</v>
      </c>
      <c r="S2072" s="12">
        <f t="shared" si="129"/>
        <v>42549.6565162037</v>
      </c>
      <c r="T2072" s="12">
        <f t="shared" si="130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8319</v>
      </c>
      <c r="R2073" t="s">
        <v>8349</v>
      </c>
      <c r="S2073" s="12">
        <f t="shared" si="129"/>
        <v>42645.278749999998</v>
      </c>
      <c r="T2073" s="12">
        <f t="shared" si="130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8319</v>
      </c>
      <c r="R2074" t="s">
        <v>8349</v>
      </c>
      <c r="S2074" s="12">
        <f t="shared" si="129"/>
        <v>42497.581388888888</v>
      </c>
      <c r="T2074" s="12">
        <f t="shared" si="130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8319</v>
      </c>
      <c r="R2075" t="s">
        <v>8349</v>
      </c>
      <c r="S2075" s="12">
        <f t="shared" si="129"/>
        <v>42132.668032407411</v>
      </c>
      <c r="T2075" s="12">
        <f t="shared" si="130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8319</v>
      </c>
      <c r="R2076" t="s">
        <v>8349</v>
      </c>
      <c r="S2076" s="12">
        <f t="shared" si="129"/>
        <v>42496.826180555552</v>
      </c>
      <c r="T2076" s="12">
        <f t="shared" si="130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8319</v>
      </c>
      <c r="R2077" t="s">
        <v>8349</v>
      </c>
      <c r="S2077" s="12">
        <f t="shared" si="129"/>
        <v>41480.681574074071</v>
      </c>
      <c r="T2077" s="12">
        <f t="shared" si="130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8319</v>
      </c>
      <c r="R2078" t="s">
        <v>8349</v>
      </c>
      <c r="S2078" s="12">
        <f t="shared" si="129"/>
        <v>41843.880659722221</v>
      </c>
      <c r="T2078" s="12">
        <f t="shared" si="130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8319</v>
      </c>
      <c r="R2079" t="s">
        <v>8349</v>
      </c>
      <c r="S2079" s="12">
        <f t="shared" si="129"/>
        <v>42160.875</v>
      </c>
      <c r="T2079" s="12">
        <f t="shared" si="130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8319</v>
      </c>
      <c r="R2080" t="s">
        <v>8349</v>
      </c>
      <c r="S2080" s="12">
        <f t="shared" si="129"/>
        <v>42722.771493055552</v>
      </c>
      <c r="T2080" s="12">
        <f t="shared" si="130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8319</v>
      </c>
      <c r="R2081" t="s">
        <v>8349</v>
      </c>
      <c r="S2081" s="12">
        <f t="shared" si="129"/>
        <v>42180.791666666672</v>
      </c>
      <c r="T2081" s="12">
        <f t="shared" si="130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8319</v>
      </c>
      <c r="R2082" t="s">
        <v>8349</v>
      </c>
      <c r="S2082" s="12">
        <f t="shared" si="129"/>
        <v>42319.998842592591</v>
      </c>
      <c r="T2082" s="12">
        <f t="shared" si="130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8325</v>
      </c>
      <c r="R2083" t="s">
        <v>8329</v>
      </c>
      <c r="S2083" s="12">
        <f t="shared" si="129"/>
        <v>41045.207638888889</v>
      </c>
      <c r="T2083" s="12">
        <f t="shared" si="130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8325</v>
      </c>
      <c r="R2084" t="s">
        <v>8329</v>
      </c>
      <c r="S2084" s="12">
        <f t="shared" si="129"/>
        <v>40871.161990740737</v>
      </c>
      <c r="T2084" s="12">
        <f t="shared" si="130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8325</v>
      </c>
      <c r="R2085" t="s">
        <v>8329</v>
      </c>
      <c r="S2085" s="12">
        <f t="shared" si="129"/>
        <v>41064.72216435185</v>
      </c>
      <c r="T2085" s="12">
        <f t="shared" si="130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8325</v>
      </c>
      <c r="R2086" t="s">
        <v>8329</v>
      </c>
      <c r="S2086" s="12">
        <f t="shared" si="129"/>
        <v>41763.290972222225</v>
      </c>
      <c r="T2086" s="12">
        <f t="shared" si="130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8325</v>
      </c>
      <c r="R2087" t="s">
        <v>8329</v>
      </c>
      <c r="S2087" s="12">
        <f t="shared" si="129"/>
        <v>41105.835497685184</v>
      </c>
      <c r="T2087" s="12">
        <f t="shared" si="130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8325</v>
      </c>
      <c r="R2088" t="s">
        <v>8329</v>
      </c>
      <c r="S2088" s="12">
        <f t="shared" si="129"/>
        <v>40891.207638888889</v>
      </c>
      <c r="T2088" s="12">
        <f t="shared" si="130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8325</v>
      </c>
      <c r="R2089" t="s">
        <v>8329</v>
      </c>
      <c r="S2089" s="12">
        <f t="shared" si="129"/>
        <v>40794.204375000001</v>
      </c>
      <c r="T2089" s="12">
        <f t="shared" si="130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8325</v>
      </c>
      <c r="R2090" t="s">
        <v>8329</v>
      </c>
      <c r="S2090" s="12">
        <f t="shared" si="129"/>
        <v>40432.165972222225</v>
      </c>
      <c r="T2090" s="12">
        <f t="shared" si="130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8325</v>
      </c>
      <c r="R2091" t="s">
        <v>8329</v>
      </c>
      <c r="S2091" s="12">
        <f t="shared" si="129"/>
        <v>41488.076319444444</v>
      </c>
      <c r="T2091" s="12">
        <f t="shared" si="130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8325</v>
      </c>
      <c r="R2092" t="s">
        <v>8329</v>
      </c>
      <c r="S2092" s="12">
        <f t="shared" si="129"/>
        <v>41329.381423611114</v>
      </c>
      <c r="T2092" s="12">
        <f t="shared" si="130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8325</v>
      </c>
      <c r="R2093" t="s">
        <v>8329</v>
      </c>
      <c r="S2093" s="12">
        <f t="shared" si="129"/>
        <v>40603.833333333336</v>
      </c>
      <c r="T2093" s="12">
        <f t="shared" si="130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8325</v>
      </c>
      <c r="R2094" t="s">
        <v>8329</v>
      </c>
      <c r="S2094" s="12">
        <f t="shared" si="129"/>
        <v>40823.707546296297</v>
      </c>
      <c r="T2094" s="12">
        <f t="shared" si="130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8325</v>
      </c>
      <c r="R2095" t="s">
        <v>8329</v>
      </c>
      <c r="S2095" s="12">
        <f t="shared" si="129"/>
        <v>41265.896203703705</v>
      </c>
      <c r="T2095" s="12">
        <f t="shared" si="130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8325</v>
      </c>
      <c r="R2096" t="s">
        <v>8329</v>
      </c>
      <c r="S2096" s="12">
        <f t="shared" si="129"/>
        <v>40973.125</v>
      </c>
      <c r="T2096" s="12">
        <f t="shared" si="130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8325</v>
      </c>
      <c r="R2097" t="s">
        <v>8329</v>
      </c>
      <c r="S2097" s="12">
        <f t="shared" si="129"/>
        <v>40818.733483796292</v>
      </c>
      <c r="T2097" s="12">
        <f t="shared" si="130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8325</v>
      </c>
      <c r="R2098" t="s">
        <v>8329</v>
      </c>
      <c r="S2098" s="12">
        <f t="shared" si="129"/>
        <v>41208.165972222225</v>
      </c>
      <c r="T2098" s="12">
        <f t="shared" si="130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8325</v>
      </c>
      <c r="R2099" t="s">
        <v>8329</v>
      </c>
      <c r="S2099" s="12">
        <f t="shared" si="129"/>
        <v>40878.626562500001</v>
      </c>
      <c r="T2099" s="12">
        <f t="shared" si="130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8325</v>
      </c>
      <c r="R2100" t="s">
        <v>8329</v>
      </c>
      <c r="S2100" s="12">
        <f t="shared" si="129"/>
        <v>40976.11383101852</v>
      </c>
      <c r="T2100" s="12">
        <f t="shared" si="130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8325</v>
      </c>
      <c r="R2101" t="s">
        <v>8329</v>
      </c>
      <c r="S2101" s="12">
        <f t="shared" si="129"/>
        <v>42187.152777777781</v>
      </c>
      <c r="T2101" s="12">
        <f t="shared" si="130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8325</v>
      </c>
      <c r="R2102" t="s">
        <v>8329</v>
      </c>
      <c r="S2102" s="12">
        <f t="shared" si="129"/>
        <v>41090.165972222225</v>
      </c>
      <c r="T2102" s="12">
        <f t="shared" si="130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8325</v>
      </c>
      <c r="R2103" t="s">
        <v>8329</v>
      </c>
      <c r="S2103" s="12">
        <f t="shared" si="129"/>
        <v>40952.149467592593</v>
      </c>
      <c r="T2103" s="12">
        <f t="shared" si="130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8325</v>
      </c>
      <c r="R2104" t="s">
        <v>8329</v>
      </c>
      <c r="S2104" s="12">
        <f t="shared" si="129"/>
        <v>40668.868611111109</v>
      </c>
      <c r="T2104" s="12">
        <f t="shared" si="130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8325</v>
      </c>
      <c r="R2105" t="s">
        <v>8329</v>
      </c>
      <c r="S2105" s="12">
        <f t="shared" si="129"/>
        <v>41222.7966087963</v>
      </c>
      <c r="T2105" s="12">
        <f t="shared" si="130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8325</v>
      </c>
      <c r="R2106" t="s">
        <v>8329</v>
      </c>
      <c r="S2106" s="12">
        <f t="shared" si="129"/>
        <v>41425</v>
      </c>
      <c r="T2106" s="12">
        <f t="shared" si="130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8325</v>
      </c>
      <c r="R2107" t="s">
        <v>8329</v>
      </c>
      <c r="S2107" s="12">
        <f t="shared" si="129"/>
        <v>41964.166666666672</v>
      </c>
      <c r="T2107" s="12">
        <f t="shared" si="130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8325</v>
      </c>
      <c r="R2108" t="s">
        <v>8329</v>
      </c>
      <c r="S2108" s="12">
        <f t="shared" si="129"/>
        <v>41300.21497685185</v>
      </c>
      <c r="T2108" s="12">
        <f t="shared" si="130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8325</v>
      </c>
      <c r="R2109" t="s">
        <v>8329</v>
      </c>
      <c r="S2109" s="12">
        <f t="shared" si="129"/>
        <v>41955.752233796295</v>
      </c>
      <c r="T2109" s="12">
        <f t="shared" si="130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8325</v>
      </c>
      <c r="R2110" t="s">
        <v>8329</v>
      </c>
      <c r="S2110" s="12">
        <f t="shared" si="129"/>
        <v>41162.163194444445</v>
      </c>
      <c r="T2110" s="12">
        <f t="shared" si="130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8325</v>
      </c>
      <c r="R2111" t="s">
        <v>8329</v>
      </c>
      <c r="S2111" s="12">
        <f t="shared" si="129"/>
        <v>42190.708530092597</v>
      </c>
      <c r="T2111" s="12">
        <f t="shared" si="130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8325</v>
      </c>
      <c r="R2112" t="s">
        <v>8329</v>
      </c>
      <c r="S2112" s="12">
        <f t="shared" si="129"/>
        <v>41787.207638888889</v>
      </c>
      <c r="T2112" s="12">
        <f t="shared" si="130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8325</v>
      </c>
      <c r="R2113" t="s">
        <v>8329</v>
      </c>
      <c r="S2113" s="12">
        <f t="shared" si="129"/>
        <v>40770.041666666664</v>
      </c>
      <c r="T2113" s="12">
        <f t="shared" si="130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ref="P2114:P2177" si="132">E2114/L2114</f>
        <v>27.272727272727273</v>
      </c>
      <c r="Q2114" t="s">
        <v>8325</v>
      </c>
      <c r="R2114" t="s">
        <v>8329</v>
      </c>
      <c r="S2114" s="12">
        <f t="shared" ref="S2114:S2177" si="133">(((I2114/60)/60)/24)+DATE(1970,1,1)</f>
        <v>41379.928159722222</v>
      </c>
      <c r="T2114" s="12">
        <f t="shared" ref="T2114:T2177" si="134">(((J2114/60)/60)/24)+DATE(1970,1,1)</f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5">E2115/D2115</f>
        <v>1.0485714285714285</v>
      </c>
      <c r="P2115" s="6">
        <f t="shared" si="132"/>
        <v>68.598130841121488</v>
      </c>
      <c r="Q2115" t="s">
        <v>8325</v>
      </c>
      <c r="R2115" t="s">
        <v>8329</v>
      </c>
      <c r="S2115" s="12">
        <f t="shared" si="133"/>
        <v>41905.86546296296</v>
      </c>
      <c r="T2115" s="12">
        <f t="shared" si="134"/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5"/>
        <v>1.0469999999999999</v>
      </c>
      <c r="P2116" s="6">
        <f t="shared" si="132"/>
        <v>35.612244897959187</v>
      </c>
      <c r="Q2116" t="s">
        <v>8325</v>
      </c>
      <c r="R2116" t="s">
        <v>8329</v>
      </c>
      <c r="S2116" s="12">
        <f t="shared" si="133"/>
        <v>40521.207638888889</v>
      </c>
      <c r="T2116" s="12">
        <f t="shared" si="134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8325</v>
      </c>
      <c r="R2117" t="s">
        <v>8329</v>
      </c>
      <c r="S2117" s="12">
        <f t="shared" si="133"/>
        <v>40594.081030092595</v>
      </c>
      <c r="T2117" s="12">
        <f t="shared" si="134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8325</v>
      </c>
      <c r="R2118" t="s">
        <v>8329</v>
      </c>
      <c r="S2118" s="12">
        <f t="shared" si="133"/>
        <v>41184.777812500004</v>
      </c>
      <c r="T2118" s="12">
        <f t="shared" si="134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8325</v>
      </c>
      <c r="R2119" t="s">
        <v>8329</v>
      </c>
      <c r="S2119" s="12">
        <f t="shared" si="133"/>
        <v>42304.207638888889</v>
      </c>
      <c r="T2119" s="12">
        <f t="shared" si="134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8325</v>
      </c>
      <c r="R2120" t="s">
        <v>8329</v>
      </c>
      <c r="S2120" s="12">
        <f t="shared" si="133"/>
        <v>40748.839537037034</v>
      </c>
      <c r="T2120" s="12">
        <f t="shared" si="134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8325</v>
      </c>
      <c r="R2121" t="s">
        <v>8329</v>
      </c>
      <c r="S2121" s="12">
        <f t="shared" si="133"/>
        <v>41137.130150462966</v>
      </c>
      <c r="T2121" s="12">
        <f t="shared" si="134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8325</v>
      </c>
      <c r="R2122" t="s">
        <v>8329</v>
      </c>
      <c r="S2122" s="12">
        <f t="shared" si="133"/>
        <v>41640.964537037034</v>
      </c>
      <c r="T2122" s="12">
        <f t="shared" si="134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8333</v>
      </c>
      <c r="R2123" t="s">
        <v>8334</v>
      </c>
      <c r="S2123" s="12">
        <f t="shared" si="133"/>
        <v>42746.7424537037</v>
      </c>
      <c r="T2123" s="12">
        <f t="shared" si="134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8333</v>
      </c>
      <c r="R2124" t="s">
        <v>8334</v>
      </c>
      <c r="S2124" s="12">
        <f t="shared" si="133"/>
        <v>42742.300567129627</v>
      </c>
      <c r="T2124" s="12">
        <f t="shared" si="134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8333</v>
      </c>
      <c r="R2125" t="s">
        <v>8334</v>
      </c>
      <c r="S2125" s="12">
        <f t="shared" si="133"/>
        <v>40252.290972222225</v>
      </c>
      <c r="T2125" s="12">
        <f t="shared" si="134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8333</v>
      </c>
      <c r="R2126" t="s">
        <v>8334</v>
      </c>
      <c r="S2126" s="12">
        <f t="shared" si="133"/>
        <v>40512.208333333336</v>
      </c>
      <c r="T2126" s="12">
        <f t="shared" si="134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8333</v>
      </c>
      <c r="R2127" t="s">
        <v>8334</v>
      </c>
      <c r="S2127" s="12">
        <f t="shared" si="133"/>
        <v>42221.023530092592</v>
      </c>
      <c r="T2127" s="12">
        <f t="shared" si="134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8333</v>
      </c>
      <c r="R2128" t="s">
        <v>8334</v>
      </c>
      <c r="S2128" s="12">
        <f t="shared" si="133"/>
        <v>41981.973229166666</v>
      </c>
      <c r="T2128" s="12">
        <f t="shared" si="134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8333</v>
      </c>
      <c r="R2129" t="s">
        <v>8334</v>
      </c>
      <c r="S2129" s="12">
        <f t="shared" si="133"/>
        <v>42075.463692129633</v>
      </c>
      <c r="T2129" s="12">
        <f t="shared" si="134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8333</v>
      </c>
      <c r="R2130" t="s">
        <v>8334</v>
      </c>
      <c r="S2130" s="12">
        <f t="shared" si="133"/>
        <v>41903.772789351853</v>
      </c>
      <c r="T2130" s="12">
        <f t="shared" si="134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8333</v>
      </c>
      <c r="R2131" t="s">
        <v>8334</v>
      </c>
      <c r="S2131" s="12">
        <f t="shared" si="133"/>
        <v>42439.024305555555</v>
      </c>
      <c r="T2131" s="12">
        <f t="shared" si="134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8333</v>
      </c>
      <c r="R2132" t="s">
        <v>8334</v>
      </c>
      <c r="S2132" s="12">
        <f t="shared" si="133"/>
        <v>41867.086377314816</v>
      </c>
      <c r="T2132" s="12">
        <f t="shared" si="134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8333</v>
      </c>
      <c r="R2133" t="s">
        <v>8334</v>
      </c>
      <c r="S2133" s="12">
        <f t="shared" si="133"/>
        <v>42197.207071759258</v>
      </c>
      <c r="T2133" s="12">
        <f t="shared" si="134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8333</v>
      </c>
      <c r="R2134" t="s">
        <v>8334</v>
      </c>
      <c r="S2134" s="12">
        <f t="shared" si="133"/>
        <v>41673.487175925926</v>
      </c>
      <c r="T2134" s="12">
        <f t="shared" si="134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8333</v>
      </c>
      <c r="R2135" t="s">
        <v>8334</v>
      </c>
      <c r="S2135" s="12">
        <f t="shared" si="133"/>
        <v>40657.290972222225</v>
      </c>
      <c r="T2135" s="12">
        <f t="shared" si="134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8333</v>
      </c>
      <c r="R2136" t="s">
        <v>8334</v>
      </c>
      <c r="S2136" s="12">
        <f t="shared" si="133"/>
        <v>41391.886469907404</v>
      </c>
      <c r="T2136" s="12">
        <f t="shared" si="134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8333</v>
      </c>
      <c r="R2137" t="s">
        <v>8334</v>
      </c>
      <c r="S2137" s="12">
        <f t="shared" si="133"/>
        <v>41186.963344907403</v>
      </c>
      <c r="T2137" s="12">
        <f t="shared" si="134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8333</v>
      </c>
      <c r="R2138" t="s">
        <v>8334</v>
      </c>
      <c r="S2138" s="12">
        <f t="shared" si="133"/>
        <v>41566.509097222224</v>
      </c>
      <c r="T2138" s="12">
        <f t="shared" si="134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8333</v>
      </c>
      <c r="R2139" t="s">
        <v>8334</v>
      </c>
      <c r="S2139" s="12">
        <f t="shared" si="133"/>
        <v>41978.771168981482</v>
      </c>
      <c r="T2139" s="12">
        <f t="shared" si="134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8333</v>
      </c>
      <c r="R2140" t="s">
        <v>8334</v>
      </c>
      <c r="S2140" s="12">
        <f t="shared" si="133"/>
        <v>41587.054849537039</v>
      </c>
      <c r="T2140" s="12">
        <f t="shared" si="134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8333</v>
      </c>
      <c r="R2141" t="s">
        <v>8334</v>
      </c>
      <c r="S2141" s="12">
        <f t="shared" si="133"/>
        <v>42677.750092592592</v>
      </c>
      <c r="T2141" s="12">
        <f t="shared" si="134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8333</v>
      </c>
      <c r="R2142" t="s">
        <v>8334</v>
      </c>
      <c r="S2142" s="12">
        <f t="shared" si="133"/>
        <v>41285.833611111113</v>
      </c>
      <c r="T2142" s="12">
        <f t="shared" si="134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8333</v>
      </c>
      <c r="R2143" t="s">
        <v>8334</v>
      </c>
      <c r="S2143" s="12">
        <f t="shared" si="133"/>
        <v>41957.277303240742</v>
      </c>
      <c r="T2143" s="12">
        <f t="shared" si="134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8333</v>
      </c>
      <c r="R2144" t="s">
        <v>8334</v>
      </c>
      <c r="S2144" s="12">
        <f t="shared" si="133"/>
        <v>42368.701504629629</v>
      </c>
      <c r="T2144" s="12">
        <f t="shared" si="134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8333</v>
      </c>
      <c r="R2145" t="s">
        <v>8334</v>
      </c>
      <c r="S2145" s="12">
        <f t="shared" si="133"/>
        <v>40380.791666666664</v>
      </c>
      <c r="T2145" s="12">
        <f t="shared" si="134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8333</v>
      </c>
      <c r="R2146" t="s">
        <v>8334</v>
      </c>
      <c r="S2146" s="12">
        <f t="shared" si="133"/>
        <v>41531.546759259261</v>
      </c>
      <c r="T2146" s="12">
        <f t="shared" si="134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8333</v>
      </c>
      <c r="R2147" t="s">
        <v>8334</v>
      </c>
      <c r="S2147" s="12">
        <f t="shared" si="133"/>
        <v>41605.279097222221</v>
      </c>
      <c r="T2147" s="12">
        <f t="shared" si="134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8333</v>
      </c>
      <c r="R2148" t="s">
        <v>8334</v>
      </c>
      <c r="S2148" s="12">
        <f t="shared" si="133"/>
        <v>42411.679513888885</v>
      </c>
      <c r="T2148" s="12">
        <f t="shared" si="134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8333</v>
      </c>
      <c r="R2149" t="s">
        <v>8334</v>
      </c>
      <c r="S2149" s="12">
        <f t="shared" si="133"/>
        <v>41959.337361111116</v>
      </c>
      <c r="T2149" s="12">
        <f t="shared" si="134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8333</v>
      </c>
      <c r="R2150" t="s">
        <v>8334</v>
      </c>
      <c r="S2150" s="12">
        <f t="shared" si="133"/>
        <v>42096.691921296297</v>
      </c>
      <c r="T2150" s="12">
        <f t="shared" si="134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8333</v>
      </c>
      <c r="R2151" t="s">
        <v>8334</v>
      </c>
      <c r="S2151" s="12">
        <f t="shared" si="133"/>
        <v>40390</v>
      </c>
      <c r="T2151" s="12">
        <f t="shared" si="134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8333</v>
      </c>
      <c r="R2152" t="s">
        <v>8334</v>
      </c>
      <c r="S2152" s="12">
        <f t="shared" si="133"/>
        <v>42564.284710648149</v>
      </c>
      <c r="T2152" s="12">
        <f t="shared" si="134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8333</v>
      </c>
      <c r="R2153" t="s">
        <v>8334</v>
      </c>
      <c r="S2153" s="12">
        <f t="shared" si="133"/>
        <v>42550.847384259265</v>
      </c>
      <c r="T2153" s="12">
        <f t="shared" si="134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8333</v>
      </c>
      <c r="R2154" t="s">
        <v>8334</v>
      </c>
      <c r="S2154" s="12">
        <f t="shared" si="133"/>
        <v>41713.790613425925</v>
      </c>
      <c r="T2154" s="12">
        <f t="shared" si="134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8333</v>
      </c>
      <c r="R2155" t="s">
        <v>8334</v>
      </c>
      <c r="S2155" s="12">
        <f t="shared" si="133"/>
        <v>42014.332638888889</v>
      </c>
      <c r="T2155" s="12">
        <f t="shared" si="134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8333</v>
      </c>
      <c r="R2156" t="s">
        <v>8334</v>
      </c>
      <c r="S2156" s="12">
        <f t="shared" si="133"/>
        <v>41667.632256944446</v>
      </c>
      <c r="T2156" s="12">
        <f t="shared" si="134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8333</v>
      </c>
      <c r="R2157" t="s">
        <v>8334</v>
      </c>
      <c r="S2157" s="12">
        <f t="shared" si="133"/>
        <v>42460.70584490741</v>
      </c>
      <c r="T2157" s="12">
        <f t="shared" si="134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8333</v>
      </c>
      <c r="R2158" t="s">
        <v>8334</v>
      </c>
      <c r="S2158" s="12">
        <f t="shared" si="133"/>
        <v>41533.85423611111</v>
      </c>
      <c r="T2158" s="12">
        <f t="shared" si="134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8333</v>
      </c>
      <c r="R2159" t="s">
        <v>8334</v>
      </c>
      <c r="S2159" s="12">
        <f t="shared" si="133"/>
        <v>42727.332638888889</v>
      </c>
      <c r="T2159" s="12">
        <f t="shared" si="134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8333</v>
      </c>
      <c r="R2160" t="s">
        <v>8334</v>
      </c>
      <c r="S2160" s="12">
        <f t="shared" si="133"/>
        <v>41309.853865740741</v>
      </c>
      <c r="T2160" s="12">
        <f t="shared" si="134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8333</v>
      </c>
      <c r="R2161" t="s">
        <v>8334</v>
      </c>
      <c r="S2161" s="12">
        <f t="shared" si="133"/>
        <v>40740.731180555551</v>
      </c>
      <c r="T2161" s="12">
        <f t="shared" si="134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8333</v>
      </c>
      <c r="R2162" t="s">
        <v>8334</v>
      </c>
      <c r="S2162" s="12">
        <f t="shared" si="133"/>
        <v>41048.711863425924</v>
      </c>
      <c r="T2162" s="12">
        <f t="shared" si="134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8325</v>
      </c>
      <c r="R2163" t="s">
        <v>8326</v>
      </c>
      <c r="S2163" s="12">
        <f t="shared" si="133"/>
        <v>42270.852534722217</v>
      </c>
      <c r="T2163" s="12">
        <f t="shared" si="134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8325</v>
      </c>
      <c r="R2164" t="s">
        <v>8326</v>
      </c>
      <c r="S2164" s="12">
        <f t="shared" si="133"/>
        <v>41844.766099537039</v>
      </c>
      <c r="T2164" s="12">
        <f t="shared" si="134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8325</v>
      </c>
      <c r="R2165" t="s">
        <v>8326</v>
      </c>
      <c r="S2165" s="12">
        <f t="shared" si="133"/>
        <v>42163.159722222219</v>
      </c>
      <c r="T2165" s="12">
        <f t="shared" si="134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8325</v>
      </c>
      <c r="R2166" t="s">
        <v>8326</v>
      </c>
      <c r="S2166" s="12">
        <f t="shared" si="133"/>
        <v>42546.165972222225</v>
      </c>
      <c r="T2166" s="12">
        <f t="shared" si="134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8325</v>
      </c>
      <c r="R2167" t="s">
        <v>8326</v>
      </c>
      <c r="S2167" s="12">
        <f t="shared" si="133"/>
        <v>42468.625405092593</v>
      </c>
      <c r="T2167" s="12">
        <f t="shared" si="134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8325</v>
      </c>
      <c r="R2168" t="s">
        <v>8326</v>
      </c>
      <c r="S2168" s="12">
        <f t="shared" si="133"/>
        <v>41978.879837962959</v>
      </c>
      <c r="T2168" s="12">
        <f t="shared" si="134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8325</v>
      </c>
      <c r="R2169" t="s">
        <v>8326</v>
      </c>
      <c r="S2169" s="12">
        <f t="shared" si="133"/>
        <v>41167.066400462965</v>
      </c>
      <c r="T2169" s="12">
        <f t="shared" si="134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8325</v>
      </c>
      <c r="R2170" t="s">
        <v>8326</v>
      </c>
      <c r="S2170" s="12">
        <f t="shared" si="133"/>
        <v>42776.208333333328</v>
      </c>
      <c r="T2170" s="12">
        <f t="shared" si="134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8325</v>
      </c>
      <c r="R2171" t="s">
        <v>8326</v>
      </c>
      <c r="S2171" s="12">
        <f t="shared" si="133"/>
        <v>42796.700821759259</v>
      </c>
      <c r="T2171" s="12">
        <f t="shared" si="134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8325</v>
      </c>
      <c r="R2172" t="s">
        <v>8326</v>
      </c>
      <c r="S2172" s="12">
        <f t="shared" si="133"/>
        <v>42238.750254629631</v>
      </c>
      <c r="T2172" s="12">
        <f t="shared" si="134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8325</v>
      </c>
      <c r="R2173" t="s">
        <v>8326</v>
      </c>
      <c r="S2173" s="12">
        <f t="shared" si="133"/>
        <v>42177.208333333328</v>
      </c>
      <c r="T2173" s="12">
        <f t="shared" si="134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8325</v>
      </c>
      <c r="R2174" t="s">
        <v>8326</v>
      </c>
      <c r="S2174" s="12">
        <f t="shared" si="133"/>
        <v>42112.580092592587</v>
      </c>
      <c r="T2174" s="12">
        <f t="shared" si="134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8325</v>
      </c>
      <c r="R2175" t="s">
        <v>8326</v>
      </c>
      <c r="S2175" s="12">
        <f t="shared" si="133"/>
        <v>41527.165972222225</v>
      </c>
      <c r="T2175" s="12">
        <f t="shared" si="134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8325</v>
      </c>
      <c r="R2176" t="s">
        <v>8326</v>
      </c>
      <c r="S2176" s="12">
        <f t="shared" si="133"/>
        <v>42495.542905092589</v>
      </c>
      <c r="T2176" s="12">
        <f t="shared" si="134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8325</v>
      </c>
      <c r="R2177" t="s">
        <v>8326</v>
      </c>
      <c r="S2177" s="12">
        <f t="shared" si="133"/>
        <v>42572.009097222224</v>
      </c>
      <c r="T2177" s="12">
        <f t="shared" si="134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ref="P2178:P2241" si="136">E2178/L2178</f>
        <v>88.74647887323944</v>
      </c>
      <c r="Q2178" t="s">
        <v>8325</v>
      </c>
      <c r="R2178" t="s">
        <v>8326</v>
      </c>
      <c r="S2178" s="12">
        <f t="shared" ref="S2178:S2241" si="137">(((I2178/60)/60)/24)+DATE(1970,1,1)</f>
        <v>42126.633206018523</v>
      </c>
      <c r="T2178" s="12">
        <f t="shared" ref="T2178:T2241" si="138">(((J2178/60)/60)/24)+DATE(1970,1,1)</f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9">E2179/D2179</f>
        <v>1.0012000000000001</v>
      </c>
      <c r="P2179" s="6">
        <f t="shared" si="136"/>
        <v>65.868421052631575</v>
      </c>
      <c r="Q2179" t="s">
        <v>8325</v>
      </c>
      <c r="R2179" t="s">
        <v>8326</v>
      </c>
      <c r="S2179" s="12">
        <f t="shared" si="137"/>
        <v>42527.250775462962</v>
      </c>
      <c r="T2179" s="12">
        <f t="shared" si="138"/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9"/>
        <v>1.3864000000000001</v>
      </c>
      <c r="P2180" s="6">
        <f t="shared" si="136"/>
        <v>40.349243306169967</v>
      </c>
      <c r="Q2180" t="s">
        <v>8325</v>
      </c>
      <c r="R2180" t="s">
        <v>8326</v>
      </c>
      <c r="S2180" s="12">
        <f t="shared" si="137"/>
        <v>42753.63653935185</v>
      </c>
      <c r="T2180" s="12">
        <f t="shared" si="138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8325</v>
      </c>
      <c r="R2181" t="s">
        <v>8326</v>
      </c>
      <c r="S2181" s="12">
        <f t="shared" si="137"/>
        <v>42105.171203703707</v>
      </c>
      <c r="T2181" s="12">
        <f t="shared" si="138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8325</v>
      </c>
      <c r="R2182" t="s">
        <v>8326</v>
      </c>
      <c r="S2182" s="12">
        <f t="shared" si="137"/>
        <v>42321.711435185185</v>
      </c>
      <c r="T2182" s="12">
        <f t="shared" si="138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8333</v>
      </c>
      <c r="R2183" t="s">
        <v>8351</v>
      </c>
      <c r="S2183" s="12">
        <f t="shared" si="137"/>
        <v>42787.005243055552</v>
      </c>
      <c r="T2183" s="12">
        <f t="shared" si="138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8333</v>
      </c>
      <c r="R2184" t="s">
        <v>8351</v>
      </c>
      <c r="S2184" s="12">
        <f t="shared" si="137"/>
        <v>41914.900752314818</v>
      </c>
      <c r="T2184" s="12">
        <f t="shared" si="138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8333</v>
      </c>
      <c r="R2185" t="s">
        <v>8351</v>
      </c>
      <c r="S2185" s="12">
        <f t="shared" si="137"/>
        <v>42775.208333333328</v>
      </c>
      <c r="T2185" s="12">
        <f t="shared" si="138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8333</v>
      </c>
      <c r="R2186" t="s">
        <v>8351</v>
      </c>
      <c r="S2186" s="12">
        <f t="shared" si="137"/>
        <v>42394.666666666672</v>
      </c>
      <c r="T2186" s="12">
        <f t="shared" si="138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8333</v>
      </c>
      <c r="R2187" t="s">
        <v>8351</v>
      </c>
      <c r="S2187" s="12">
        <f t="shared" si="137"/>
        <v>41359.349988425929</v>
      </c>
      <c r="T2187" s="12">
        <f t="shared" si="138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8333</v>
      </c>
      <c r="R2188" t="s">
        <v>8351</v>
      </c>
      <c r="S2188" s="12">
        <f t="shared" si="137"/>
        <v>42620.083333333328</v>
      </c>
      <c r="T2188" s="12">
        <f t="shared" si="138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8333</v>
      </c>
      <c r="R2189" t="s">
        <v>8351</v>
      </c>
      <c r="S2189" s="12">
        <f t="shared" si="137"/>
        <v>42097.165972222225</v>
      </c>
      <c r="T2189" s="12">
        <f t="shared" si="138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8333</v>
      </c>
      <c r="R2190" t="s">
        <v>8351</v>
      </c>
      <c r="S2190" s="12">
        <f t="shared" si="137"/>
        <v>42668.708333333328</v>
      </c>
      <c r="T2190" s="12">
        <f t="shared" si="138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8333</v>
      </c>
      <c r="R2191" t="s">
        <v>8351</v>
      </c>
      <c r="S2191" s="12">
        <f t="shared" si="137"/>
        <v>42481.916666666672</v>
      </c>
      <c r="T2191" s="12">
        <f t="shared" si="138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8333</v>
      </c>
      <c r="R2192" t="s">
        <v>8351</v>
      </c>
      <c r="S2192" s="12">
        <f t="shared" si="137"/>
        <v>42452.290972222225</v>
      </c>
      <c r="T2192" s="12">
        <f t="shared" si="138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8333</v>
      </c>
      <c r="R2193" t="s">
        <v>8351</v>
      </c>
      <c r="S2193" s="12">
        <f t="shared" si="137"/>
        <v>42780.833645833336</v>
      </c>
      <c r="T2193" s="12">
        <f t="shared" si="138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8333</v>
      </c>
      <c r="R2194" t="s">
        <v>8351</v>
      </c>
      <c r="S2194" s="12">
        <f t="shared" si="137"/>
        <v>42719.958333333328</v>
      </c>
      <c r="T2194" s="12">
        <f t="shared" si="138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8333</v>
      </c>
      <c r="R2195" t="s">
        <v>8351</v>
      </c>
      <c r="S2195" s="12">
        <f t="shared" si="137"/>
        <v>42695.207638888889</v>
      </c>
      <c r="T2195" s="12">
        <f t="shared" si="138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8333</v>
      </c>
      <c r="R2196" t="s">
        <v>8351</v>
      </c>
      <c r="S2196" s="12">
        <f t="shared" si="137"/>
        <v>42455.716319444444</v>
      </c>
      <c r="T2196" s="12">
        <f t="shared" si="138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8333</v>
      </c>
      <c r="R2197" t="s">
        <v>8351</v>
      </c>
      <c r="S2197" s="12">
        <f t="shared" si="137"/>
        <v>42227.771990740745</v>
      </c>
      <c r="T2197" s="12">
        <f t="shared" si="138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8333</v>
      </c>
      <c r="R2198" t="s">
        <v>8351</v>
      </c>
      <c r="S2198" s="12">
        <f t="shared" si="137"/>
        <v>42706.291666666672</v>
      </c>
      <c r="T2198" s="12">
        <f t="shared" si="138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8333</v>
      </c>
      <c r="R2199" t="s">
        <v>8351</v>
      </c>
      <c r="S2199" s="12">
        <f t="shared" si="137"/>
        <v>42063.584016203706</v>
      </c>
      <c r="T2199" s="12">
        <f t="shared" si="138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8333</v>
      </c>
      <c r="R2200" t="s">
        <v>8351</v>
      </c>
      <c r="S2200" s="12">
        <f t="shared" si="137"/>
        <v>42322.555555555555</v>
      </c>
      <c r="T2200" s="12">
        <f t="shared" si="138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8333</v>
      </c>
      <c r="R2201" t="s">
        <v>8351</v>
      </c>
      <c r="S2201" s="12">
        <f t="shared" si="137"/>
        <v>42292.416643518518</v>
      </c>
      <c r="T2201" s="12">
        <f t="shared" si="138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8333</v>
      </c>
      <c r="R2202" t="s">
        <v>8351</v>
      </c>
      <c r="S2202" s="12">
        <f t="shared" si="137"/>
        <v>42191.125</v>
      </c>
      <c r="T2202" s="12">
        <f t="shared" si="138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8325</v>
      </c>
      <c r="R2203" t="s">
        <v>8330</v>
      </c>
      <c r="S2203" s="12">
        <f t="shared" si="137"/>
        <v>41290.846817129634</v>
      </c>
      <c r="T2203" s="12">
        <f t="shared" si="138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8325</v>
      </c>
      <c r="R2204" t="s">
        <v>8330</v>
      </c>
      <c r="S2204" s="12">
        <f t="shared" si="137"/>
        <v>41214.849166666667</v>
      </c>
      <c r="T2204" s="12">
        <f t="shared" si="138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8325</v>
      </c>
      <c r="R2205" t="s">
        <v>8330</v>
      </c>
      <c r="S2205" s="12">
        <f t="shared" si="137"/>
        <v>42271.85974537037</v>
      </c>
      <c r="T2205" s="12">
        <f t="shared" si="138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8325</v>
      </c>
      <c r="R2206" t="s">
        <v>8330</v>
      </c>
      <c r="S2206" s="12">
        <f t="shared" si="137"/>
        <v>41342.311562499999</v>
      </c>
      <c r="T2206" s="12">
        <f t="shared" si="138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8325</v>
      </c>
      <c r="R2207" t="s">
        <v>8330</v>
      </c>
      <c r="S2207" s="12">
        <f t="shared" si="137"/>
        <v>41061.82163194444</v>
      </c>
      <c r="T2207" s="12">
        <f t="shared" si="138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8325</v>
      </c>
      <c r="R2208" t="s">
        <v>8330</v>
      </c>
      <c r="S2208" s="12">
        <f t="shared" si="137"/>
        <v>41015.257222222222</v>
      </c>
      <c r="T2208" s="12">
        <f t="shared" si="138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8325</v>
      </c>
      <c r="R2209" t="s">
        <v>8330</v>
      </c>
      <c r="S2209" s="12">
        <f t="shared" si="137"/>
        <v>41594.235798611109</v>
      </c>
      <c r="T2209" s="12">
        <f t="shared" si="138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8325</v>
      </c>
      <c r="R2210" t="s">
        <v>8330</v>
      </c>
      <c r="S2210" s="12">
        <f t="shared" si="137"/>
        <v>41006.166666666664</v>
      </c>
      <c r="T2210" s="12">
        <f t="shared" si="138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8325</v>
      </c>
      <c r="R2211" t="s">
        <v>8330</v>
      </c>
      <c r="S2211" s="12">
        <f t="shared" si="137"/>
        <v>41743.958333333336</v>
      </c>
      <c r="T2211" s="12">
        <f t="shared" si="138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8325</v>
      </c>
      <c r="R2212" t="s">
        <v>8330</v>
      </c>
      <c r="S2212" s="12">
        <f t="shared" si="137"/>
        <v>41013.73333333333</v>
      </c>
      <c r="T2212" s="12">
        <f t="shared" si="138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8325</v>
      </c>
      <c r="R2213" t="s">
        <v>8330</v>
      </c>
      <c r="S2213" s="12">
        <f t="shared" si="137"/>
        <v>41739.290972222225</v>
      </c>
      <c r="T2213" s="12">
        <f t="shared" si="138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8325</v>
      </c>
      <c r="R2214" t="s">
        <v>8330</v>
      </c>
      <c r="S2214" s="12">
        <f t="shared" si="137"/>
        <v>41582.041666666664</v>
      </c>
      <c r="T2214" s="12">
        <f t="shared" si="138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8325</v>
      </c>
      <c r="R2215" t="s">
        <v>8330</v>
      </c>
      <c r="S2215" s="12">
        <f t="shared" si="137"/>
        <v>42139.826145833329</v>
      </c>
      <c r="T2215" s="12">
        <f t="shared" si="138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8325</v>
      </c>
      <c r="R2216" t="s">
        <v>8330</v>
      </c>
      <c r="S2216" s="12">
        <f t="shared" si="137"/>
        <v>41676.792222222226</v>
      </c>
      <c r="T2216" s="12">
        <f t="shared" si="138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8325</v>
      </c>
      <c r="R2217" t="s">
        <v>8330</v>
      </c>
      <c r="S2217" s="12">
        <f t="shared" si="137"/>
        <v>40981.290972222225</v>
      </c>
      <c r="T2217" s="12">
        <f t="shared" si="138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8325</v>
      </c>
      <c r="R2218" t="s">
        <v>8330</v>
      </c>
      <c r="S2218" s="12">
        <f t="shared" si="137"/>
        <v>42208.751678240747</v>
      </c>
      <c r="T2218" s="12">
        <f t="shared" si="138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8325</v>
      </c>
      <c r="R2219" t="s">
        <v>8330</v>
      </c>
      <c r="S2219" s="12">
        <f t="shared" si="137"/>
        <v>42310.333333333328</v>
      </c>
      <c r="T2219" s="12">
        <f t="shared" si="138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8325</v>
      </c>
      <c r="R2220" t="s">
        <v>8330</v>
      </c>
      <c r="S2220" s="12">
        <f t="shared" si="137"/>
        <v>41150</v>
      </c>
      <c r="T2220" s="12">
        <f t="shared" si="138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8325</v>
      </c>
      <c r="R2221" t="s">
        <v>8330</v>
      </c>
      <c r="S2221" s="12">
        <f t="shared" si="137"/>
        <v>42235.718888888892</v>
      </c>
      <c r="T2221" s="12">
        <f t="shared" si="138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8325</v>
      </c>
      <c r="R2222" t="s">
        <v>8330</v>
      </c>
      <c r="S2222" s="12">
        <f t="shared" si="137"/>
        <v>41482.060601851852</v>
      </c>
      <c r="T2222" s="12">
        <f t="shared" si="138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8333</v>
      </c>
      <c r="R2223" t="s">
        <v>8351</v>
      </c>
      <c r="S2223" s="12">
        <f t="shared" si="137"/>
        <v>42483</v>
      </c>
      <c r="T2223" s="12">
        <f t="shared" si="138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8333</v>
      </c>
      <c r="R2224" t="s">
        <v>8351</v>
      </c>
      <c r="S2224" s="12">
        <f t="shared" si="137"/>
        <v>40936.787581018521</v>
      </c>
      <c r="T2224" s="12">
        <f t="shared" si="138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8333</v>
      </c>
      <c r="R2225" t="s">
        <v>8351</v>
      </c>
      <c r="S2225" s="12">
        <f t="shared" si="137"/>
        <v>42182.640833333338</v>
      </c>
      <c r="T2225" s="12">
        <f t="shared" si="138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8333</v>
      </c>
      <c r="R2226" t="s">
        <v>8351</v>
      </c>
      <c r="S2226" s="12">
        <f t="shared" si="137"/>
        <v>42672.791666666672</v>
      </c>
      <c r="T2226" s="12">
        <f t="shared" si="138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8333</v>
      </c>
      <c r="R2227" t="s">
        <v>8351</v>
      </c>
      <c r="S2227" s="12">
        <f t="shared" si="137"/>
        <v>41903.79184027778</v>
      </c>
      <c r="T2227" s="12">
        <f t="shared" si="138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8333</v>
      </c>
      <c r="R2228" t="s">
        <v>8351</v>
      </c>
      <c r="S2228" s="12">
        <f t="shared" si="137"/>
        <v>42412.207638888889</v>
      </c>
      <c r="T2228" s="12">
        <f t="shared" si="138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8333</v>
      </c>
      <c r="R2229" t="s">
        <v>8351</v>
      </c>
      <c r="S2229" s="12">
        <f t="shared" si="137"/>
        <v>41591.849016203705</v>
      </c>
      <c r="T2229" s="12">
        <f t="shared" si="138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8333</v>
      </c>
      <c r="R2230" t="s">
        <v>8351</v>
      </c>
      <c r="S2230" s="12">
        <f t="shared" si="137"/>
        <v>42232.278194444443</v>
      </c>
      <c r="T2230" s="12">
        <f t="shared" si="138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8333</v>
      </c>
      <c r="R2231" t="s">
        <v>8351</v>
      </c>
      <c r="S2231" s="12">
        <f t="shared" si="137"/>
        <v>41520.166666666664</v>
      </c>
      <c r="T2231" s="12">
        <f t="shared" si="138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8333</v>
      </c>
      <c r="R2232" t="s">
        <v>8351</v>
      </c>
      <c r="S2232" s="12">
        <f t="shared" si="137"/>
        <v>41754.881099537037</v>
      </c>
      <c r="T2232" s="12">
        <f t="shared" si="138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8333</v>
      </c>
      <c r="R2233" t="s">
        <v>8351</v>
      </c>
      <c r="S2233" s="12">
        <f t="shared" si="137"/>
        <v>41450.208333333336</v>
      </c>
      <c r="T2233" s="12">
        <f t="shared" si="138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8333</v>
      </c>
      <c r="R2234" t="s">
        <v>8351</v>
      </c>
      <c r="S2234" s="12">
        <f t="shared" si="137"/>
        <v>41839.125</v>
      </c>
      <c r="T2234" s="12">
        <f t="shared" si="138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8333</v>
      </c>
      <c r="R2235" t="s">
        <v>8351</v>
      </c>
      <c r="S2235" s="12">
        <f t="shared" si="137"/>
        <v>42352</v>
      </c>
      <c r="T2235" s="12">
        <f t="shared" si="138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8333</v>
      </c>
      <c r="R2236" t="s">
        <v>8351</v>
      </c>
      <c r="S2236" s="12">
        <f t="shared" si="137"/>
        <v>42740.824618055558</v>
      </c>
      <c r="T2236" s="12">
        <f t="shared" si="138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8333</v>
      </c>
      <c r="R2237" t="s">
        <v>8351</v>
      </c>
      <c r="S2237" s="12">
        <f t="shared" si="137"/>
        <v>42091.980451388896</v>
      </c>
      <c r="T2237" s="12">
        <f t="shared" si="138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8333</v>
      </c>
      <c r="R2238" t="s">
        <v>8351</v>
      </c>
      <c r="S2238" s="12">
        <f t="shared" si="137"/>
        <v>42401.617164351846</v>
      </c>
      <c r="T2238" s="12">
        <f t="shared" si="138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8333</v>
      </c>
      <c r="R2239" t="s">
        <v>8351</v>
      </c>
      <c r="S2239" s="12">
        <f t="shared" si="137"/>
        <v>41955.332638888889</v>
      </c>
      <c r="T2239" s="12">
        <f t="shared" si="138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8333</v>
      </c>
      <c r="R2240" t="s">
        <v>8351</v>
      </c>
      <c r="S2240" s="12">
        <f t="shared" si="137"/>
        <v>42804.621712962966</v>
      </c>
      <c r="T2240" s="12">
        <f t="shared" si="138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8333</v>
      </c>
      <c r="R2241" t="s">
        <v>8351</v>
      </c>
      <c r="S2241" s="12">
        <f t="shared" si="137"/>
        <v>41609.168055555558</v>
      </c>
      <c r="T2241" s="12">
        <f t="shared" si="138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ref="P2242:P2305" si="140">E2242/L2242</f>
        <v>140.97916666666666</v>
      </c>
      <c r="Q2242" t="s">
        <v>8333</v>
      </c>
      <c r="R2242" t="s">
        <v>8351</v>
      </c>
      <c r="S2242" s="12">
        <f t="shared" ref="S2242:S2305" si="141">(((I2242/60)/60)/24)+DATE(1970,1,1)</f>
        <v>42482.825740740736</v>
      </c>
      <c r="T2242" s="12">
        <f t="shared" ref="T2242:T2305" si="142">(((J2242/60)/60)/24)+DATE(1970,1,1)</f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3">E2243/D2243</f>
        <v>8.0640000000000001</v>
      </c>
      <c r="P2243" s="6">
        <f t="shared" si="140"/>
        <v>49.472392638036808</v>
      </c>
      <c r="Q2243" t="s">
        <v>8333</v>
      </c>
      <c r="R2243" t="s">
        <v>8351</v>
      </c>
      <c r="S2243" s="12">
        <f t="shared" si="141"/>
        <v>42796.827546296292</v>
      </c>
      <c r="T2243" s="12">
        <f t="shared" si="142"/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3"/>
        <v>13.600976000000001</v>
      </c>
      <c r="P2244" s="6">
        <f t="shared" si="140"/>
        <v>53.865251485148519</v>
      </c>
      <c r="Q2244" t="s">
        <v>8333</v>
      </c>
      <c r="R2244" t="s">
        <v>8351</v>
      </c>
      <c r="S2244" s="12">
        <f t="shared" si="141"/>
        <v>41605.126388888886</v>
      </c>
      <c r="T2244" s="12">
        <f t="shared" si="142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8333</v>
      </c>
      <c r="R2245" t="s">
        <v>8351</v>
      </c>
      <c r="S2245" s="12">
        <f t="shared" si="141"/>
        <v>42807.125</v>
      </c>
      <c r="T2245" s="12">
        <f t="shared" si="142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8333</v>
      </c>
      <c r="R2246" t="s">
        <v>8351</v>
      </c>
      <c r="S2246" s="12">
        <f t="shared" si="141"/>
        <v>42659.854166666672</v>
      </c>
      <c r="T2246" s="12">
        <f t="shared" si="142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8333</v>
      </c>
      <c r="R2247" t="s">
        <v>8351</v>
      </c>
      <c r="S2247" s="12">
        <f t="shared" si="141"/>
        <v>41691.75</v>
      </c>
      <c r="T2247" s="12">
        <f t="shared" si="142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8333</v>
      </c>
      <c r="R2248" t="s">
        <v>8351</v>
      </c>
      <c r="S2248" s="12">
        <f t="shared" si="141"/>
        <v>42251.79178240741</v>
      </c>
      <c r="T2248" s="12">
        <f t="shared" si="142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8333</v>
      </c>
      <c r="R2249" t="s">
        <v>8351</v>
      </c>
      <c r="S2249" s="12">
        <f t="shared" si="141"/>
        <v>42214.666261574079</v>
      </c>
      <c r="T2249" s="12">
        <f t="shared" si="142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8333</v>
      </c>
      <c r="R2250" t="s">
        <v>8351</v>
      </c>
      <c r="S2250" s="12">
        <f t="shared" si="141"/>
        <v>42718.875902777778</v>
      </c>
      <c r="T2250" s="12">
        <f t="shared" si="142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8333</v>
      </c>
      <c r="R2251" t="s">
        <v>8351</v>
      </c>
      <c r="S2251" s="12">
        <f t="shared" si="141"/>
        <v>41366.661631944444</v>
      </c>
      <c r="T2251" s="12">
        <f t="shared" si="142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8333</v>
      </c>
      <c r="R2252" t="s">
        <v>8351</v>
      </c>
      <c r="S2252" s="12">
        <f t="shared" si="141"/>
        <v>42707.0471412037</v>
      </c>
      <c r="T2252" s="12">
        <f t="shared" si="142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8333</v>
      </c>
      <c r="R2253" t="s">
        <v>8351</v>
      </c>
      <c r="S2253" s="12">
        <f t="shared" si="141"/>
        <v>41867.34579861111</v>
      </c>
      <c r="T2253" s="12">
        <f t="shared" si="142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8333</v>
      </c>
      <c r="R2254" t="s">
        <v>8351</v>
      </c>
      <c r="S2254" s="12">
        <f t="shared" si="141"/>
        <v>42588.327986111108</v>
      </c>
      <c r="T2254" s="12">
        <f t="shared" si="142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8333</v>
      </c>
      <c r="R2255" t="s">
        <v>8351</v>
      </c>
      <c r="S2255" s="12">
        <f t="shared" si="141"/>
        <v>42326.672997685186</v>
      </c>
      <c r="T2255" s="12">
        <f t="shared" si="142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8333</v>
      </c>
      <c r="R2256" t="s">
        <v>8351</v>
      </c>
      <c r="S2256" s="12">
        <f t="shared" si="141"/>
        <v>42759.647777777776</v>
      </c>
      <c r="T2256" s="12">
        <f t="shared" si="142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8333</v>
      </c>
      <c r="R2257" t="s">
        <v>8351</v>
      </c>
      <c r="S2257" s="12">
        <f t="shared" si="141"/>
        <v>42497.951979166668</v>
      </c>
      <c r="T2257" s="12">
        <f t="shared" si="142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8333</v>
      </c>
      <c r="R2258" t="s">
        <v>8351</v>
      </c>
      <c r="S2258" s="12">
        <f t="shared" si="141"/>
        <v>42696.451921296291</v>
      </c>
      <c r="T2258" s="12">
        <f t="shared" si="142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8333</v>
      </c>
      <c r="R2259" t="s">
        <v>8351</v>
      </c>
      <c r="S2259" s="12">
        <f t="shared" si="141"/>
        <v>42540.958333333328</v>
      </c>
      <c r="T2259" s="12">
        <f t="shared" si="142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8333</v>
      </c>
      <c r="R2260" t="s">
        <v>8351</v>
      </c>
      <c r="S2260" s="12">
        <f t="shared" si="141"/>
        <v>42166.75100694444</v>
      </c>
      <c r="T2260" s="12">
        <f t="shared" si="142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8333</v>
      </c>
      <c r="R2261" t="s">
        <v>8351</v>
      </c>
      <c r="S2261" s="12">
        <f t="shared" si="141"/>
        <v>42712.804814814815</v>
      </c>
      <c r="T2261" s="12">
        <f t="shared" si="142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8333</v>
      </c>
      <c r="R2262" t="s">
        <v>8351</v>
      </c>
      <c r="S2262" s="12">
        <f t="shared" si="141"/>
        <v>41724.975115740745</v>
      </c>
      <c r="T2262" s="12">
        <f t="shared" si="142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8333</v>
      </c>
      <c r="R2263" t="s">
        <v>8351</v>
      </c>
      <c r="S2263" s="12">
        <f t="shared" si="141"/>
        <v>42780.724768518514</v>
      </c>
      <c r="T2263" s="12">
        <f t="shared" si="142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8333</v>
      </c>
      <c r="R2264" t="s">
        <v>8351</v>
      </c>
      <c r="S2264" s="12">
        <f t="shared" si="141"/>
        <v>41961</v>
      </c>
      <c r="T2264" s="12">
        <f t="shared" si="142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8333</v>
      </c>
      <c r="R2265" t="s">
        <v>8351</v>
      </c>
      <c r="S2265" s="12">
        <f t="shared" si="141"/>
        <v>42035.832326388889</v>
      </c>
      <c r="T2265" s="12">
        <f t="shared" si="142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8333</v>
      </c>
      <c r="R2266" t="s">
        <v>8351</v>
      </c>
      <c r="S2266" s="12">
        <f t="shared" si="141"/>
        <v>42513.125</v>
      </c>
      <c r="T2266" s="12">
        <f t="shared" si="142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8333</v>
      </c>
      <c r="R2267" t="s">
        <v>8351</v>
      </c>
      <c r="S2267" s="12">
        <f t="shared" si="141"/>
        <v>42696.853090277778</v>
      </c>
      <c r="T2267" s="12">
        <f t="shared" si="142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8333</v>
      </c>
      <c r="R2268" t="s">
        <v>8351</v>
      </c>
      <c r="S2268" s="12">
        <f t="shared" si="141"/>
        <v>42487.083333333328</v>
      </c>
      <c r="T2268" s="12">
        <f t="shared" si="142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8333</v>
      </c>
      <c r="R2269" t="s">
        <v>8351</v>
      </c>
      <c r="S2269" s="12">
        <f t="shared" si="141"/>
        <v>41994.041666666672</v>
      </c>
      <c r="T2269" s="12">
        <f t="shared" si="142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8333</v>
      </c>
      <c r="R2270" t="s">
        <v>8351</v>
      </c>
      <c r="S2270" s="12">
        <f t="shared" si="141"/>
        <v>42806.082349537035</v>
      </c>
      <c r="T2270" s="12">
        <f t="shared" si="142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8333</v>
      </c>
      <c r="R2271" t="s">
        <v>8351</v>
      </c>
      <c r="S2271" s="12">
        <f t="shared" si="141"/>
        <v>42801.208333333328</v>
      </c>
      <c r="T2271" s="12">
        <f t="shared" si="142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8333</v>
      </c>
      <c r="R2272" t="s">
        <v>8351</v>
      </c>
      <c r="S2272" s="12">
        <f t="shared" si="141"/>
        <v>42745.915972222225</v>
      </c>
      <c r="T2272" s="12">
        <f t="shared" si="142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8333</v>
      </c>
      <c r="R2273" t="s">
        <v>8351</v>
      </c>
      <c r="S2273" s="12">
        <f t="shared" si="141"/>
        <v>42714.000046296293</v>
      </c>
      <c r="T2273" s="12">
        <f t="shared" si="142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8333</v>
      </c>
      <c r="R2274" t="s">
        <v>8351</v>
      </c>
      <c r="S2274" s="12">
        <f t="shared" si="141"/>
        <v>42345.699490740735</v>
      </c>
      <c r="T2274" s="12">
        <f t="shared" si="142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8333</v>
      </c>
      <c r="R2275" t="s">
        <v>8351</v>
      </c>
      <c r="S2275" s="12">
        <f t="shared" si="141"/>
        <v>42806.507430555561</v>
      </c>
      <c r="T2275" s="12">
        <f t="shared" si="142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8333</v>
      </c>
      <c r="R2276" t="s">
        <v>8351</v>
      </c>
      <c r="S2276" s="12">
        <f t="shared" si="141"/>
        <v>41693.500659722224</v>
      </c>
      <c r="T2276" s="12">
        <f t="shared" si="142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8333</v>
      </c>
      <c r="R2277" t="s">
        <v>8351</v>
      </c>
      <c r="S2277" s="12">
        <f t="shared" si="141"/>
        <v>41995.616655092599</v>
      </c>
      <c r="T2277" s="12">
        <f t="shared" si="142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8333</v>
      </c>
      <c r="R2278" t="s">
        <v>8351</v>
      </c>
      <c r="S2278" s="12">
        <f t="shared" si="141"/>
        <v>41644.651493055557</v>
      </c>
      <c r="T2278" s="12">
        <f t="shared" si="142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8333</v>
      </c>
      <c r="R2279" t="s">
        <v>8351</v>
      </c>
      <c r="S2279" s="12">
        <f t="shared" si="141"/>
        <v>40966.678506944445</v>
      </c>
      <c r="T2279" s="12">
        <f t="shared" si="142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8333</v>
      </c>
      <c r="R2280" t="s">
        <v>8351</v>
      </c>
      <c r="S2280" s="12">
        <f t="shared" si="141"/>
        <v>42372.957638888889</v>
      </c>
      <c r="T2280" s="12">
        <f t="shared" si="142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8333</v>
      </c>
      <c r="R2281" t="s">
        <v>8351</v>
      </c>
      <c r="S2281" s="12">
        <f t="shared" si="141"/>
        <v>42039.166666666672</v>
      </c>
      <c r="T2281" s="12">
        <f t="shared" si="142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8333</v>
      </c>
      <c r="R2282" t="s">
        <v>8351</v>
      </c>
      <c r="S2282" s="12">
        <f t="shared" si="141"/>
        <v>42264.624895833331</v>
      </c>
      <c r="T2282" s="12">
        <f t="shared" si="142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8325</v>
      </c>
      <c r="R2283" t="s">
        <v>8326</v>
      </c>
      <c r="S2283" s="12">
        <f t="shared" si="141"/>
        <v>40749.284722222219</v>
      </c>
      <c r="T2283" s="12">
        <f t="shared" si="142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8325</v>
      </c>
      <c r="R2284" t="s">
        <v>8326</v>
      </c>
      <c r="S2284" s="12">
        <f t="shared" si="141"/>
        <v>42383.17460648148</v>
      </c>
      <c r="T2284" s="12">
        <f t="shared" si="142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8325</v>
      </c>
      <c r="R2285" t="s">
        <v>8326</v>
      </c>
      <c r="S2285" s="12">
        <f t="shared" si="141"/>
        <v>41038.083379629628</v>
      </c>
      <c r="T2285" s="12">
        <f t="shared" si="142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8325</v>
      </c>
      <c r="R2286" t="s">
        <v>8326</v>
      </c>
      <c r="S2286" s="12">
        <f t="shared" si="141"/>
        <v>40614.166666666664</v>
      </c>
      <c r="T2286" s="12">
        <f t="shared" si="142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8325</v>
      </c>
      <c r="R2287" t="s">
        <v>8326</v>
      </c>
      <c r="S2287" s="12">
        <f t="shared" si="141"/>
        <v>41089.185682870368</v>
      </c>
      <c r="T2287" s="12">
        <f t="shared" si="142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8325</v>
      </c>
      <c r="R2288" t="s">
        <v>8326</v>
      </c>
      <c r="S2288" s="12">
        <f t="shared" si="141"/>
        <v>41523.165972222225</v>
      </c>
      <c r="T2288" s="12">
        <f t="shared" si="142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8325</v>
      </c>
      <c r="R2289" t="s">
        <v>8326</v>
      </c>
      <c r="S2289" s="12">
        <f t="shared" si="141"/>
        <v>41813.667361111111</v>
      </c>
      <c r="T2289" s="12">
        <f t="shared" si="142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8325</v>
      </c>
      <c r="R2290" t="s">
        <v>8326</v>
      </c>
      <c r="S2290" s="12">
        <f t="shared" si="141"/>
        <v>41086.75</v>
      </c>
      <c r="T2290" s="12">
        <f t="shared" si="142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8325</v>
      </c>
      <c r="R2291" t="s">
        <v>8326</v>
      </c>
      <c r="S2291" s="12">
        <f t="shared" si="141"/>
        <v>41614.973611111112</v>
      </c>
      <c r="T2291" s="12">
        <f t="shared" si="142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8325</v>
      </c>
      <c r="R2292" t="s">
        <v>8326</v>
      </c>
      <c r="S2292" s="12">
        <f t="shared" si="141"/>
        <v>40148.708333333336</v>
      </c>
      <c r="T2292" s="12">
        <f t="shared" si="142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8325</v>
      </c>
      <c r="R2293" t="s">
        <v>8326</v>
      </c>
      <c r="S2293" s="12">
        <f t="shared" si="141"/>
        <v>41022.166666666664</v>
      </c>
      <c r="T2293" s="12">
        <f t="shared" si="142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8325</v>
      </c>
      <c r="R2294" t="s">
        <v>8326</v>
      </c>
      <c r="S2294" s="12">
        <f t="shared" si="141"/>
        <v>41017.697638888887</v>
      </c>
      <c r="T2294" s="12">
        <f t="shared" si="142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8325</v>
      </c>
      <c r="R2295" t="s">
        <v>8326</v>
      </c>
      <c r="S2295" s="12">
        <f t="shared" si="141"/>
        <v>41177.165972222225</v>
      </c>
      <c r="T2295" s="12">
        <f t="shared" si="142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8325</v>
      </c>
      <c r="R2296" t="s">
        <v>8326</v>
      </c>
      <c r="S2296" s="12">
        <f t="shared" si="141"/>
        <v>41294.72314814815</v>
      </c>
      <c r="T2296" s="12">
        <f t="shared" si="142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8325</v>
      </c>
      <c r="R2297" t="s">
        <v>8326</v>
      </c>
      <c r="S2297" s="12">
        <f t="shared" si="141"/>
        <v>41300.954351851848</v>
      </c>
      <c r="T2297" s="12">
        <f t="shared" si="142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8325</v>
      </c>
      <c r="R2298" t="s">
        <v>8326</v>
      </c>
      <c r="S2298" s="12">
        <f t="shared" si="141"/>
        <v>40962.731782407405</v>
      </c>
      <c r="T2298" s="12">
        <f t="shared" si="142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8325</v>
      </c>
      <c r="R2299" t="s">
        <v>8326</v>
      </c>
      <c r="S2299" s="12">
        <f t="shared" si="141"/>
        <v>40982.165972222225</v>
      </c>
      <c r="T2299" s="12">
        <f t="shared" si="142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8325</v>
      </c>
      <c r="R2300" t="s">
        <v>8326</v>
      </c>
      <c r="S2300" s="12">
        <f t="shared" si="141"/>
        <v>41724.798993055556</v>
      </c>
      <c r="T2300" s="12">
        <f t="shared" si="142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8325</v>
      </c>
      <c r="R2301" t="s">
        <v>8326</v>
      </c>
      <c r="S2301" s="12">
        <f t="shared" si="141"/>
        <v>40580.032511574071</v>
      </c>
      <c r="T2301" s="12">
        <f t="shared" si="142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8325</v>
      </c>
      <c r="R2302" t="s">
        <v>8326</v>
      </c>
      <c r="S2302" s="12">
        <f t="shared" si="141"/>
        <v>41088.727037037039</v>
      </c>
      <c r="T2302" s="12">
        <f t="shared" si="142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8325</v>
      </c>
      <c r="R2303" t="s">
        <v>8329</v>
      </c>
      <c r="S2303" s="12">
        <f t="shared" si="141"/>
        <v>41446.146944444445</v>
      </c>
      <c r="T2303" s="12">
        <f t="shared" si="142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8325</v>
      </c>
      <c r="R2304" t="s">
        <v>8329</v>
      </c>
      <c r="S2304" s="12">
        <f t="shared" si="141"/>
        <v>41639.291666666664</v>
      </c>
      <c r="T2304" s="12">
        <f t="shared" si="142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8325</v>
      </c>
      <c r="R2305" t="s">
        <v>8329</v>
      </c>
      <c r="S2305" s="12">
        <f t="shared" si="141"/>
        <v>40890.152731481481</v>
      </c>
      <c r="T2305" s="12">
        <f t="shared" si="142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ref="P2306:P2369" si="144">E2306/L2306</f>
        <v>53.469203539823013</v>
      </c>
      <c r="Q2306" t="s">
        <v>8325</v>
      </c>
      <c r="R2306" t="s">
        <v>8329</v>
      </c>
      <c r="S2306" s="12">
        <f t="shared" ref="S2306:S2369" si="145">(((I2306/60)/60)/24)+DATE(1970,1,1)</f>
        <v>40544.207638888889</v>
      </c>
      <c r="T2306" s="12">
        <f t="shared" ref="T2306:T2369" si="146">(((J2306/60)/60)/24)+DATE(1970,1,1)</f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7">E2307/D2307</f>
        <v>1.0122777777777778</v>
      </c>
      <c r="P2307" s="6">
        <f t="shared" si="144"/>
        <v>109.10778443113773</v>
      </c>
      <c r="Q2307" t="s">
        <v>8325</v>
      </c>
      <c r="R2307" t="s">
        <v>8329</v>
      </c>
      <c r="S2307" s="12">
        <f t="shared" si="145"/>
        <v>41859.75</v>
      </c>
      <c r="T2307" s="12">
        <f t="shared" si="146"/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7"/>
        <v>1.0675857142857144</v>
      </c>
      <c r="P2308" s="6">
        <f t="shared" si="144"/>
        <v>51.185616438356163</v>
      </c>
      <c r="Q2308" t="s">
        <v>8325</v>
      </c>
      <c r="R2308" t="s">
        <v>8329</v>
      </c>
      <c r="S2308" s="12">
        <f t="shared" si="145"/>
        <v>40978.16815972222</v>
      </c>
      <c r="T2308" s="12">
        <f t="shared" si="146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8325</v>
      </c>
      <c r="R2309" t="s">
        <v>8329</v>
      </c>
      <c r="S2309" s="12">
        <f t="shared" si="145"/>
        <v>41034.802407407406</v>
      </c>
      <c r="T2309" s="12">
        <f t="shared" si="146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8325</v>
      </c>
      <c r="R2310" t="s">
        <v>8329</v>
      </c>
      <c r="S2310" s="12">
        <f t="shared" si="145"/>
        <v>41880.041666666664</v>
      </c>
      <c r="T2310" s="12">
        <f t="shared" si="146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8325</v>
      </c>
      <c r="R2311" t="s">
        <v>8329</v>
      </c>
      <c r="S2311" s="12">
        <f t="shared" si="145"/>
        <v>41342.987696759257</v>
      </c>
      <c r="T2311" s="12">
        <f t="shared" si="146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8325</v>
      </c>
      <c r="R2312" t="s">
        <v>8329</v>
      </c>
      <c r="S2312" s="12">
        <f t="shared" si="145"/>
        <v>41354.752488425926</v>
      </c>
      <c r="T2312" s="12">
        <f t="shared" si="146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8325</v>
      </c>
      <c r="R2313" t="s">
        <v>8329</v>
      </c>
      <c r="S2313" s="12">
        <f t="shared" si="145"/>
        <v>41766.004502314812</v>
      </c>
      <c r="T2313" s="12">
        <f t="shared" si="146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8325</v>
      </c>
      <c r="R2314" t="s">
        <v>8329</v>
      </c>
      <c r="S2314" s="12">
        <f t="shared" si="145"/>
        <v>41747.958333333336</v>
      </c>
      <c r="T2314" s="12">
        <f t="shared" si="146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8325</v>
      </c>
      <c r="R2315" t="s">
        <v>8329</v>
      </c>
      <c r="S2315" s="12">
        <f t="shared" si="145"/>
        <v>41032.958634259259</v>
      </c>
      <c r="T2315" s="12">
        <f t="shared" si="146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8325</v>
      </c>
      <c r="R2316" t="s">
        <v>8329</v>
      </c>
      <c r="S2316" s="12">
        <f t="shared" si="145"/>
        <v>41067.551585648151</v>
      </c>
      <c r="T2316" s="12">
        <f t="shared" si="146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8325</v>
      </c>
      <c r="R2317" t="s">
        <v>8329</v>
      </c>
      <c r="S2317" s="12">
        <f t="shared" si="145"/>
        <v>41034.72619212963</v>
      </c>
      <c r="T2317" s="12">
        <f t="shared" si="146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8325</v>
      </c>
      <c r="R2318" t="s">
        <v>8329</v>
      </c>
      <c r="S2318" s="12">
        <f t="shared" si="145"/>
        <v>40156.76666666667</v>
      </c>
      <c r="T2318" s="12">
        <f t="shared" si="146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8325</v>
      </c>
      <c r="R2319" t="s">
        <v>8329</v>
      </c>
      <c r="S2319" s="12">
        <f t="shared" si="145"/>
        <v>40224.208333333336</v>
      </c>
      <c r="T2319" s="12">
        <f t="shared" si="146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8325</v>
      </c>
      <c r="R2320" t="s">
        <v>8329</v>
      </c>
      <c r="S2320" s="12">
        <f t="shared" si="145"/>
        <v>40082.165972222225</v>
      </c>
      <c r="T2320" s="12">
        <f t="shared" si="146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8325</v>
      </c>
      <c r="R2321" t="s">
        <v>8329</v>
      </c>
      <c r="S2321" s="12">
        <f t="shared" si="145"/>
        <v>41623.082002314812</v>
      </c>
      <c r="T2321" s="12">
        <f t="shared" si="146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8325</v>
      </c>
      <c r="R2322" t="s">
        <v>8329</v>
      </c>
      <c r="S2322" s="12">
        <f t="shared" si="145"/>
        <v>41731.775462962964</v>
      </c>
      <c r="T2322" s="12">
        <f t="shared" si="146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8336</v>
      </c>
      <c r="R2323" t="s">
        <v>8352</v>
      </c>
      <c r="S2323" s="12">
        <f t="shared" si="145"/>
        <v>42829.21876157407</v>
      </c>
      <c r="T2323" s="12">
        <f t="shared" si="146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8336</v>
      </c>
      <c r="R2324" t="s">
        <v>8352</v>
      </c>
      <c r="S2324" s="12">
        <f t="shared" si="145"/>
        <v>42834.853807870371</v>
      </c>
      <c r="T2324" s="12">
        <f t="shared" si="146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8336</v>
      </c>
      <c r="R2325" t="s">
        <v>8352</v>
      </c>
      <c r="S2325" s="12">
        <f t="shared" si="145"/>
        <v>42814.755173611105</v>
      </c>
      <c r="T2325" s="12">
        <f t="shared" si="146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8336</v>
      </c>
      <c r="R2326" t="s">
        <v>8352</v>
      </c>
      <c r="S2326" s="12">
        <f t="shared" si="145"/>
        <v>42820.843576388885</v>
      </c>
      <c r="T2326" s="12">
        <f t="shared" si="146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8336</v>
      </c>
      <c r="R2327" t="s">
        <v>8352</v>
      </c>
      <c r="S2327" s="12">
        <f t="shared" si="145"/>
        <v>42823.980682870373</v>
      </c>
      <c r="T2327" s="12">
        <f t="shared" si="146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8336</v>
      </c>
      <c r="R2328" t="s">
        <v>8352</v>
      </c>
      <c r="S2328" s="12">
        <f t="shared" si="145"/>
        <v>42855.708333333328</v>
      </c>
      <c r="T2328" s="12">
        <f t="shared" si="146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8336</v>
      </c>
      <c r="R2329" t="s">
        <v>8352</v>
      </c>
      <c r="S2329" s="12">
        <f t="shared" si="145"/>
        <v>41877.917129629634</v>
      </c>
      <c r="T2329" s="12">
        <f t="shared" si="146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8336</v>
      </c>
      <c r="R2330" t="s">
        <v>8352</v>
      </c>
      <c r="S2330" s="12">
        <f t="shared" si="145"/>
        <v>42169.781678240746</v>
      </c>
      <c r="T2330" s="12">
        <f t="shared" si="146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8336</v>
      </c>
      <c r="R2331" t="s">
        <v>8352</v>
      </c>
      <c r="S2331" s="12">
        <f t="shared" si="145"/>
        <v>41837.624374999999</v>
      </c>
      <c r="T2331" s="12">
        <f t="shared" si="146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8336</v>
      </c>
      <c r="R2332" t="s">
        <v>8352</v>
      </c>
      <c r="S2332" s="12">
        <f t="shared" si="145"/>
        <v>42363</v>
      </c>
      <c r="T2332" s="12">
        <f t="shared" si="146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8336</v>
      </c>
      <c r="R2333" t="s">
        <v>8352</v>
      </c>
      <c r="S2333" s="12">
        <f t="shared" si="145"/>
        <v>41869.005671296298</v>
      </c>
      <c r="T2333" s="12">
        <f t="shared" si="146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8336</v>
      </c>
      <c r="R2334" t="s">
        <v>8352</v>
      </c>
      <c r="S2334" s="12">
        <f t="shared" si="145"/>
        <v>42041.628136574072</v>
      </c>
      <c r="T2334" s="12">
        <f t="shared" si="146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8336</v>
      </c>
      <c r="R2335" t="s">
        <v>8352</v>
      </c>
      <c r="S2335" s="12">
        <f t="shared" si="145"/>
        <v>41788.743055555555</v>
      </c>
      <c r="T2335" s="12">
        <f t="shared" si="146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8336</v>
      </c>
      <c r="R2336" t="s">
        <v>8352</v>
      </c>
      <c r="S2336" s="12">
        <f t="shared" si="145"/>
        <v>41948.731944444444</v>
      </c>
      <c r="T2336" s="12">
        <f t="shared" si="146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8336</v>
      </c>
      <c r="R2337" t="s">
        <v>8352</v>
      </c>
      <c r="S2337" s="12">
        <f t="shared" si="145"/>
        <v>41801.572256944448</v>
      </c>
      <c r="T2337" s="12">
        <f t="shared" si="146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8336</v>
      </c>
      <c r="R2338" t="s">
        <v>8352</v>
      </c>
      <c r="S2338" s="12">
        <f t="shared" si="145"/>
        <v>41706.924710648149</v>
      </c>
      <c r="T2338" s="12">
        <f t="shared" si="146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8336</v>
      </c>
      <c r="R2339" t="s">
        <v>8352</v>
      </c>
      <c r="S2339" s="12">
        <f t="shared" si="145"/>
        <v>41816.640543981484</v>
      </c>
      <c r="T2339" s="12">
        <f t="shared" si="146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8336</v>
      </c>
      <c r="R2340" t="s">
        <v>8352</v>
      </c>
      <c r="S2340" s="12">
        <f t="shared" si="145"/>
        <v>41819.896805555552</v>
      </c>
      <c r="T2340" s="12">
        <f t="shared" si="146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8336</v>
      </c>
      <c r="R2341" t="s">
        <v>8352</v>
      </c>
      <c r="S2341" s="12">
        <f t="shared" si="145"/>
        <v>42723.332638888889</v>
      </c>
      <c r="T2341" s="12">
        <f t="shared" si="146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8336</v>
      </c>
      <c r="R2342" t="s">
        <v>8352</v>
      </c>
      <c r="S2342" s="12">
        <f t="shared" si="145"/>
        <v>42673.642800925925</v>
      </c>
      <c r="T2342" s="12">
        <f t="shared" si="146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8319</v>
      </c>
      <c r="R2343" t="s">
        <v>8320</v>
      </c>
      <c r="S2343" s="12">
        <f t="shared" si="145"/>
        <v>42197.813703703709</v>
      </c>
      <c r="T2343" s="12">
        <f t="shared" si="146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8319</v>
      </c>
      <c r="R2344" t="s">
        <v>8320</v>
      </c>
      <c r="S2344" s="12">
        <f t="shared" si="145"/>
        <v>41918.208333333336</v>
      </c>
      <c r="T2344" s="12">
        <f t="shared" si="146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8319</v>
      </c>
      <c r="R2345" t="s">
        <v>8320</v>
      </c>
      <c r="S2345" s="12">
        <f t="shared" si="145"/>
        <v>42377.82430555555</v>
      </c>
      <c r="T2345" s="12">
        <f t="shared" si="146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8319</v>
      </c>
      <c r="R2346" t="s">
        <v>8320</v>
      </c>
      <c r="S2346" s="12">
        <f t="shared" si="145"/>
        <v>42545.727650462963</v>
      </c>
      <c r="T2346" s="12">
        <f t="shared" si="146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8319</v>
      </c>
      <c r="R2347" t="s">
        <v>8320</v>
      </c>
      <c r="S2347" s="12">
        <f t="shared" si="145"/>
        <v>42094.985416666663</v>
      </c>
      <c r="T2347" s="12">
        <f t="shared" si="146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8319</v>
      </c>
      <c r="R2348" t="s">
        <v>8320</v>
      </c>
      <c r="S2348" s="12">
        <f t="shared" si="145"/>
        <v>42660.79896990741</v>
      </c>
      <c r="T2348" s="12">
        <f t="shared" si="146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8319</v>
      </c>
      <c r="R2349" t="s">
        <v>8320</v>
      </c>
      <c r="S2349" s="12">
        <f t="shared" si="145"/>
        <v>42607.607361111113</v>
      </c>
      <c r="T2349" s="12">
        <f t="shared" si="146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8319</v>
      </c>
      <c r="R2350" t="s">
        <v>8320</v>
      </c>
      <c r="S2350" s="12">
        <f t="shared" si="145"/>
        <v>42420.932152777779</v>
      </c>
      <c r="T2350" s="12">
        <f t="shared" si="146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8319</v>
      </c>
      <c r="R2351" t="s">
        <v>8320</v>
      </c>
      <c r="S2351" s="12">
        <f t="shared" si="145"/>
        <v>42227.775787037041</v>
      </c>
      <c r="T2351" s="12">
        <f t="shared" si="146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8319</v>
      </c>
      <c r="R2352" t="s">
        <v>8320</v>
      </c>
      <c r="S2352" s="12">
        <f t="shared" si="145"/>
        <v>42738.842245370368</v>
      </c>
      <c r="T2352" s="12">
        <f t="shared" si="146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8319</v>
      </c>
      <c r="R2353" t="s">
        <v>8320</v>
      </c>
      <c r="S2353" s="12">
        <f t="shared" si="145"/>
        <v>42124.101145833338</v>
      </c>
      <c r="T2353" s="12">
        <f t="shared" si="146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8319</v>
      </c>
      <c r="R2354" t="s">
        <v>8320</v>
      </c>
      <c r="S2354" s="12">
        <f t="shared" si="145"/>
        <v>42161.633703703701</v>
      </c>
      <c r="T2354" s="12">
        <f t="shared" si="146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8319</v>
      </c>
      <c r="R2355" t="s">
        <v>8320</v>
      </c>
      <c r="S2355" s="12">
        <f t="shared" si="145"/>
        <v>42115.676180555558</v>
      </c>
      <c r="T2355" s="12">
        <f t="shared" si="146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8319</v>
      </c>
      <c r="R2356" t="s">
        <v>8320</v>
      </c>
      <c r="S2356" s="12">
        <f t="shared" si="145"/>
        <v>42014.722916666666</v>
      </c>
      <c r="T2356" s="12">
        <f t="shared" si="146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8319</v>
      </c>
      <c r="R2357" t="s">
        <v>8320</v>
      </c>
      <c r="S2357" s="12">
        <f t="shared" si="145"/>
        <v>42126.918240740735</v>
      </c>
      <c r="T2357" s="12">
        <f t="shared" si="146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8319</v>
      </c>
      <c r="R2358" t="s">
        <v>8320</v>
      </c>
      <c r="S2358" s="12">
        <f t="shared" si="145"/>
        <v>42160.78361111111</v>
      </c>
      <c r="T2358" s="12">
        <f t="shared" si="146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8319</v>
      </c>
      <c r="R2359" t="s">
        <v>8320</v>
      </c>
      <c r="S2359" s="12">
        <f t="shared" si="145"/>
        <v>42294.620115740734</v>
      </c>
      <c r="T2359" s="12">
        <f t="shared" si="146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8319</v>
      </c>
      <c r="R2360" t="s">
        <v>8320</v>
      </c>
      <c r="S2360" s="12">
        <f t="shared" si="145"/>
        <v>42035.027083333334</v>
      </c>
      <c r="T2360" s="12">
        <f t="shared" si="146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8319</v>
      </c>
      <c r="R2361" t="s">
        <v>8320</v>
      </c>
      <c r="S2361" s="12">
        <f t="shared" si="145"/>
        <v>42219.649583333332</v>
      </c>
      <c r="T2361" s="12">
        <f t="shared" si="146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8319</v>
      </c>
      <c r="R2362" t="s">
        <v>8320</v>
      </c>
      <c r="S2362" s="12">
        <f t="shared" si="145"/>
        <v>42407.70694444445</v>
      </c>
      <c r="T2362" s="12">
        <f t="shared" si="146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8319</v>
      </c>
      <c r="R2363" t="s">
        <v>8320</v>
      </c>
      <c r="S2363" s="12">
        <f t="shared" si="145"/>
        <v>42490.916666666672</v>
      </c>
      <c r="T2363" s="12">
        <f t="shared" si="146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8319</v>
      </c>
      <c r="R2364" t="s">
        <v>8320</v>
      </c>
      <c r="S2364" s="12">
        <f t="shared" si="145"/>
        <v>41984.688310185185</v>
      </c>
      <c r="T2364" s="12">
        <f t="shared" si="146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8319</v>
      </c>
      <c r="R2365" t="s">
        <v>8320</v>
      </c>
      <c r="S2365" s="12">
        <f t="shared" si="145"/>
        <v>42367.011574074073</v>
      </c>
      <c r="T2365" s="12">
        <f t="shared" si="146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8319</v>
      </c>
      <c r="R2366" t="s">
        <v>8320</v>
      </c>
      <c r="S2366" s="12">
        <f t="shared" si="145"/>
        <v>42303.934675925921</v>
      </c>
      <c r="T2366" s="12">
        <f t="shared" si="146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8319</v>
      </c>
      <c r="R2367" t="s">
        <v>8320</v>
      </c>
      <c r="S2367" s="12">
        <f t="shared" si="145"/>
        <v>42386.958333333328</v>
      </c>
      <c r="T2367" s="12">
        <f t="shared" si="146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8319</v>
      </c>
      <c r="R2368" t="s">
        <v>8320</v>
      </c>
      <c r="S2368" s="12">
        <f t="shared" si="145"/>
        <v>42298.531631944439</v>
      </c>
      <c r="T2368" s="12">
        <f t="shared" si="146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8319</v>
      </c>
      <c r="R2369" t="s">
        <v>8320</v>
      </c>
      <c r="S2369" s="12">
        <f t="shared" si="145"/>
        <v>42485.928425925929</v>
      </c>
      <c r="T2369" s="12">
        <f t="shared" si="146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ref="P2370:P2433" si="148">E2370/L2370</f>
        <v>50</v>
      </c>
      <c r="Q2370" t="s">
        <v>8319</v>
      </c>
      <c r="R2370" t="s">
        <v>8320</v>
      </c>
      <c r="S2370" s="12">
        <f t="shared" ref="S2370:S2433" si="149">(((I2370/60)/60)/24)+DATE(1970,1,1)</f>
        <v>42108.680150462969</v>
      </c>
      <c r="T2370" s="12">
        <f t="shared" ref="T2370:T2433" si="150">(((J2370/60)/60)/24)+DATE(1970,1,1)</f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1">E2371/D2371</f>
        <v>0</v>
      </c>
      <c r="P2371" s="6" t="e">
        <f t="shared" si="148"/>
        <v>#DIV/0!</v>
      </c>
      <c r="Q2371" t="s">
        <v>8319</v>
      </c>
      <c r="R2371" t="s">
        <v>8320</v>
      </c>
      <c r="S2371" s="12">
        <f t="shared" si="149"/>
        <v>42410.812627314815</v>
      </c>
      <c r="T2371" s="12">
        <f t="shared" si="150"/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1"/>
        <v>3.2799999999999999E-3</v>
      </c>
      <c r="P2372" s="6">
        <f t="shared" si="148"/>
        <v>20.5</v>
      </c>
      <c r="Q2372" t="s">
        <v>8319</v>
      </c>
      <c r="R2372" t="s">
        <v>8320</v>
      </c>
      <c r="S2372" s="12">
        <f t="shared" si="149"/>
        <v>41991.18913194444</v>
      </c>
      <c r="T2372" s="12">
        <f t="shared" si="150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8319</v>
      </c>
      <c r="R2373" t="s">
        <v>8320</v>
      </c>
      <c r="S2373" s="12">
        <f t="shared" si="149"/>
        <v>42180.777731481481</v>
      </c>
      <c r="T2373" s="12">
        <f t="shared" si="150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8319</v>
      </c>
      <c r="R2374" t="s">
        <v>8320</v>
      </c>
      <c r="S2374" s="12">
        <f t="shared" si="149"/>
        <v>42118.069108796291</v>
      </c>
      <c r="T2374" s="12">
        <f t="shared" si="150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8319</v>
      </c>
      <c r="R2375" t="s">
        <v>8320</v>
      </c>
      <c r="S2375" s="12">
        <f t="shared" si="149"/>
        <v>42245.662314814821</v>
      </c>
      <c r="T2375" s="12">
        <f t="shared" si="150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8319</v>
      </c>
      <c r="R2376" t="s">
        <v>8320</v>
      </c>
      <c r="S2376" s="12">
        <f t="shared" si="149"/>
        <v>42047.843287037031</v>
      </c>
      <c r="T2376" s="12">
        <f t="shared" si="150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8319</v>
      </c>
      <c r="R2377" t="s">
        <v>8320</v>
      </c>
      <c r="S2377" s="12">
        <f t="shared" si="149"/>
        <v>42622.836076388892</v>
      </c>
      <c r="T2377" s="12">
        <f t="shared" si="150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8319</v>
      </c>
      <c r="R2378" t="s">
        <v>8320</v>
      </c>
      <c r="S2378" s="12">
        <f t="shared" si="149"/>
        <v>42348.925532407404</v>
      </c>
      <c r="T2378" s="12">
        <f t="shared" si="150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8319</v>
      </c>
      <c r="R2379" t="s">
        <v>8320</v>
      </c>
      <c r="S2379" s="12">
        <f t="shared" si="149"/>
        <v>42699.911840277782</v>
      </c>
      <c r="T2379" s="12">
        <f t="shared" si="150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8319</v>
      </c>
      <c r="R2380" t="s">
        <v>8320</v>
      </c>
      <c r="S2380" s="12">
        <f t="shared" si="149"/>
        <v>42242.013078703705</v>
      </c>
      <c r="T2380" s="12">
        <f t="shared" si="150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8319</v>
      </c>
      <c r="R2381" t="s">
        <v>8320</v>
      </c>
      <c r="S2381" s="12">
        <f t="shared" si="149"/>
        <v>42282.016388888893</v>
      </c>
      <c r="T2381" s="12">
        <f t="shared" si="150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8319</v>
      </c>
      <c r="R2382" t="s">
        <v>8320</v>
      </c>
      <c r="S2382" s="12">
        <f t="shared" si="149"/>
        <v>42278.793310185181</v>
      </c>
      <c r="T2382" s="12">
        <f t="shared" si="150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8319</v>
      </c>
      <c r="R2383" t="s">
        <v>8320</v>
      </c>
      <c r="S2383" s="12">
        <f t="shared" si="149"/>
        <v>42104.935740740737</v>
      </c>
      <c r="T2383" s="12">
        <f t="shared" si="150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8319</v>
      </c>
      <c r="R2384" t="s">
        <v>8320</v>
      </c>
      <c r="S2384" s="12">
        <f t="shared" si="149"/>
        <v>42220.187534722223</v>
      </c>
      <c r="T2384" s="12">
        <f t="shared" si="150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8319</v>
      </c>
      <c r="R2385" t="s">
        <v>8320</v>
      </c>
      <c r="S2385" s="12">
        <f t="shared" si="149"/>
        <v>42057.056793981479</v>
      </c>
      <c r="T2385" s="12">
        <f t="shared" si="150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8319</v>
      </c>
      <c r="R2386" t="s">
        <v>8320</v>
      </c>
      <c r="S2386" s="12">
        <f t="shared" si="149"/>
        <v>41957.109293981484</v>
      </c>
      <c r="T2386" s="12">
        <f t="shared" si="150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8319</v>
      </c>
      <c r="R2387" t="s">
        <v>8320</v>
      </c>
      <c r="S2387" s="12">
        <f t="shared" si="149"/>
        <v>42221.70175925926</v>
      </c>
      <c r="T2387" s="12">
        <f t="shared" si="150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8319</v>
      </c>
      <c r="R2388" t="s">
        <v>8320</v>
      </c>
      <c r="S2388" s="12">
        <f t="shared" si="149"/>
        <v>42014.838240740741</v>
      </c>
      <c r="T2388" s="12">
        <f t="shared" si="150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8319</v>
      </c>
      <c r="R2389" t="s">
        <v>8320</v>
      </c>
      <c r="S2389" s="12">
        <f t="shared" si="149"/>
        <v>42573.626620370371</v>
      </c>
      <c r="T2389" s="12">
        <f t="shared" si="150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8319</v>
      </c>
      <c r="R2390" t="s">
        <v>8320</v>
      </c>
      <c r="S2390" s="12">
        <f t="shared" si="149"/>
        <v>42019.811805555553</v>
      </c>
      <c r="T2390" s="12">
        <f t="shared" si="150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8319</v>
      </c>
      <c r="R2391" t="s">
        <v>8320</v>
      </c>
      <c r="S2391" s="12">
        <f t="shared" si="149"/>
        <v>42210.915972222225</v>
      </c>
      <c r="T2391" s="12">
        <f t="shared" si="150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8319</v>
      </c>
      <c r="R2392" t="s">
        <v>8320</v>
      </c>
      <c r="S2392" s="12">
        <f t="shared" si="149"/>
        <v>42008.262314814812</v>
      </c>
      <c r="T2392" s="12">
        <f t="shared" si="150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8319</v>
      </c>
      <c r="R2393" t="s">
        <v>8320</v>
      </c>
      <c r="S2393" s="12">
        <f t="shared" si="149"/>
        <v>42094.752824074079</v>
      </c>
      <c r="T2393" s="12">
        <f t="shared" si="150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8319</v>
      </c>
      <c r="R2394" t="s">
        <v>8320</v>
      </c>
      <c r="S2394" s="12">
        <f t="shared" si="149"/>
        <v>42306.120636574073</v>
      </c>
      <c r="T2394" s="12">
        <f t="shared" si="150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8319</v>
      </c>
      <c r="R2395" t="s">
        <v>8320</v>
      </c>
      <c r="S2395" s="12">
        <f t="shared" si="149"/>
        <v>42224.648344907408</v>
      </c>
      <c r="T2395" s="12">
        <f t="shared" si="150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8319</v>
      </c>
      <c r="R2396" t="s">
        <v>8320</v>
      </c>
      <c r="S2396" s="12">
        <f t="shared" si="149"/>
        <v>42061.362187499995</v>
      </c>
      <c r="T2396" s="12">
        <f t="shared" si="150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8319</v>
      </c>
      <c r="R2397" t="s">
        <v>8320</v>
      </c>
      <c r="S2397" s="12">
        <f t="shared" si="149"/>
        <v>42745.372916666667</v>
      </c>
      <c r="T2397" s="12">
        <f t="shared" si="150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8319</v>
      </c>
      <c r="R2398" t="s">
        <v>8320</v>
      </c>
      <c r="S2398" s="12">
        <f t="shared" si="149"/>
        <v>42292.849050925928</v>
      </c>
      <c r="T2398" s="12">
        <f t="shared" si="150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8319</v>
      </c>
      <c r="R2399" t="s">
        <v>8320</v>
      </c>
      <c r="S2399" s="12">
        <f t="shared" si="149"/>
        <v>42006.88490740741</v>
      </c>
      <c r="T2399" s="12">
        <f t="shared" si="150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8319</v>
      </c>
      <c r="R2400" t="s">
        <v>8320</v>
      </c>
      <c r="S2400" s="12">
        <f t="shared" si="149"/>
        <v>42187.916481481487</v>
      </c>
      <c r="T2400" s="12">
        <f t="shared" si="150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8319</v>
      </c>
      <c r="R2401" t="s">
        <v>8320</v>
      </c>
      <c r="S2401" s="12">
        <f t="shared" si="149"/>
        <v>41991.853078703702</v>
      </c>
      <c r="T2401" s="12">
        <f t="shared" si="150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8319</v>
      </c>
      <c r="R2402" t="s">
        <v>8320</v>
      </c>
      <c r="S2402" s="12">
        <f t="shared" si="149"/>
        <v>42474.268101851849</v>
      </c>
      <c r="T2402" s="12">
        <f t="shared" si="150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8336</v>
      </c>
      <c r="R2403" t="s">
        <v>8337</v>
      </c>
      <c r="S2403" s="12">
        <f t="shared" si="149"/>
        <v>42434.822870370372</v>
      </c>
      <c r="T2403" s="12">
        <f t="shared" si="150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8336</v>
      </c>
      <c r="R2404" t="s">
        <v>8337</v>
      </c>
      <c r="S2404" s="12">
        <f t="shared" si="149"/>
        <v>42137.679756944446</v>
      </c>
      <c r="T2404" s="12">
        <f t="shared" si="150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8336</v>
      </c>
      <c r="R2405" t="s">
        <v>8337</v>
      </c>
      <c r="S2405" s="12">
        <f t="shared" si="149"/>
        <v>42459.840949074074</v>
      </c>
      <c r="T2405" s="12">
        <f t="shared" si="150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8336</v>
      </c>
      <c r="R2406" t="s">
        <v>8337</v>
      </c>
      <c r="S2406" s="12">
        <f t="shared" si="149"/>
        <v>42372.03943287037</v>
      </c>
      <c r="T2406" s="12">
        <f t="shared" si="150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8336</v>
      </c>
      <c r="R2407" t="s">
        <v>8337</v>
      </c>
      <c r="S2407" s="12">
        <f t="shared" si="149"/>
        <v>42616.585358796292</v>
      </c>
      <c r="T2407" s="12">
        <f t="shared" si="150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8336</v>
      </c>
      <c r="R2408" t="s">
        <v>8337</v>
      </c>
      <c r="S2408" s="12">
        <f t="shared" si="149"/>
        <v>42023.110995370371</v>
      </c>
      <c r="T2408" s="12">
        <f t="shared" si="150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8336</v>
      </c>
      <c r="R2409" t="s">
        <v>8337</v>
      </c>
      <c r="S2409" s="12">
        <f t="shared" si="149"/>
        <v>42105.25</v>
      </c>
      <c r="T2409" s="12">
        <f t="shared" si="150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8336</v>
      </c>
      <c r="R2410" t="s">
        <v>8337</v>
      </c>
      <c r="S2410" s="12">
        <f t="shared" si="149"/>
        <v>41949.182372685187</v>
      </c>
      <c r="T2410" s="12">
        <f t="shared" si="150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8336</v>
      </c>
      <c r="R2411" t="s">
        <v>8337</v>
      </c>
      <c r="S2411" s="12">
        <f t="shared" si="149"/>
        <v>42234.875868055555</v>
      </c>
      <c r="T2411" s="12">
        <f t="shared" si="150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8336</v>
      </c>
      <c r="R2412" t="s">
        <v>8337</v>
      </c>
      <c r="S2412" s="12">
        <f t="shared" si="149"/>
        <v>42254.408275462964</v>
      </c>
      <c r="T2412" s="12">
        <f t="shared" si="150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8336</v>
      </c>
      <c r="R2413" t="s">
        <v>8337</v>
      </c>
      <c r="S2413" s="12">
        <f t="shared" si="149"/>
        <v>42241.732430555552</v>
      </c>
      <c r="T2413" s="12">
        <f t="shared" si="150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8336</v>
      </c>
      <c r="R2414" t="s">
        <v>8337</v>
      </c>
      <c r="S2414" s="12">
        <f t="shared" si="149"/>
        <v>42700.778622685189</v>
      </c>
      <c r="T2414" s="12">
        <f t="shared" si="150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8336</v>
      </c>
      <c r="R2415" t="s">
        <v>8337</v>
      </c>
      <c r="S2415" s="12">
        <f t="shared" si="149"/>
        <v>41790.979166666664</v>
      </c>
      <c r="T2415" s="12">
        <f t="shared" si="150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8336</v>
      </c>
      <c r="R2416" t="s">
        <v>8337</v>
      </c>
      <c r="S2416" s="12">
        <f t="shared" si="149"/>
        <v>42238.165972222225</v>
      </c>
      <c r="T2416" s="12">
        <f t="shared" si="150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8336</v>
      </c>
      <c r="R2417" t="s">
        <v>8337</v>
      </c>
      <c r="S2417" s="12">
        <f t="shared" si="149"/>
        <v>42566.862800925926</v>
      </c>
      <c r="T2417" s="12">
        <f t="shared" si="150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8336</v>
      </c>
      <c r="R2418" t="s">
        <v>8337</v>
      </c>
      <c r="S2418" s="12">
        <f t="shared" si="149"/>
        <v>42077.625</v>
      </c>
      <c r="T2418" s="12">
        <f t="shared" si="150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8336</v>
      </c>
      <c r="R2419" t="s">
        <v>8337</v>
      </c>
      <c r="S2419" s="12">
        <f t="shared" si="149"/>
        <v>41861.884108796294</v>
      </c>
      <c r="T2419" s="12">
        <f t="shared" si="150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8336</v>
      </c>
      <c r="R2420" t="s">
        <v>8337</v>
      </c>
      <c r="S2420" s="12">
        <f t="shared" si="149"/>
        <v>42087.815324074079</v>
      </c>
      <c r="T2420" s="12">
        <f t="shared" si="150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8336</v>
      </c>
      <c r="R2421" t="s">
        <v>8337</v>
      </c>
      <c r="S2421" s="12">
        <f t="shared" si="149"/>
        <v>42053.738298611104</v>
      </c>
      <c r="T2421" s="12">
        <f t="shared" si="150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8336</v>
      </c>
      <c r="R2422" t="s">
        <v>8337</v>
      </c>
      <c r="S2422" s="12">
        <f t="shared" si="149"/>
        <v>41953.070543981477</v>
      </c>
      <c r="T2422" s="12">
        <f t="shared" si="150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8336</v>
      </c>
      <c r="R2423" t="s">
        <v>8337</v>
      </c>
      <c r="S2423" s="12">
        <f t="shared" si="149"/>
        <v>42056.687453703707</v>
      </c>
      <c r="T2423" s="12">
        <f t="shared" si="150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8336</v>
      </c>
      <c r="R2424" t="s">
        <v>8337</v>
      </c>
      <c r="S2424" s="12">
        <f t="shared" si="149"/>
        <v>42074.683287037042</v>
      </c>
      <c r="T2424" s="12">
        <f t="shared" si="150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8336</v>
      </c>
      <c r="R2425" t="s">
        <v>8337</v>
      </c>
      <c r="S2425" s="12">
        <f t="shared" si="149"/>
        <v>42004.704745370371</v>
      </c>
      <c r="T2425" s="12">
        <f t="shared" si="150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8336</v>
      </c>
      <c r="R2426" t="s">
        <v>8337</v>
      </c>
      <c r="S2426" s="12">
        <f t="shared" si="149"/>
        <v>41939.892453703702</v>
      </c>
      <c r="T2426" s="12">
        <f t="shared" si="150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8336</v>
      </c>
      <c r="R2427" t="s">
        <v>8337</v>
      </c>
      <c r="S2427" s="12">
        <f t="shared" si="149"/>
        <v>42517.919444444444</v>
      </c>
      <c r="T2427" s="12">
        <f t="shared" si="150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8336</v>
      </c>
      <c r="R2428" t="s">
        <v>8337</v>
      </c>
      <c r="S2428" s="12">
        <f t="shared" si="149"/>
        <v>42224.170046296291</v>
      </c>
      <c r="T2428" s="12">
        <f t="shared" si="150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8336</v>
      </c>
      <c r="R2429" t="s">
        <v>8337</v>
      </c>
      <c r="S2429" s="12">
        <f t="shared" si="149"/>
        <v>42452.277002314819</v>
      </c>
      <c r="T2429" s="12">
        <f t="shared" si="150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8336</v>
      </c>
      <c r="R2430" t="s">
        <v>8337</v>
      </c>
      <c r="S2430" s="12">
        <f t="shared" si="149"/>
        <v>42075.742488425924</v>
      </c>
      <c r="T2430" s="12">
        <f t="shared" si="150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8336</v>
      </c>
      <c r="R2431" t="s">
        <v>8337</v>
      </c>
      <c r="S2431" s="12">
        <f t="shared" si="149"/>
        <v>42771.697222222225</v>
      </c>
      <c r="T2431" s="12">
        <f t="shared" si="150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8336</v>
      </c>
      <c r="R2432" t="s">
        <v>8337</v>
      </c>
      <c r="S2432" s="12">
        <f t="shared" si="149"/>
        <v>42412.130833333329</v>
      </c>
      <c r="T2432" s="12">
        <f t="shared" si="150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8336</v>
      </c>
      <c r="R2433" t="s">
        <v>8337</v>
      </c>
      <c r="S2433" s="12">
        <f t="shared" si="149"/>
        <v>42549.099687499998</v>
      </c>
      <c r="T2433" s="12">
        <f t="shared" si="150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ref="P2434:P2497" si="152">E2434/L2434</f>
        <v>1</v>
      </c>
      <c r="Q2434" t="s">
        <v>8336</v>
      </c>
      <c r="R2434" t="s">
        <v>8337</v>
      </c>
      <c r="S2434" s="12">
        <f t="shared" ref="S2434:S2497" si="153">(((I2434/60)/60)/24)+DATE(1970,1,1)</f>
        <v>42071.218715277777</v>
      </c>
      <c r="T2434" s="12">
        <f t="shared" ref="T2434:T2497" si="154">(((J2434/60)/60)/24)+DATE(1970,1,1)</f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5">E2435/D2435</f>
        <v>0</v>
      </c>
      <c r="P2435" s="6" t="e">
        <f t="shared" si="152"/>
        <v>#DIV/0!</v>
      </c>
      <c r="Q2435" t="s">
        <v>8336</v>
      </c>
      <c r="R2435" t="s">
        <v>8337</v>
      </c>
      <c r="S2435" s="12">
        <f t="shared" si="153"/>
        <v>42427.89980324074</v>
      </c>
      <c r="T2435" s="12">
        <f t="shared" si="154"/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5"/>
        <v>1.2999999999999999E-3</v>
      </c>
      <c r="P2436" s="6">
        <f t="shared" si="152"/>
        <v>13</v>
      </c>
      <c r="Q2436" t="s">
        <v>8336</v>
      </c>
      <c r="R2436" t="s">
        <v>8337</v>
      </c>
      <c r="S2436" s="12">
        <f t="shared" si="153"/>
        <v>42220.18604166666</v>
      </c>
      <c r="T2436" s="12">
        <f t="shared" si="154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8336</v>
      </c>
      <c r="R2437" t="s">
        <v>8337</v>
      </c>
      <c r="S2437" s="12">
        <f t="shared" si="153"/>
        <v>42282.277615740735</v>
      </c>
      <c r="T2437" s="12">
        <f t="shared" si="154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8336</v>
      </c>
      <c r="R2438" t="s">
        <v>8337</v>
      </c>
      <c r="S2438" s="12">
        <f t="shared" si="153"/>
        <v>42398.615393518514</v>
      </c>
      <c r="T2438" s="12">
        <f t="shared" si="154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8336</v>
      </c>
      <c r="R2439" t="s">
        <v>8337</v>
      </c>
      <c r="S2439" s="12">
        <f t="shared" si="153"/>
        <v>42080.75</v>
      </c>
      <c r="T2439" s="12">
        <f t="shared" si="154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8336</v>
      </c>
      <c r="R2440" t="s">
        <v>8337</v>
      </c>
      <c r="S2440" s="12">
        <f t="shared" si="153"/>
        <v>42345.956736111111</v>
      </c>
      <c r="T2440" s="12">
        <f t="shared" si="154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8336</v>
      </c>
      <c r="R2441" t="s">
        <v>8337</v>
      </c>
      <c r="S2441" s="12">
        <f t="shared" si="153"/>
        <v>42295.818622685183</v>
      </c>
      <c r="T2441" s="12">
        <f t="shared" si="154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8336</v>
      </c>
      <c r="R2442" t="s">
        <v>8337</v>
      </c>
      <c r="S2442" s="12">
        <f t="shared" si="153"/>
        <v>42413.899456018517</v>
      </c>
      <c r="T2442" s="12">
        <f t="shared" si="154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8336</v>
      </c>
      <c r="R2443" t="s">
        <v>8352</v>
      </c>
      <c r="S2443" s="12">
        <f t="shared" si="153"/>
        <v>42208.207638888889</v>
      </c>
      <c r="T2443" s="12">
        <f t="shared" si="154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8336</v>
      </c>
      <c r="R2444" t="s">
        <v>8352</v>
      </c>
      <c r="S2444" s="12">
        <f t="shared" si="153"/>
        <v>42082.625324074077</v>
      </c>
      <c r="T2444" s="12">
        <f t="shared" si="154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8336</v>
      </c>
      <c r="R2445" t="s">
        <v>8352</v>
      </c>
      <c r="S2445" s="12">
        <f t="shared" si="153"/>
        <v>41866.625254629631</v>
      </c>
      <c r="T2445" s="12">
        <f t="shared" si="154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8336</v>
      </c>
      <c r="R2446" t="s">
        <v>8352</v>
      </c>
      <c r="S2446" s="12">
        <f t="shared" si="153"/>
        <v>42515.754525462966</v>
      </c>
      <c r="T2446" s="12">
        <f t="shared" si="154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8336</v>
      </c>
      <c r="R2447" t="s">
        <v>8352</v>
      </c>
      <c r="S2447" s="12">
        <f t="shared" si="153"/>
        <v>42273.190057870372</v>
      </c>
      <c r="T2447" s="12">
        <f t="shared" si="154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8336</v>
      </c>
      <c r="R2448" t="s">
        <v>8352</v>
      </c>
      <c r="S2448" s="12">
        <f t="shared" si="153"/>
        <v>42700.64434027778</v>
      </c>
      <c r="T2448" s="12">
        <f t="shared" si="154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8336</v>
      </c>
      <c r="R2449" t="s">
        <v>8352</v>
      </c>
      <c r="S2449" s="12">
        <f t="shared" si="153"/>
        <v>42686.166666666672</v>
      </c>
      <c r="T2449" s="12">
        <f t="shared" si="154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8336</v>
      </c>
      <c r="R2450" t="s">
        <v>8352</v>
      </c>
      <c r="S2450" s="12">
        <f t="shared" si="153"/>
        <v>42613.233333333337</v>
      </c>
      <c r="T2450" s="12">
        <f t="shared" si="154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8336</v>
      </c>
      <c r="R2451" t="s">
        <v>8352</v>
      </c>
      <c r="S2451" s="12">
        <f t="shared" si="153"/>
        <v>41973.184201388889</v>
      </c>
      <c r="T2451" s="12">
        <f t="shared" si="154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8336</v>
      </c>
      <c r="R2452" t="s">
        <v>8352</v>
      </c>
      <c r="S2452" s="12">
        <f t="shared" si="153"/>
        <v>41940.132638888892</v>
      </c>
      <c r="T2452" s="12">
        <f t="shared" si="154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8336</v>
      </c>
      <c r="R2453" t="s">
        <v>8352</v>
      </c>
      <c r="S2453" s="12">
        <f t="shared" si="153"/>
        <v>42799.908449074079</v>
      </c>
      <c r="T2453" s="12">
        <f t="shared" si="154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8336</v>
      </c>
      <c r="R2454" t="s">
        <v>8352</v>
      </c>
      <c r="S2454" s="12">
        <f t="shared" si="153"/>
        <v>42367.958333333328</v>
      </c>
      <c r="T2454" s="12">
        <f t="shared" si="154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8336</v>
      </c>
      <c r="R2455" t="s">
        <v>8352</v>
      </c>
      <c r="S2455" s="12">
        <f t="shared" si="153"/>
        <v>42768.692233796297</v>
      </c>
      <c r="T2455" s="12">
        <f t="shared" si="154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8336</v>
      </c>
      <c r="R2456" t="s">
        <v>8352</v>
      </c>
      <c r="S2456" s="12">
        <f t="shared" si="153"/>
        <v>42805.201481481476</v>
      </c>
      <c r="T2456" s="12">
        <f t="shared" si="154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8336</v>
      </c>
      <c r="R2457" t="s">
        <v>8352</v>
      </c>
      <c r="S2457" s="12">
        <f t="shared" si="153"/>
        <v>42480.781828703708</v>
      </c>
      <c r="T2457" s="12">
        <f t="shared" si="154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8336</v>
      </c>
      <c r="R2458" t="s">
        <v>8352</v>
      </c>
      <c r="S2458" s="12">
        <f t="shared" si="153"/>
        <v>42791.961099537039</v>
      </c>
      <c r="T2458" s="12">
        <f t="shared" si="154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8336</v>
      </c>
      <c r="R2459" t="s">
        <v>8352</v>
      </c>
      <c r="S2459" s="12">
        <f t="shared" si="153"/>
        <v>42453.560833333337</v>
      </c>
      <c r="T2459" s="12">
        <f t="shared" si="154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8336</v>
      </c>
      <c r="R2460" t="s">
        <v>8352</v>
      </c>
      <c r="S2460" s="12">
        <f t="shared" si="153"/>
        <v>42530.791666666672</v>
      </c>
      <c r="T2460" s="12">
        <f t="shared" si="154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8336</v>
      </c>
      <c r="R2461" t="s">
        <v>8352</v>
      </c>
      <c r="S2461" s="12">
        <f t="shared" si="153"/>
        <v>42452.595891203702</v>
      </c>
      <c r="T2461" s="12">
        <f t="shared" si="154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8336</v>
      </c>
      <c r="R2462" t="s">
        <v>8352</v>
      </c>
      <c r="S2462" s="12">
        <f t="shared" si="153"/>
        <v>42738.178472222222</v>
      </c>
      <c r="T2462" s="12">
        <f t="shared" si="154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8325</v>
      </c>
      <c r="R2463" t="s">
        <v>8329</v>
      </c>
      <c r="S2463" s="12">
        <f t="shared" si="153"/>
        <v>40817.125</v>
      </c>
      <c r="T2463" s="12">
        <f t="shared" si="154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8325</v>
      </c>
      <c r="R2464" t="s">
        <v>8329</v>
      </c>
      <c r="S2464" s="12">
        <f t="shared" si="153"/>
        <v>41109.186296296299</v>
      </c>
      <c r="T2464" s="12">
        <f t="shared" si="154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8325</v>
      </c>
      <c r="R2465" t="s">
        <v>8329</v>
      </c>
      <c r="S2465" s="12">
        <f t="shared" si="153"/>
        <v>41380.791666666664</v>
      </c>
      <c r="T2465" s="12">
        <f t="shared" si="154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8325</v>
      </c>
      <c r="R2466" t="s">
        <v>8329</v>
      </c>
      <c r="S2466" s="12">
        <f t="shared" si="153"/>
        <v>42277.811805555553</v>
      </c>
      <c r="T2466" s="12">
        <f t="shared" si="154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8325</v>
      </c>
      <c r="R2467" t="s">
        <v>8329</v>
      </c>
      <c r="S2467" s="12">
        <f t="shared" si="153"/>
        <v>41175.719305555554</v>
      </c>
      <c r="T2467" s="12">
        <f t="shared" si="154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8325</v>
      </c>
      <c r="R2468" t="s">
        <v>8329</v>
      </c>
      <c r="S2468" s="12">
        <f t="shared" si="153"/>
        <v>41403.102465277778</v>
      </c>
      <c r="T2468" s="12">
        <f t="shared" si="154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8325</v>
      </c>
      <c r="R2469" t="s">
        <v>8329</v>
      </c>
      <c r="S2469" s="12">
        <f t="shared" si="153"/>
        <v>41039.708333333336</v>
      </c>
      <c r="T2469" s="12">
        <f t="shared" si="154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8325</v>
      </c>
      <c r="R2470" t="s">
        <v>8329</v>
      </c>
      <c r="S2470" s="12">
        <f t="shared" si="153"/>
        <v>41210.208333333336</v>
      </c>
      <c r="T2470" s="12">
        <f t="shared" si="154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8325</v>
      </c>
      <c r="R2471" t="s">
        <v>8329</v>
      </c>
      <c r="S2471" s="12">
        <f t="shared" si="153"/>
        <v>40582.429733796293</v>
      </c>
      <c r="T2471" s="12">
        <f t="shared" si="154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8325</v>
      </c>
      <c r="R2472" t="s">
        <v>8329</v>
      </c>
      <c r="S2472" s="12">
        <f t="shared" si="153"/>
        <v>41053.07471064815</v>
      </c>
      <c r="T2472" s="12">
        <f t="shared" si="154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8325</v>
      </c>
      <c r="R2473" t="s">
        <v>8329</v>
      </c>
      <c r="S2473" s="12">
        <f t="shared" si="153"/>
        <v>40933.992962962962</v>
      </c>
      <c r="T2473" s="12">
        <f t="shared" si="154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8325</v>
      </c>
      <c r="R2474" t="s">
        <v>8329</v>
      </c>
      <c r="S2474" s="12">
        <f t="shared" si="153"/>
        <v>40425.043749999997</v>
      </c>
      <c r="T2474" s="12">
        <f t="shared" si="154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8325</v>
      </c>
      <c r="R2475" t="s">
        <v>8329</v>
      </c>
      <c r="S2475" s="12">
        <f t="shared" si="153"/>
        <v>41223.790150462963</v>
      </c>
      <c r="T2475" s="12">
        <f t="shared" si="154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8325</v>
      </c>
      <c r="R2476" t="s">
        <v>8329</v>
      </c>
      <c r="S2476" s="12">
        <f t="shared" si="153"/>
        <v>40462.011296296296</v>
      </c>
      <c r="T2476" s="12">
        <f t="shared" si="154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8325</v>
      </c>
      <c r="R2477" t="s">
        <v>8329</v>
      </c>
      <c r="S2477" s="12">
        <f t="shared" si="153"/>
        <v>40369.916666666664</v>
      </c>
      <c r="T2477" s="12">
        <f t="shared" si="154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8325</v>
      </c>
      <c r="R2478" t="s">
        <v>8329</v>
      </c>
      <c r="S2478" s="12">
        <f t="shared" si="153"/>
        <v>41946.370023148149</v>
      </c>
      <c r="T2478" s="12">
        <f t="shared" si="154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8325</v>
      </c>
      <c r="R2479" t="s">
        <v>8329</v>
      </c>
      <c r="S2479" s="12">
        <f t="shared" si="153"/>
        <v>41133.691493055558</v>
      </c>
      <c r="T2479" s="12">
        <f t="shared" si="154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8325</v>
      </c>
      <c r="R2480" t="s">
        <v>8329</v>
      </c>
      <c r="S2480" s="12">
        <f t="shared" si="153"/>
        <v>41287.950381944444</v>
      </c>
      <c r="T2480" s="12">
        <f t="shared" si="154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8325</v>
      </c>
      <c r="R2481" t="s">
        <v>8329</v>
      </c>
      <c r="S2481" s="12">
        <f t="shared" si="153"/>
        <v>41118.083333333336</v>
      </c>
      <c r="T2481" s="12">
        <f t="shared" si="154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8325</v>
      </c>
      <c r="R2482" t="s">
        <v>8329</v>
      </c>
      <c r="S2482" s="12">
        <f t="shared" si="153"/>
        <v>42287.936157407406</v>
      </c>
      <c r="T2482" s="12">
        <f t="shared" si="154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8325</v>
      </c>
      <c r="R2483" t="s">
        <v>8329</v>
      </c>
      <c r="S2483" s="12">
        <f t="shared" si="153"/>
        <v>41029.645925925928</v>
      </c>
      <c r="T2483" s="12">
        <f t="shared" si="154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8325</v>
      </c>
      <c r="R2484" t="s">
        <v>8329</v>
      </c>
      <c r="S2484" s="12">
        <f t="shared" si="153"/>
        <v>40756.782210648147</v>
      </c>
      <c r="T2484" s="12">
        <f t="shared" si="154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8325</v>
      </c>
      <c r="R2485" t="s">
        <v>8329</v>
      </c>
      <c r="S2485" s="12">
        <f t="shared" si="153"/>
        <v>41030.708368055559</v>
      </c>
      <c r="T2485" s="12">
        <f t="shared" si="154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8325</v>
      </c>
      <c r="R2486" t="s">
        <v>8329</v>
      </c>
      <c r="S2486" s="12">
        <f t="shared" si="153"/>
        <v>40801.916701388887</v>
      </c>
      <c r="T2486" s="12">
        <f t="shared" si="154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8325</v>
      </c>
      <c r="R2487" t="s">
        <v>8329</v>
      </c>
      <c r="S2487" s="12">
        <f t="shared" si="153"/>
        <v>40828.998599537037</v>
      </c>
      <c r="T2487" s="12">
        <f t="shared" si="154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8325</v>
      </c>
      <c r="R2488" t="s">
        <v>8329</v>
      </c>
      <c r="S2488" s="12">
        <f t="shared" si="153"/>
        <v>41021.708055555559</v>
      </c>
      <c r="T2488" s="12">
        <f t="shared" si="154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8325</v>
      </c>
      <c r="R2489" t="s">
        <v>8329</v>
      </c>
      <c r="S2489" s="12">
        <f t="shared" si="153"/>
        <v>41056.083298611113</v>
      </c>
      <c r="T2489" s="12">
        <f t="shared" si="154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8325</v>
      </c>
      <c r="R2490" t="s">
        <v>8329</v>
      </c>
      <c r="S2490" s="12">
        <f t="shared" si="153"/>
        <v>40863.674861111111</v>
      </c>
      <c r="T2490" s="12">
        <f t="shared" si="154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8325</v>
      </c>
      <c r="R2491" t="s">
        <v>8329</v>
      </c>
      <c r="S2491" s="12">
        <f t="shared" si="153"/>
        <v>41403.690266203703</v>
      </c>
      <c r="T2491" s="12">
        <f t="shared" si="154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8325</v>
      </c>
      <c r="R2492" t="s">
        <v>8329</v>
      </c>
      <c r="S2492" s="12">
        <f t="shared" si="153"/>
        <v>41083.227731481478</v>
      </c>
      <c r="T2492" s="12">
        <f t="shared" si="154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8325</v>
      </c>
      <c r="R2493" t="s">
        <v>8329</v>
      </c>
      <c r="S2493" s="12">
        <f t="shared" si="153"/>
        <v>40559.07708333333</v>
      </c>
      <c r="T2493" s="12">
        <f t="shared" si="154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8325</v>
      </c>
      <c r="R2494" t="s">
        <v>8329</v>
      </c>
      <c r="S2494" s="12">
        <f t="shared" si="153"/>
        <v>41076.415972222225</v>
      </c>
      <c r="T2494" s="12">
        <f t="shared" si="154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8325</v>
      </c>
      <c r="R2495" t="s">
        <v>8329</v>
      </c>
      <c r="S2495" s="12">
        <f t="shared" si="153"/>
        <v>41393.168287037035</v>
      </c>
      <c r="T2495" s="12">
        <f t="shared" si="154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8325</v>
      </c>
      <c r="R2496" t="s">
        <v>8329</v>
      </c>
      <c r="S2496" s="12">
        <f t="shared" si="153"/>
        <v>41052.645185185182</v>
      </c>
      <c r="T2496" s="12">
        <f t="shared" si="154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8325</v>
      </c>
      <c r="R2497" t="s">
        <v>8329</v>
      </c>
      <c r="S2497" s="12">
        <f t="shared" si="153"/>
        <v>41066.946469907409</v>
      </c>
      <c r="T2497" s="12">
        <f t="shared" si="154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ref="P2498:P2561" si="156">E2498/L2498</f>
        <v>600</v>
      </c>
      <c r="Q2498" t="s">
        <v>8325</v>
      </c>
      <c r="R2498" t="s">
        <v>8329</v>
      </c>
      <c r="S2498" s="12">
        <f t="shared" ref="S2498:S2561" si="157">(((I2498/60)/60)/24)+DATE(1970,1,1)</f>
        <v>41362.954768518517</v>
      </c>
      <c r="T2498" s="12">
        <f t="shared" ref="T2498:T2561" si="158">(((J2498/60)/60)/24)+DATE(1970,1,1)</f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9">E2499/D2499</f>
        <v>1.127715</v>
      </c>
      <c r="P2499" s="6">
        <f t="shared" si="156"/>
        <v>80.551071428571419</v>
      </c>
      <c r="Q2499" t="s">
        <v>8325</v>
      </c>
      <c r="R2499" t="s">
        <v>8329</v>
      </c>
      <c r="S2499" s="12">
        <f t="shared" si="157"/>
        <v>40760.878912037035</v>
      </c>
      <c r="T2499" s="12">
        <f t="shared" si="158"/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9"/>
        <v>1.056</v>
      </c>
      <c r="P2500" s="6">
        <f t="shared" si="156"/>
        <v>52.8</v>
      </c>
      <c r="Q2500" t="s">
        <v>8325</v>
      </c>
      <c r="R2500" t="s">
        <v>8329</v>
      </c>
      <c r="S2500" s="12">
        <f t="shared" si="157"/>
        <v>42031.967442129629</v>
      </c>
      <c r="T2500" s="12">
        <f t="shared" si="158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8325</v>
      </c>
      <c r="R2501" t="s">
        <v>8329</v>
      </c>
      <c r="S2501" s="12">
        <f t="shared" si="157"/>
        <v>41274.75</v>
      </c>
      <c r="T2501" s="12">
        <f t="shared" si="158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8325</v>
      </c>
      <c r="R2502" t="s">
        <v>8329</v>
      </c>
      <c r="S2502" s="12">
        <f t="shared" si="157"/>
        <v>41083.772858796299</v>
      </c>
      <c r="T2502" s="12">
        <f t="shared" si="158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8336</v>
      </c>
      <c r="R2503" t="s">
        <v>8353</v>
      </c>
      <c r="S2503" s="12">
        <f t="shared" si="157"/>
        <v>42274.776666666665</v>
      </c>
      <c r="T2503" s="12">
        <f t="shared" si="158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8336</v>
      </c>
      <c r="R2504" t="s">
        <v>8353</v>
      </c>
      <c r="S2504" s="12">
        <f t="shared" si="157"/>
        <v>41903.825439814813</v>
      </c>
      <c r="T2504" s="12">
        <f t="shared" si="158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8336</v>
      </c>
      <c r="R2505" t="s">
        <v>8353</v>
      </c>
      <c r="S2505" s="12">
        <f t="shared" si="157"/>
        <v>42528.879166666666</v>
      </c>
      <c r="T2505" s="12">
        <f t="shared" si="158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8336</v>
      </c>
      <c r="R2506" t="s">
        <v>8353</v>
      </c>
      <c r="S2506" s="12">
        <f t="shared" si="157"/>
        <v>41958.057106481487</v>
      </c>
      <c r="T2506" s="12">
        <f t="shared" si="158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8336</v>
      </c>
      <c r="R2507" t="s">
        <v>8353</v>
      </c>
      <c r="S2507" s="12">
        <f t="shared" si="157"/>
        <v>42077.014074074075</v>
      </c>
      <c r="T2507" s="12">
        <f t="shared" si="158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8336</v>
      </c>
      <c r="R2508" t="s">
        <v>8353</v>
      </c>
      <c r="S2508" s="12">
        <f t="shared" si="157"/>
        <v>42280.875</v>
      </c>
      <c r="T2508" s="12">
        <f t="shared" si="158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8336</v>
      </c>
      <c r="R2509" t="s">
        <v>8353</v>
      </c>
      <c r="S2509" s="12">
        <f t="shared" si="157"/>
        <v>42135.072962962964</v>
      </c>
      <c r="T2509" s="12">
        <f t="shared" si="158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8336</v>
      </c>
      <c r="R2510" t="s">
        <v>8353</v>
      </c>
      <c r="S2510" s="12">
        <f t="shared" si="157"/>
        <v>41865.951782407406</v>
      </c>
      <c r="T2510" s="12">
        <f t="shared" si="158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8336</v>
      </c>
      <c r="R2511" t="s">
        <v>8353</v>
      </c>
      <c r="S2511" s="12">
        <f t="shared" si="157"/>
        <v>42114.767928240741</v>
      </c>
      <c r="T2511" s="12">
        <f t="shared" si="158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8336</v>
      </c>
      <c r="R2512" t="s">
        <v>8353</v>
      </c>
      <c r="S2512" s="12">
        <f t="shared" si="157"/>
        <v>42138.997361111105</v>
      </c>
      <c r="T2512" s="12">
        <f t="shared" si="158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8336</v>
      </c>
      <c r="R2513" t="s">
        <v>8353</v>
      </c>
      <c r="S2513" s="12">
        <f t="shared" si="157"/>
        <v>42401.446909722217</v>
      </c>
      <c r="T2513" s="12">
        <f t="shared" si="158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8336</v>
      </c>
      <c r="R2514" t="s">
        <v>8353</v>
      </c>
      <c r="S2514" s="12">
        <f t="shared" si="157"/>
        <v>41986.876863425925</v>
      </c>
      <c r="T2514" s="12">
        <f t="shared" si="158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8336</v>
      </c>
      <c r="R2515" t="s">
        <v>8353</v>
      </c>
      <c r="S2515" s="12">
        <f t="shared" si="157"/>
        <v>42792.00681712963</v>
      </c>
      <c r="T2515" s="12">
        <f t="shared" si="158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8336</v>
      </c>
      <c r="R2516" t="s">
        <v>8353</v>
      </c>
      <c r="S2516" s="12">
        <f t="shared" si="157"/>
        <v>41871.389780092592</v>
      </c>
      <c r="T2516" s="12">
        <f t="shared" si="158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8336</v>
      </c>
      <c r="R2517" t="s">
        <v>8353</v>
      </c>
      <c r="S2517" s="12">
        <f t="shared" si="157"/>
        <v>42057.839733796296</v>
      </c>
      <c r="T2517" s="12">
        <f t="shared" si="158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8336</v>
      </c>
      <c r="R2518" t="s">
        <v>8353</v>
      </c>
      <c r="S2518" s="12">
        <f t="shared" si="157"/>
        <v>41972.6950462963</v>
      </c>
      <c r="T2518" s="12">
        <f t="shared" si="158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8336</v>
      </c>
      <c r="R2519" t="s">
        <v>8353</v>
      </c>
      <c r="S2519" s="12">
        <f t="shared" si="157"/>
        <v>42082.760763888888</v>
      </c>
      <c r="T2519" s="12">
        <f t="shared" si="158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8336</v>
      </c>
      <c r="R2520" t="s">
        <v>8353</v>
      </c>
      <c r="S2520" s="12">
        <f t="shared" si="157"/>
        <v>41956.722546296296</v>
      </c>
      <c r="T2520" s="12">
        <f t="shared" si="158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8336</v>
      </c>
      <c r="R2521" t="s">
        <v>8353</v>
      </c>
      <c r="S2521" s="12">
        <f t="shared" si="157"/>
        <v>41839.155138888891</v>
      </c>
      <c r="T2521" s="12">
        <f t="shared" si="158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8336</v>
      </c>
      <c r="R2522" t="s">
        <v>8353</v>
      </c>
      <c r="S2522" s="12">
        <f t="shared" si="157"/>
        <v>42658.806249999994</v>
      </c>
      <c r="T2522" s="12">
        <f t="shared" si="158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8325</v>
      </c>
      <c r="R2523" t="s">
        <v>8354</v>
      </c>
      <c r="S2523" s="12">
        <f t="shared" si="157"/>
        <v>42290.967835648145</v>
      </c>
      <c r="T2523" s="12">
        <f t="shared" si="158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8325</v>
      </c>
      <c r="R2524" t="s">
        <v>8354</v>
      </c>
      <c r="S2524" s="12">
        <f t="shared" si="157"/>
        <v>42482.619444444441</v>
      </c>
      <c r="T2524" s="12">
        <f t="shared" si="158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8325</v>
      </c>
      <c r="R2525" t="s">
        <v>8354</v>
      </c>
      <c r="S2525" s="12">
        <f t="shared" si="157"/>
        <v>41961.017268518524</v>
      </c>
      <c r="T2525" s="12">
        <f t="shared" si="158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8325</v>
      </c>
      <c r="R2526" t="s">
        <v>8354</v>
      </c>
      <c r="S2526" s="12">
        <f t="shared" si="157"/>
        <v>41994.1875</v>
      </c>
      <c r="T2526" s="12">
        <f t="shared" si="158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8325</v>
      </c>
      <c r="R2527" t="s">
        <v>8354</v>
      </c>
      <c r="S2527" s="12">
        <f t="shared" si="157"/>
        <v>41088.844571759262</v>
      </c>
      <c r="T2527" s="12">
        <f t="shared" si="158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8325</v>
      </c>
      <c r="R2528" t="s">
        <v>8354</v>
      </c>
      <c r="S2528" s="12">
        <f t="shared" si="157"/>
        <v>41981.207638888889</v>
      </c>
      <c r="T2528" s="12">
        <f t="shared" si="158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8325</v>
      </c>
      <c r="R2529" t="s">
        <v>8354</v>
      </c>
      <c r="S2529" s="12">
        <f t="shared" si="157"/>
        <v>41565.165972222225</v>
      </c>
      <c r="T2529" s="12">
        <f t="shared" si="158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8325</v>
      </c>
      <c r="R2530" t="s">
        <v>8354</v>
      </c>
      <c r="S2530" s="12">
        <f t="shared" si="157"/>
        <v>42236.458333333328</v>
      </c>
      <c r="T2530" s="12">
        <f t="shared" si="158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8325</v>
      </c>
      <c r="R2531" t="s">
        <v>8354</v>
      </c>
      <c r="S2531" s="12">
        <f t="shared" si="157"/>
        <v>40993.0390625</v>
      </c>
      <c r="T2531" s="12">
        <f t="shared" si="158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8325</v>
      </c>
      <c r="R2532" t="s">
        <v>8354</v>
      </c>
      <c r="S2532" s="12">
        <f t="shared" si="157"/>
        <v>42114.201388888891</v>
      </c>
      <c r="T2532" s="12">
        <f t="shared" si="158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8325</v>
      </c>
      <c r="R2533" t="s">
        <v>8354</v>
      </c>
      <c r="S2533" s="12">
        <f t="shared" si="157"/>
        <v>42231.165972222225</v>
      </c>
      <c r="T2533" s="12">
        <f t="shared" si="158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8325</v>
      </c>
      <c r="R2534" t="s">
        <v>8354</v>
      </c>
      <c r="S2534" s="12">
        <f t="shared" si="157"/>
        <v>41137.849143518521</v>
      </c>
      <c r="T2534" s="12">
        <f t="shared" si="158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8325</v>
      </c>
      <c r="R2535" t="s">
        <v>8354</v>
      </c>
      <c r="S2535" s="12">
        <f t="shared" si="157"/>
        <v>41334.750787037039</v>
      </c>
      <c r="T2535" s="12">
        <f t="shared" si="158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8325</v>
      </c>
      <c r="R2536" t="s">
        <v>8354</v>
      </c>
      <c r="S2536" s="12">
        <f t="shared" si="157"/>
        <v>40179.25</v>
      </c>
      <c r="T2536" s="12">
        <f t="shared" si="158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8325</v>
      </c>
      <c r="R2537" t="s">
        <v>8354</v>
      </c>
      <c r="S2537" s="12">
        <f t="shared" si="157"/>
        <v>41974.832696759258</v>
      </c>
      <c r="T2537" s="12">
        <f t="shared" si="158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8325</v>
      </c>
      <c r="R2538" t="s">
        <v>8354</v>
      </c>
      <c r="S2538" s="12">
        <f t="shared" si="157"/>
        <v>41485.106087962966</v>
      </c>
      <c r="T2538" s="12">
        <f t="shared" si="158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8325</v>
      </c>
      <c r="R2539" t="s">
        <v>8354</v>
      </c>
      <c r="S2539" s="12">
        <f t="shared" si="157"/>
        <v>40756.648784722223</v>
      </c>
      <c r="T2539" s="12">
        <f t="shared" si="158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8325</v>
      </c>
      <c r="R2540" t="s">
        <v>8354</v>
      </c>
      <c r="S2540" s="12">
        <f t="shared" si="157"/>
        <v>41329.207638888889</v>
      </c>
      <c r="T2540" s="12">
        <f t="shared" si="158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8325</v>
      </c>
      <c r="R2541" t="s">
        <v>8354</v>
      </c>
      <c r="S2541" s="12">
        <f t="shared" si="157"/>
        <v>42037.902222222227</v>
      </c>
      <c r="T2541" s="12">
        <f t="shared" si="158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8325</v>
      </c>
      <c r="R2542" t="s">
        <v>8354</v>
      </c>
      <c r="S2542" s="12">
        <f t="shared" si="157"/>
        <v>40845.675011574072</v>
      </c>
      <c r="T2542" s="12">
        <f t="shared" si="158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8325</v>
      </c>
      <c r="R2543" t="s">
        <v>8354</v>
      </c>
      <c r="S2543" s="12">
        <f t="shared" si="157"/>
        <v>41543.449282407404</v>
      </c>
      <c r="T2543" s="12">
        <f t="shared" si="158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8325</v>
      </c>
      <c r="R2544" t="s">
        <v>8354</v>
      </c>
      <c r="S2544" s="12">
        <f t="shared" si="157"/>
        <v>41548.165972222225</v>
      </c>
      <c r="T2544" s="12">
        <f t="shared" si="158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8325</v>
      </c>
      <c r="R2545" t="s">
        <v>8354</v>
      </c>
      <c r="S2545" s="12">
        <f t="shared" si="157"/>
        <v>40545.125</v>
      </c>
      <c r="T2545" s="12">
        <f t="shared" si="158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8325</v>
      </c>
      <c r="R2546" t="s">
        <v>8354</v>
      </c>
      <c r="S2546" s="12">
        <f t="shared" si="157"/>
        <v>41098.520474537036</v>
      </c>
      <c r="T2546" s="12">
        <f t="shared" si="158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8325</v>
      </c>
      <c r="R2547" t="s">
        <v>8354</v>
      </c>
      <c r="S2547" s="12">
        <f t="shared" si="157"/>
        <v>42062.020833333328</v>
      </c>
      <c r="T2547" s="12">
        <f t="shared" si="158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8325</v>
      </c>
      <c r="R2548" t="s">
        <v>8354</v>
      </c>
      <c r="S2548" s="12">
        <f t="shared" si="157"/>
        <v>41552.208333333336</v>
      </c>
      <c r="T2548" s="12">
        <f t="shared" si="158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8325</v>
      </c>
      <c r="R2549" t="s">
        <v>8354</v>
      </c>
      <c r="S2549" s="12">
        <f t="shared" si="157"/>
        <v>41003.731516203705</v>
      </c>
      <c r="T2549" s="12">
        <f t="shared" si="158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8325</v>
      </c>
      <c r="R2550" t="s">
        <v>8354</v>
      </c>
      <c r="S2550" s="12">
        <f t="shared" si="157"/>
        <v>42643.185416666667</v>
      </c>
      <c r="T2550" s="12">
        <f t="shared" si="158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8325</v>
      </c>
      <c r="R2551" t="s">
        <v>8354</v>
      </c>
      <c r="S2551" s="12">
        <f t="shared" si="157"/>
        <v>41425.708333333336</v>
      </c>
      <c r="T2551" s="12">
        <f t="shared" si="158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8325</v>
      </c>
      <c r="R2552" t="s">
        <v>8354</v>
      </c>
      <c r="S2552" s="12">
        <f t="shared" si="157"/>
        <v>42285.165972222225</v>
      </c>
      <c r="T2552" s="12">
        <f t="shared" si="158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8325</v>
      </c>
      <c r="R2553" t="s">
        <v>8354</v>
      </c>
      <c r="S2553" s="12">
        <f t="shared" si="157"/>
        <v>40989.866666666669</v>
      </c>
      <c r="T2553" s="12">
        <f t="shared" si="158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8325</v>
      </c>
      <c r="R2554" t="s">
        <v>8354</v>
      </c>
      <c r="S2554" s="12">
        <f t="shared" si="157"/>
        <v>42799.809965277775</v>
      </c>
      <c r="T2554" s="12">
        <f t="shared" si="158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8325</v>
      </c>
      <c r="R2555" t="s">
        <v>8354</v>
      </c>
      <c r="S2555" s="12">
        <f t="shared" si="157"/>
        <v>41173.199155092596</v>
      </c>
      <c r="T2555" s="12">
        <f t="shared" si="158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8325</v>
      </c>
      <c r="R2556" t="s">
        <v>8354</v>
      </c>
      <c r="S2556" s="12">
        <f t="shared" si="157"/>
        <v>42156.165972222225</v>
      </c>
      <c r="T2556" s="12">
        <f t="shared" si="158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8325</v>
      </c>
      <c r="R2557" t="s">
        <v>8354</v>
      </c>
      <c r="S2557" s="12">
        <f t="shared" si="157"/>
        <v>41057.655011574076</v>
      </c>
      <c r="T2557" s="12">
        <f t="shared" si="158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8325</v>
      </c>
      <c r="R2558" t="s">
        <v>8354</v>
      </c>
      <c r="S2558" s="12">
        <f t="shared" si="157"/>
        <v>41267.991400462961</v>
      </c>
      <c r="T2558" s="12">
        <f t="shared" si="158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8325</v>
      </c>
      <c r="R2559" t="s">
        <v>8354</v>
      </c>
      <c r="S2559" s="12">
        <f t="shared" si="157"/>
        <v>41774.745208333334</v>
      </c>
      <c r="T2559" s="12">
        <f t="shared" si="158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8325</v>
      </c>
      <c r="R2560" t="s">
        <v>8354</v>
      </c>
      <c r="S2560" s="12">
        <f t="shared" si="157"/>
        <v>42125.582638888889</v>
      </c>
      <c r="T2560" s="12">
        <f t="shared" si="158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8325</v>
      </c>
      <c r="R2561" t="s">
        <v>8354</v>
      </c>
      <c r="S2561" s="12">
        <f t="shared" si="157"/>
        <v>40862.817361111112</v>
      </c>
      <c r="T2561" s="12">
        <f t="shared" si="158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ref="P2562:P2625" si="160">E2562/L2562</f>
        <v>143</v>
      </c>
      <c r="Q2562" t="s">
        <v>8325</v>
      </c>
      <c r="R2562" t="s">
        <v>8354</v>
      </c>
      <c r="S2562" s="12">
        <f t="shared" ref="S2562:S2625" si="161">(((I2562/60)/60)/24)+DATE(1970,1,1)</f>
        <v>42069.951087962967</v>
      </c>
      <c r="T2562" s="12">
        <f t="shared" ref="T2562:T2625" si="162">(((J2562/60)/60)/24)+DATE(1970,1,1)</f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3">E2563/D2563</f>
        <v>0</v>
      </c>
      <c r="P2563" s="6" t="e">
        <f t="shared" si="160"/>
        <v>#DIV/0!</v>
      </c>
      <c r="Q2563" t="s">
        <v>8336</v>
      </c>
      <c r="R2563" t="s">
        <v>8337</v>
      </c>
      <c r="S2563" s="12">
        <f t="shared" si="161"/>
        <v>42290.528807870374</v>
      </c>
      <c r="T2563" s="12">
        <f t="shared" si="162"/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3"/>
        <v>7.4999999999999997E-3</v>
      </c>
      <c r="P2564" s="6">
        <f t="shared" si="160"/>
        <v>25</v>
      </c>
      <c r="Q2564" t="s">
        <v>8336</v>
      </c>
      <c r="R2564" t="s">
        <v>8337</v>
      </c>
      <c r="S2564" s="12">
        <f t="shared" si="161"/>
        <v>42654.524756944447</v>
      </c>
      <c r="T2564" s="12">
        <f t="shared" si="162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8336</v>
      </c>
      <c r="R2565" t="s">
        <v>8337</v>
      </c>
      <c r="S2565" s="12">
        <f t="shared" si="161"/>
        <v>42215.139479166668</v>
      </c>
      <c r="T2565" s="12">
        <f t="shared" si="162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8336</v>
      </c>
      <c r="R2566" t="s">
        <v>8337</v>
      </c>
      <c r="S2566" s="12">
        <f t="shared" si="161"/>
        <v>41852.040497685186</v>
      </c>
      <c r="T2566" s="12">
        <f t="shared" si="162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8336</v>
      </c>
      <c r="R2567" t="s">
        <v>8337</v>
      </c>
      <c r="S2567" s="12">
        <f t="shared" si="161"/>
        <v>42499.868055555555</v>
      </c>
      <c r="T2567" s="12">
        <f t="shared" si="162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8336</v>
      </c>
      <c r="R2568" t="s">
        <v>8337</v>
      </c>
      <c r="S2568" s="12">
        <f t="shared" si="161"/>
        <v>41872.980879629627</v>
      </c>
      <c r="T2568" s="12">
        <f t="shared" si="162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8336</v>
      </c>
      <c r="R2569" t="s">
        <v>8337</v>
      </c>
      <c r="S2569" s="12">
        <f t="shared" si="161"/>
        <v>42117.878912037035</v>
      </c>
      <c r="T2569" s="12">
        <f t="shared" si="162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8336</v>
      </c>
      <c r="R2570" t="s">
        <v>8337</v>
      </c>
      <c r="S2570" s="12">
        <f t="shared" si="161"/>
        <v>42614.666597222225</v>
      </c>
      <c r="T2570" s="12">
        <f t="shared" si="162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8336</v>
      </c>
      <c r="R2571" t="s">
        <v>8337</v>
      </c>
      <c r="S2571" s="12">
        <f t="shared" si="161"/>
        <v>42264.105462962965</v>
      </c>
      <c r="T2571" s="12">
        <f t="shared" si="162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8336</v>
      </c>
      <c r="R2572" t="s">
        <v>8337</v>
      </c>
      <c r="S2572" s="12">
        <f t="shared" si="161"/>
        <v>42774.903182870374</v>
      </c>
      <c r="T2572" s="12">
        <f t="shared" si="162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8336</v>
      </c>
      <c r="R2573" t="s">
        <v>8337</v>
      </c>
      <c r="S2573" s="12">
        <f t="shared" si="161"/>
        <v>42509.341678240744</v>
      </c>
      <c r="T2573" s="12">
        <f t="shared" si="162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8336</v>
      </c>
      <c r="R2574" t="s">
        <v>8337</v>
      </c>
      <c r="S2574" s="12">
        <f t="shared" si="161"/>
        <v>42107.119409722218</v>
      </c>
      <c r="T2574" s="12">
        <f t="shared" si="162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8336</v>
      </c>
      <c r="R2575" t="s">
        <v>8337</v>
      </c>
      <c r="S2575" s="12">
        <f t="shared" si="161"/>
        <v>41874.592002314814</v>
      </c>
      <c r="T2575" s="12">
        <f t="shared" si="162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8336</v>
      </c>
      <c r="R2576" t="s">
        <v>8337</v>
      </c>
      <c r="S2576" s="12">
        <f t="shared" si="161"/>
        <v>42508.825752314813</v>
      </c>
      <c r="T2576" s="12">
        <f t="shared" si="162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8336</v>
      </c>
      <c r="R2577" t="s">
        <v>8337</v>
      </c>
      <c r="S2577" s="12">
        <f t="shared" si="161"/>
        <v>42016.108726851846</v>
      </c>
      <c r="T2577" s="12">
        <f t="shared" si="162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8336</v>
      </c>
      <c r="R2578" t="s">
        <v>8337</v>
      </c>
      <c r="S2578" s="12">
        <f t="shared" si="161"/>
        <v>42104.968136574069</v>
      </c>
      <c r="T2578" s="12">
        <f t="shared" si="162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8336</v>
      </c>
      <c r="R2579" t="s">
        <v>8337</v>
      </c>
      <c r="S2579" s="12">
        <f t="shared" si="161"/>
        <v>41855.820567129631</v>
      </c>
      <c r="T2579" s="12">
        <f t="shared" si="162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8336</v>
      </c>
      <c r="R2580" t="s">
        <v>8337</v>
      </c>
      <c r="S2580" s="12">
        <f t="shared" si="161"/>
        <v>42286.708333333328</v>
      </c>
      <c r="T2580" s="12">
        <f t="shared" si="162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8336</v>
      </c>
      <c r="R2581" t="s">
        <v>8337</v>
      </c>
      <c r="S2581" s="12">
        <f t="shared" si="161"/>
        <v>41897.829895833333</v>
      </c>
      <c r="T2581" s="12">
        <f t="shared" si="162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8336</v>
      </c>
      <c r="R2582" t="s">
        <v>8337</v>
      </c>
      <c r="S2582" s="12">
        <f t="shared" si="161"/>
        <v>42140.125</v>
      </c>
      <c r="T2582" s="12">
        <f t="shared" si="162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8336</v>
      </c>
      <c r="R2583" t="s">
        <v>8337</v>
      </c>
      <c r="S2583" s="12">
        <f t="shared" si="161"/>
        <v>42324.670115740737</v>
      </c>
      <c r="T2583" s="12">
        <f t="shared" si="162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8336</v>
      </c>
      <c r="R2584" t="s">
        <v>8337</v>
      </c>
      <c r="S2584" s="12">
        <f t="shared" si="161"/>
        <v>42672.988819444443</v>
      </c>
      <c r="T2584" s="12">
        <f t="shared" si="162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8336</v>
      </c>
      <c r="R2585" t="s">
        <v>8337</v>
      </c>
      <c r="S2585" s="12">
        <f t="shared" si="161"/>
        <v>42079.727777777778</v>
      </c>
      <c r="T2585" s="12">
        <f t="shared" si="162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8336</v>
      </c>
      <c r="R2586" t="s">
        <v>8337</v>
      </c>
      <c r="S2586" s="12">
        <f t="shared" si="161"/>
        <v>42170.173252314817</v>
      </c>
      <c r="T2586" s="12">
        <f t="shared" si="162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8336</v>
      </c>
      <c r="R2587" t="s">
        <v>8337</v>
      </c>
      <c r="S2587" s="12">
        <f t="shared" si="161"/>
        <v>41825.963333333333</v>
      </c>
      <c r="T2587" s="12">
        <f t="shared" si="162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8336</v>
      </c>
      <c r="R2588" t="s">
        <v>8337</v>
      </c>
      <c r="S2588" s="12">
        <f t="shared" si="161"/>
        <v>42363.330277777779</v>
      </c>
      <c r="T2588" s="12">
        <f t="shared" si="162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8336</v>
      </c>
      <c r="R2589" t="s">
        <v>8337</v>
      </c>
      <c r="S2589" s="12">
        <f t="shared" si="161"/>
        <v>42368.675381944442</v>
      </c>
      <c r="T2589" s="12">
        <f t="shared" si="162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8336</v>
      </c>
      <c r="R2590" t="s">
        <v>8337</v>
      </c>
      <c r="S2590" s="12">
        <f t="shared" si="161"/>
        <v>42094.551388888889</v>
      </c>
      <c r="T2590" s="12">
        <f t="shared" si="162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8336</v>
      </c>
      <c r="R2591" t="s">
        <v>8337</v>
      </c>
      <c r="S2591" s="12">
        <f t="shared" si="161"/>
        <v>42452.494525462964</v>
      </c>
      <c r="T2591" s="12">
        <f t="shared" si="162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8336</v>
      </c>
      <c r="R2592" t="s">
        <v>8337</v>
      </c>
      <c r="S2592" s="12">
        <f t="shared" si="161"/>
        <v>42395.589085648149</v>
      </c>
      <c r="T2592" s="12">
        <f t="shared" si="162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8336</v>
      </c>
      <c r="R2593" t="s">
        <v>8337</v>
      </c>
      <c r="S2593" s="12">
        <f t="shared" si="161"/>
        <v>42442.864861111113</v>
      </c>
      <c r="T2593" s="12">
        <f t="shared" si="162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8336</v>
      </c>
      <c r="R2594" t="s">
        <v>8337</v>
      </c>
      <c r="S2594" s="12">
        <f t="shared" si="161"/>
        <v>41917.801168981481</v>
      </c>
      <c r="T2594" s="12">
        <f t="shared" si="162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8336</v>
      </c>
      <c r="R2595" t="s">
        <v>8337</v>
      </c>
      <c r="S2595" s="12">
        <f t="shared" si="161"/>
        <v>42119.84520833334</v>
      </c>
      <c r="T2595" s="12">
        <f t="shared" si="162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8336</v>
      </c>
      <c r="R2596" t="s">
        <v>8337</v>
      </c>
      <c r="S2596" s="12">
        <f t="shared" si="161"/>
        <v>41858.967916666668</v>
      </c>
      <c r="T2596" s="12">
        <f t="shared" si="162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8336</v>
      </c>
      <c r="R2597" t="s">
        <v>8337</v>
      </c>
      <c r="S2597" s="12">
        <f t="shared" si="161"/>
        <v>42790.244212962964</v>
      </c>
      <c r="T2597" s="12">
        <f t="shared" si="162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8336</v>
      </c>
      <c r="R2598" t="s">
        <v>8337</v>
      </c>
      <c r="S2598" s="12">
        <f t="shared" si="161"/>
        <v>41858.664456018516</v>
      </c>
      <c r="T2598" s="12">
        <f t="shared" si="162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8336</v>
      </c>
      <c r="R2599" t="s">
        <v>8337</v>
      </c>
      <c r="S2599" s="12">
        <f t="shared" si="161"/>
        <v>42540.341631944444</v>
      </c>
      <c r="T2599" s="12">
        <f t="shared" si="162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8336</v>
      </c>
      <c r="R2600" t="s">
        <v>8337</v>
      </c>
      <c r="S2600" s="12">
        <f t="shared" si="161"/>
        <v>42270.840289351851</v>
      </c>
      <c r="T2600" s="12">
        <f t="shared" si="162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8336</v>
      </c>
      <c r="R2601" t="s">
        <v>8337</v>
      </c>
      <c r="S2601" s="12">
        <f t="shared" si="161"/>
        <v>41854.754016203704</v>
      </c>
      <c r="T2601" s="12">
        <f t="shared" si="162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8336</v>
      </c>
      <c r="R2602" t="s">
        <v>8337</v>
      </c>
      <c r="S2602" s="12">
        <f t="shared" si="161"/>
        <v>42454.858796296292</v>
      </c>
      <c r="T2602" s="12">
        <f t="shared" si="162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8319</v>
      </c>
      <c r="R2603" t="s">
        <v>8355</v>
      </c>
      <c r="S2603" s="12">
        <f t="shared" si="161"/>
        <v>41165.165972222225</v>
      </c>
      <c r="T2603" s="12">
        <f t="shared" si="162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8319</v>
      </c>
      <c r="R2604" t="s">
        <v>8355</v>
      </c>
      <c r="S2604" s="12">
        <f t="shared" si="161"/>
        <v>41955.888888888891</v>
      </c>
      <c r="T2604" s="12">
        <f t="shared" si="162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8319</v>
      </c>
      <c r="R2605" t="s">
        <v>8355</v>
      </c>
      <c r="S2605" s="12">
        <f t="shared" si="161"/>
        <v>41631.912662037037</v>
      </c>
      <c r="T2605" s="12">
        <f t="shared" si="162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8319</v>
      </c>
      <c r="R2606" t="s">
        <v>8355</v>
      </c>
      <c r="S2606" s="12">
        <f t="shared" si="161"/>
        <v>41028.051192129627</v>
      </c>
      <c r="T2606" s="12">
        <f t="shared" si="162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8319</v>
      </c>
      <c r="R2607" t="s">
        <v>8355</v>
      </c>
      <c r="S2607" s="12">
        <f t="shared" si="161"/>
        <v>42538.541550925926</v>
      </c>
      <c r="T2607" s="12">
        <f t="shared" si="162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8319</v>
      </c>
      <c r="R2608" t="s">
        <v>8355</v>
      </c>
      <c r="S2608" s="12">
        <f t="shared" si="161"/>
        <v>41758.712754629632</v>
      </c>
      <c r="T2608" s="12">
        <f t="shared" si="162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8319</v>
      </c>
      <c r="R2609" t="s">
        <v>8355</v>
      </c>
      <c r="S2609" s="12">
        <f t="shared" si="161"/>
        <v>42228.083333333328</v>
      </c>
      <c r="T2609" s="12">
        <f t="shared" si="162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8319</v>
      </c>
      <c r="R2610" t="s">
        <v>8355</v>
      </c>
      <c r="S2610" s="12">
        <f t="shared" si="161"/>
        <v>42809</v>
      </c>
      <c r="T2610" s="12">
        <f t="shared" si="162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8319</v>
      </c>
      <c r="R2611" t="s">
        <v>8355</v>
      </c>
      <c r="S2611" s="12">
        <f t="shared" si="161"/>
        <v>41105.237858796296</v>
      </c>
      <c r="T2611" s="12">
        <f t="shared" si="162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8319</v>
      </c>
      <c r="R2612" t="s">
        <v>8355</v>
      </c>
      <c r="S2612" s="12">
        <f t="shared" si="161"/>
        <v>42604.290972222225</v>
      </c>
      <c r="T2612" s="12">
        <f t="shared" si="162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8319</v>
      </c>
      <c r="R2613" t="s">
        <v>8355</v>
      </c>
      <c r="S2613" s="12">
        <f t="shared" si="161"/>
        <v>42737.957638888889</v>
      </c>
      <c r="T2613" s="12">
        <f t="shared" si="162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8319</v>
      </c>
      <c r="R2614" t="s">
        <v>8355</v>
      </c>
      <c r="S2614" s="12">
        <f t="shared" si="161"/>
        <v>42013.143171296295</v>
      </c>
      <c r="T2614" s="12">
        <f t="shared" si="162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8319</v>
      </c>
      <c r="R2615" t="s">
        <v>8355</v>
      </c>
      <c r="S2615" s="12">
        <f t="shared" si="161"/>
        <v>41173.81821759259</v>
      </c>
      <c r="T2615" s="12">
        <f t="shared" si="162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8319</v>
      </c>
      <c r="R2616" t="s">
        <v>8355</v>
      </c>
      <c r="S2616" s="12">
        <f t="shared" si="161"/>
        <v>41759.208333333336</v>
      </c>
      <c r="T2616" s="12">
        <f t="shared" si="162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8319</v>
      </c>
      <c r="R2617" t="s">
        <v>8355</v>
      </c>
      <c r="S2617" s="12">
        <f t="shared" si="161"/>
        <v>42490.5</v>
      </c>
      <c r="T2617" s="12">
        <f t="shared" si="162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8319</v>
      </c>
      <c r="R2618" t="s">
        <v>8355</v>
      </c>
      <c r="S2618" s="12">
        <f t="shared" si="161"/>
        <v>42241.99454861111</v>
      </c>
      <c r="T2618" s="12">
        <f t="shared" si="162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8319</v>
      </c>
      <c r="R2619" t="s">
        <v>8355</v>
      </c>
      <c r="S2619" s="12">
        <f t="shared" si="161"/>
        <v>41932.874432870369</v>
      </c>
      <c r="T2619" s="12">
        <f t="shared" si="162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8319</v>
      </c>
      <c r="R2620" t="s">
        <v>8355</v>
      </c>
      <c r="S2620" s="12">
        <f t="shared" si="161"/>
        <v>42339.834039351852</v>
      </c>
      <c r="T2620" s="12">
        <f t="shared" si="162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8319</v>
      </c>
      <c r="R2621" t="s">
        <v>8355</v>
      </c>
      <c r="S2621" s="12">
        <f t="shared" si="161"/>
        <v>42300.458333333328</v>
      </c>
      <c r="T2621" s="12">
        <f t="shared" si="162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8319</v>
      </c>
      <c r="R2622" t="s">
        <v>8355</v>
      </c>
      <c r="S2622" s="12">
        <f t="shared" si="161"/>
        <v>42288.041666666672</v>
      </c>
      <c r="T2622" s="12">
        <f t="shared" si="162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8319</v>
      </c>
      <c r="R2623" t="s">
        <v>8355</v>
      </c>
      <c r="S2623" s="12">
        <f t="shared" si="161"/>
        <v>42145.74754629629</v>
      </c>
      <c r="T2623" s="12">
        <f t="shared" si="162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8319</v>
      </c>
      <c r="R2624" t="s">
        <v>8355</v>
      </c>
      <c r="S2624" s="12">
        <f t="shared" si="161"/>
        <v>42734.74324074074</v>
      </c>
      <c r="T2624" s="12">
        <f t="shared" si="162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8319</v>
      </c>
      <c r="R2625" t="s">
        <v>8355</v>
      </c>
      <c r="S2625" s="12">
        <f t="shared" si="161"/>
        <v>42706.256550925929</v>
      </c>
      <c r="T2625" s="12">
        <f t="shared" si="162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ref="P2626:P2689" si="164">E2626/L2626</f>
        <v>31.820544982698959</v>
      </c>
      <c r="Q2626" t="s">
        <v>8319</v>
      </c>
      <c r="R2626" t="s">
        <v>8355</v>
      </c>
      <c r="S2626" s="12">
        <f t="shared" ref="S2626:S2689" si="165">(((I2626/60)/60)/24)+DATE(1970,1,1)</f>
        <v>41165.42155092593</v>
      </c>
      <c r="T2626" s="12">
        <f t="shared" ref="T2626:T2689" si="166">(((J2626/60)/60)/24)+DATE(1970,1,1)</f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7">E2627/D2627</f>
        <v>9.56</v>
      </c>
      <c r="P2627" s="6">
        <f t="shared" si="164"/>
        <v>27.576923076923077</v>
      </c>
      <c r="Q2627" t="s">
        <v>8319</v>
      </c>
      <c r="R2627" t="s">
        <v>8355</v>
      </c>
      <c r="S2627" s="12">
        <f t="shared" si="165"/>
        <v>42683.851944444439</v>
      </c>
      <c r="T2627" s="12">
        <f t="shared" si="166"/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7"/>
        <v>1.1200000000000001</v>
      </c>
      <c r="P2628" s="6">
        <f t="shared" si="164"/>
        <v>56</v>
      </c>
      <c r="Q2628" t="s">
        <v>8319</v>
      </c>
      <c r="R2628" t="s">
        <v>8355</v>
      </c>
      <c r="S2628" s="12">
        <f t="shared" si="165"/>
        <v>42158.628113425926</v>
      </c>
      <c r="T2628" s="12">
        <f t="shared" si="166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8319</v>
      </c>
      <c r="R2629" t="s">
        <v>8355</v>
      </c>
      <c r="S2629" s="12">
        <f t="shared" si="165"/>
        <v>42334.871076388896</v>
      </c>
      <c r="T2629" s="12">
        <f t="shared" si="166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8319</v>
      </c>
      <c r="R2630" t="s">
        <v>8355</v>
      </c>
      <c r="S2630" s="12">
        <f t="shared" si="165"/>
        <v>41973.966053240743</v>
      </c>
      <c r="T2630" s="12">
        <f t="shared" si="166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8319</v>
      </c>
      <c r="R2631" t="s">
        <v>8355</v>
      </c>
      <c r="S2631" s="12">
        <f t="shared" si="165"/>
        <v>42138.538449074069</v>
      </c>
      <c r="T2631" s="12">
        <f t="shared" si="166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8319</v>
      </c>
      <c r="R2632" t="s">
        <v>8355</v>
      </c>
      <c r="S2632" s="12">
        <f t="shared" si="165"/>
        <v>42551.416666666672</v>
      </c>
      <c r="T2632" s="12">
        <f t="shared" si="166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8319</v>
      </c>
      <c r="R2633" t="s">
        <v>8355</v>
      </c>
      <c r="S2633" s="12">
        <f t="shared" si="165"/>
        <v>42246.169293981482</v>
      </c>
      <c r="T2633" s="12">
        <f t="shared" si="166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8319</v>
      </c>
      <c r="R2634" t="s">
        <v>8355</v>
      </c>
      <c r="S2634" s="12">
        <f t="shared" si="165"/>
        <v>42519.061793981484</v>
      </c>
      <c r="T2634" s="12">
        <f t="shared" si="166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8319</v>
      </c>
      <c r="R2635" t="s">
        <v>8355</v>
      </c>
      <c r="S2635" s="12">
        <f t="shared" si="165"/>
        <v>41697.958333333336</v>
      </c>
      <c r="T2635" s="12">
        <f t="shared" si="166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8319</v>
      </c>
      <c r="R2636" t="s">
        <v>8355</v>
      </c>
      <c r="S2636" s="12">
        <f t="shared" si="165"/>
        <v>42642.656493055561</v>
      </c>
      <c r="T2636" s="12">
        <f t="shared" si="166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8319</v>
      </c>
      <c r="R2637" t="s">
        <v>8355</v>
      </c>
      <c r="S2637" s="12">
        <f t="shared" si="165"/>
        <v>42072.909270833334</v>
      </c>
      <c r="T2637" s="12">
        <f t="shared" si="166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8319</v>
      </c>
      <c r="R2638" t="s">
        <v>8355</v>
      </c>
      <c r="S2638" s="12">
        <f t="shared" si="165"/>
        <v>42659.041666666672</v>
      </c>
      <c r="T2638" s="12">
        <f t="shared" si="166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8319</v>
      </c>
      <c r="R2639" t="s">
        <v>8355</v>
      </c>
      <c r="S2639" s="12">
        <f t="shared" si="165"/>
        <v>42655.549479166672</v>
      </c>
      <c r="T2639" s="12">
        <f t="shared" si="166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8319</v>
      </c>
      <c r="R2640" t="s">
        <v>8355</v>
      </c>
      <c r="S2640" s="12">
        <f t="shared" si="165"/>
        <v>42019.913136574076</v>
      </c>
      <c r="T2640" s="12">
        <f t="shared" si="166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8319</v>
      </c>
      <c r="R2641" t="s">
        <v>8355</v>
      </c>
      <c r="S2641" s="12">
        <f t="shared" si="165"/>
        <v>42054.86513888889</v>
      </c>
      <c r="T2641" s="12">
        <f t="shared" si="166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8319</v>
      </c>
      <c r="R2642" t="s">
        <v>8355</v>
      </c>
      <c r="S2642" s="12">
        <f t="shared" si="165"/>
        <v>42163.160578703704</v>
      </c>
      <c r="T2642" s="12">
        <f t="shared" si="166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8319</v>
      </c>
      <c r="R2643" t="s">
        <v>8355</v>
      </c>
      <c r="S2643" s="12">
        <f t="shared" si="165"/>
        <v>41897.839583333334</v>
      </c>
      <c r="T2643" s="12">
        <f t="shared" si="166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8319</v>
      </c>
      <c r="R2644" t="s">
        <v>8355</v>
      </c>
      <c r="S2644" s="12">
        <f t="shared" si="165"/>
        <v>42566.289583333331</v>
      </c>
      <c r="T2644" s="12">
        <f t="shared" si="166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8319</v>
      </c>
      <c r="R2645" t="s">
        <v>8355</v>
      </c>
      <c r="S2645" s="12">
        <f t="shared" si="165"/>
        <v>42725.332638888889</v>
      </c>
      <c r="T2645" s="12">
        <f t="shared" si="166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8319</v>
      </c>
      <c r="R2646" t="s">
        <v>8355</v>
      </c>
      <c r="S2646" s="12">
        <f t="shared" si="165"/>
        <v>42804.792071759264</v>
      </c>
      <c r="T2646" s="12">
        <f t="shared" si="166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8319</v>
      </c>
      <c r="R2647" t="s">
        <v>8355</v>
      </c>
      <c r="S2647" s="12">
        <f t="shared" si="165"/>
        <v>41951.884293981479</v>
      </c>
      <c r="T2647" s="12">
        <f t="shared" si="166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8319</v>
      </c>
      <c r="R2648" t="s">
        <v>8355</v>
      </c>
      <c r="S2648" s="12">
        <f t="shared" si="165"/>
        <v>42256.313298611116</v>
      </c>
      <c r="T2648" s="12">
        <f t="shared" si="166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8319</v>
      </c>
      <c r="R2649" t="s">
        <v>8355</v>
      </c>
      <c r="S2649" s="12">
        <f t="shared" si="165"/>
        <v>42230.261793981481</v>
      </c>
      <c r="T2649" s="12">
        <f t="shared" si="166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8319</v>
      </c>
      <c r="R2650" t="s">
        <v>8355</v>
      </c>
      <c r="S2650" s="12">
        <f t="shared" si="165"/>
        <v>42438.714814814812</v>
      </c>
      <c r="T2650" s="12">
        <f t="shared" si="166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8319</v>
      </c>
      <c r="R2651" t="s">
        <v>8355</v>
      </c>
      <c r="S2651" s="12">
        <f t="shared" si="165"/>
        <v>42401.99700231482</v>
      </c>
      <c r="T2651" s="12">
        <f t="shared" si="166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8319</v>
      </c>
      <c r="R2652" t="s">
        <v>8355</v>
      </c>
      <c r="S2652" s="12">
        <f t="shared" si="165"/>
        <v>42725.624340277776</v>
      </c>
      <c r="T2652" s="12">
        <f t="shared" si="166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8319</v>
      </c>
      <c r="R2653" t="s">
        <v>8355</v>
      </c>
      <c r="S2653" s="12">
        <f t="shared" si="165"/>
        <v>42355.805659722217</v>
      </c>
      <c r="T2653" s="12">
        <f t="shared" si="166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8319</v>
      </c>
      <c r="R2654" t="s">
        <v>8355</v>
      </c>
      <c r="S2654" s="12">
        <f t="shared" si="165"/>
        <v>41983.158854166672</v>
      </c>
      <c r="T2654" s="12">
        <f t="shared" si="166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8319</v>
      </c>
      <c r="R2655" t="s">
        <v>8355</v>
      </c>
      <c r="S2655" s="12">
        <f t="shared" si="165"/>
        <v>41803.166666666664</v>
      </c>
      <c r="T2655" s="12">
        <f t="shared" si="166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8319</v>
      </c>
      <c r="R2656" t="s">
        <v>8355</v>
      </c>
      <c r="S2656" s="12">
        <f t="shared" si="165"/>
        <v>42115.559328703705</v>
      </c>
      <c r="T2656" s="12">
        <f t="shared" si="166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8319</v>
      </c>
      <c r="R2657" t="s">
        <v>8355</v>
      </c>
      <c r="S2657" s="12">
        <f t="shared" si="165"/>
        <v>42409.833333333328</v>
      </c>
      <c r="T2657" s="12">
        <f t="shared" si="166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8319</v>
      </c>
      <c r="R2658" t="s">
        <v>8355</v>
      </c>
      <c r="S2658" s="12">
        <f t="shared" si="165"/>
        <v>42806.791666666672</v>
      </c>
      <c r="T2658" s="12">
        <f t="shared" si="166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8319</v>
      </c>
      <c r="R2659" t="s">
        <v>8355</v>
      </c>
      <c r="S2659" s="12">
        <f t="shared" si="165"/>
        <v>42585.0625</v>
      </c>
      <c r="T2659" s="12">
        <f t="shared" si="166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8319</v>
      </c>
      <c r="R2660" t="s">
        <v>8355</v>
      </c>
      <c r="S2660" s="12">
        <f t="shared" si="165"/>
        <v>42581.884189814817</v>
      </c>
      <c r="T2660" s="12">
        <f t="shared" si="166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8319</v>
      </c>
      <c r="R2661" t="s">
        <v>8355</v>
      </c>
      <c r="S2661" s="12">
        <f t="shared" si="165"/>
        <v>42112.069560185191</v>
      </c>
      <c r="T2661" s="12">
        <f t="shared" si="166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8319</v>
      </c>
      <c r="R2662" t="s">
        <v>8355</v>
      </c>
      <c r="S2662" s="12">
        <f t="shared" si="165"/>
        <v>42332.754837962959</v>
      </c>
      <c r="T2662" s="12">
        <f t="shared" si="166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8319</v>
      </c>
      <c r="R2663" t="s">
        <v>8356</v>
      </c>
      <c r="S2663" s="12">
        <f t="shared" si="165"/>
        <v>41572.958449074074</v>
      </c>
      <c r="T2663" s="12">
        <f t="shared" si="166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8319</v>
      </c>
      <c r="R2664" t="s">
        <v>8356</v>
      </c>
      <c r="S2664" s="12">
        <f t="shared" si="165"/>
        <v>42237.746678240743</v>
      </c>
      <c r="T2664" s="12">
        <f t="shared" si="166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8319</v>
      </c>
      <c r="R2665" t="s">
        <v>8356</v>
      </c>
      <c r="S2665" s="12">
        <f t="shared" si="165"/>
        <v>42251.625</v>
      </c>
      <c r="T2665" s="12">
        <f t="shared" si="166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8319</v>
      </c>
      <c r="R2666" t="s">
        <v>8356</v>
      </c>
      <c r="S2666" s="12">
        <f t="shared" si="165"/>
        <v>42347.290972222225</v>
      </c>
      <c r="T2666" s="12">
        <f t="shared" si="166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8319</v>
      </c>
      <c r="R2667" t="s">
        <v>8356</v>
      </c>
      <c r="S2667" s="12">
        <f t="shared" si="165"/>
        <v>42128.895532407405</v>
      </c>
      <c r="T2667" s="12">
        <f t="shared" si="166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8319</v>
      </c>
      <c r="R2668" t="s">
        <v>8356</v>
      </c>
      <c r="S2668" s="12">
        <f t="shared" si="165"/>
        <v>42272.875</v>
      </c>
      <c r="T2668" s="12">
        <f t="shared" si="166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8319</v>
      </c>
      <c r="R2669" t="s">
        <v>8356</v>
      </c>
      <c r="S2669" s="12">
        <f t="shared" si="165"/>
        <v>42410.926111111112</v>
      </c>
      <c r="T2669" s="12">
        <f t="shared" si="166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8319</v>
      </c>
      <c r="R2670" t="s">
        <v>8356</v>
      </c>
      <c r="S2670" s="12">
        <f t="shared" si="165"/>
        <v>42317.60555555555</v>
      </c>
      <c r="T2670" s="12">
        <f t="shared" si="166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8319</v>
      </c>
      <c r="R2671" t="s">
        <v>8356</v>
      </c>
      <c r="S2671" s="12">
        <f t="shared" si="165"/>
        <v>42379.035833333335</v>
      </c>
      <c r="T2671" s="12">
        <f t="shared" si="166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8319</v>
      </c>
      <c r="R2672" t="s">
        <v>8356</v>
      </c>
      <c r="S2672" s="12">
        <f t="shared" si="165"/>
        <v>41849.020601851851</v>
      </c>
      <c r="T2672" s="12">
        <f t="shared" si="166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8319</v>
      </c>
      <c r="R2673" t="s">
        <v>8356</v>
      </c>
      <c r="S2673" s="12">
        <f t="shared" si="165"/>
        <v>41992.818055555559</v>
      </c>
      <c r="T2673" s="12">
        <f t="shared" si="166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8319</v>
      </c>
      <c r="R2674" t="s">
        <v>8356</v>
      </c>
      <c r="S2674" s="12">
        <f t="shared" si="165"/>
        <v>42366.25</v>
      </c>
      <c r="T2674" s="12">
        <f t="shared" si="166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8319</v>
      </c>
      <c r="R2675" t="s">
        <v>8356</v>
      </c>
      <c r="S2675" s="12">
        <f t="shared" si="165"/>
        <v>41941.947916666664</v>
      </c>
      <c r="T2675" s="12">
        <f t="shared" si="166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8319</v>
      </c>
      <c r="R2676" t="s">
        <v>8356</v>
      </c>
      <c r="S2676" s="12">
        <f t="shared" si="165"/>
        <v>42556.207638888889</v>
      </c>
      <c r="T2676" s="12">
        <f t="shared" si="166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8319</v>
      </c>
      <c r="R2677" t="s">
        <v>8356</v>
      </c>
      <c r="S2677" s="12">
        <f t="shared" si="165"/>
        <v>41953.899178240739</v>
      </c>
      <c r="T2677" s="12">
        <f t="shared" si="166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8319</v>
      </c>
      <c r="R2678" t="s">
        <v>8356</v>
      </c>
      <c r="S2678" s="12">
        <f t="shared" si="165"/>
        <v>42512.624699074076</v>
      </c>
      <c r="T2678" s="12">
        <f t="shared" si="166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8319</v>
      </c>
      <c r="R2679" t="s">
        <v>8356</v>
      </c>
      <c r="S2679" s="12">
        <f t="shared" si="165"/>
        <v>41823.029432870368</v>
      </c>
      <c r="T2679" s="12">
        <f t="shared" si="166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8319</v>
      </c>
      <c r="R2680" t="s">
        <v>8356</v>
      </c>
      <c r="S2680" s="12">
        <f t="shared" si="165"/>
        <v>42271.798206018517</v>
      </c>
      <c r="T2680" s="12">
        <f t="shared" si="166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8319</v>
      </c>
      <c r="R2681" t="s">
        <v>8356</v>
      </c>
      <c r="S2681" s="12">
        <f t="shared" si="165"/>
        <v>42063.001087962963</v>
      </c>
      <c r="T2681" s="12">
        <f t="shared" si="166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8319</v>
      </c>
      <c r="R2682" t="s">
        <v>8356</v>
      </c>
      <c r="S2682" s="12">
        <f t="shared" si="165"/>
        <v>42466.170034722221</v>
      </c>
      <c r="T2682" s="12">
        <f t="shared" si="166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8336</v>
      </c>
      <c r="R2683" t="s">
        <v>8337</v>
      </c>
      <c r="S2683" s="12">
        <f t="shared" si="165"/>
        <v>41830.895254629628</v>
      </c>
      <c r="T2683" s="12">
        <f t="shared" si="166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8336</v>
      </c>
      <c r="R2684" t="s">
        <v>8337</v>
      </c>
      <c r="S2684" s="12">
        <f t="shared" si="165"/>
        <v>41965.249305555553</v>
      </c>
      <c r="T2684" s="12">
        <f t="shared" si="166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8336</v>
      </c>
      <c r="R2685" t="s">
        <v>8337</v>
      </c>
      <c r="S2685" s="12">
        <f t="shared" si="165"/>
        <v>42064.75509259259</v>
      </c>
      <c r="T2685" s="12">
        <f t="shared" si="166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8336</v>
      </c>
      <c r="R2686" t="s">
        <v>8337</v>
      </c>
      <c r="S2686" s="12">
        <f t="shared" si="165"/>
        <v>41860.914641203701</v>
      </c>
      <c r="T2686" s="12">
        <f t="shared" si="166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8336</v>
      </c>
      <c r="R2687" t="s">
        <v>8337</v>
      </c>
      <c r="S2687" s="12">
        <f t="shared" si="165"/>
        <v>42121.654282407413</v>
      </c>
      <c r="T2687" s="12">
        <f t="shared" si="166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8336</v>
      </c>
      <c r="R2688" t="s">
        <v>8337</v>
      </c>
      <c r="S2688" s="12">
        <f t="shared" si="165"/>
        <v>41912.974803240737</v>
      </c>
      <c r="T2688" s="12">
        <f t="shared" si="166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8336</v>
      </c>
      <c r="R2689" t="s">
        <v>8337</v>
      </c>
      <c r="S2689" s="12">
        <f t="shared" si="165"/>
        <v>42184.64025462963</v>
      </c>
      <c r="T2689" s="12">
        <f t="shared" si="166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ref="P2690:P2753" si="168">E2690/L2690</f>
        <v>5.2857142857142856</v>
      </c>
      <c r="Q2690" t="s">
        <v>8336</v>
      </c>
      <c r="R2690" t="s">
        <v>8337</v>
      </c>
      <c r="S2690" s="12">
        <f t="shared" ref="S2690:S2753" si="169">(((I2690/60)/60)/24)+DATE(1970,1,1)</f>
        <v>42059.125</v>
      </c>
      <c r="T2690" s="12">
        <f t="shared" ref="T2690:T2753" si="170">(((J2690/60)/60)/24)+DATE(1970,1,1)</f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1">E2691/D2691</f>
        <v>2.8571428571428571E-5</v>
      </c>
      <c r="P2691" s="6">
        <f t="shared" si="168"/>
        <v>1</v>
      </c>
      <c r="Q2691" t="s">
        <v>8336</v>
      </c>
      <c r="R2691" t="s">
        <v>8337</v>
      </c>
      <c r="S2691" s="12">
        <f t="shared" si="169"/>
        <v>42581.961689814809</v>
      </c>
      <c r="T2691" s="12">
        <f t="shared" si="170"/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1"/>
        <v>0.107325</v>
      </c>
      <c r="P2692" s="6">
        <f t="shared" si="168"/>
        <v>72.762711864406782</v>
      </c>
      <c r="Q2692" t="s">
        <v>8336</v>
      </c>
      <c r="R2692" t="s">
        <v>8337</v>
      </c>
      <c r="S2692" s="12">
        <f t="shared" si="169"/>
        <v>42158.105046296296</v>
      </c>
      <c r="T2692" s="12">
        <f t="shared" si="170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8336</v>
      </c>
      <c r="R2693" t="s">
        <v>8337</v>
      </c>
      <c r="S2693" s="12">
        <f t="shared" si="169"/>
        <v>42134.724039351851</v>
      </c>
      <c r="T2693" s="12">
        <f t="shared" si="170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8336</v>
      </c>
      <c r="R2694" t="s">
        <v>8337</v>
      </c>
      <c r="S2694" s="12">
        <f t="shared" si="169"/>
        <v>42088.292361111111</v>
      </c>
      <c r="T2694" s="12">
        <f t="shared" si="170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8336</v>
      </c>
      <c r="R2695" t="s">
        <v>8337</v>
      </c>
      <c r="S2695" s="12">
        <f t="shared" si="169"/>
        <v>41864.138495370367</v>
      </c>
      <c r="T2695" s="12">
        <f t="shared" si="170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8336</v>
      </c>
      <c r="R2696" t="s">
        <v>8337</v>
      </c>
      <c r="S2696" s="12">
        <f t="shared" si="169"/>
        <v>41908.140497685185</v>
      </c>
      <c r="T2696" s="12">
        <f t="shared" si="170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8336</v>
      </c>
      <c r="R2697" t="s">
        <v>8337</v>
      </c>
      <c r="S2697" s="12">
        <f t="shared" si="169"/>
        <v>42108.14025462963</v>
      </c>
      <c r="T2697" s="12">
        <f t="shared" si="170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8336</v>
      </c>
      <c r="R2698" t="s">
        <v>8337</v>
      </c>
      <c r="S2698" s="12">
        <f t="shared" si="169"/>
        <v>41998.844444444447</v>
      </c>
      <c r="T2698" s="12">
        <f t="shared" si="170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8336</v>
      </c>
      <c r="R2699" t="s">
        <v>8337</v>
      </c>
      <c r="S2699" s="12">
        <f t="shared" si="169"/>
        <v>42218.916666666672</v>
      </c>
      <c r="T2699" s="12">
        <f t="shared" si="170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8336</v>
      </c>
      <c r="R2700" t="s">
        <v>8337</v>
      </c>
      <c r="S2700" s="12">
        <f t="shared" si="169"/>
        <v>41817.898240740738</v>
      </c>
      <c r="T2700" s="12">
        <f t="shared" si="170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8336</v>
      </c>
      <c r="R2701" t="s">
        <v>8337</v>
      </c>
      <c r="S2701" s="12">
        <f t="shared" si="169"/>
        <v>41859.896562499998</v>
      </c>
      <c r="T2701" s="12">
        <f t="shared" si="170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8336</v>
      </c>
      <c r="R2702" t="s">
        <v>8337</v>
      </c>
      <c r="S2702" s="12">
        <f t="shared" si="169"/>
        <v>41900.87467592593</v>
      </c>
      <c r="T2702" s="12">
        <f t="shared" si="170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8317</v>
      </c>
      <c r="R2703" t="s">
        <v>8357</v>
      </c>
      <c r="S2703" s="12">
        <f t="shared" si="169"/>
        <v>42832.733032407406</v>
      </c>
      <c r="T2703" s="12">
        <f t="shared" si="170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8317</v>
      </c>
      <c r="R2704" t="s">
        <v>8357</v>
      </c>
      <c r="S2704" s="12">
        <f t="shared" si="169"/>
        <v>42830.760150462964</v>
      </c>
      <c r="T2704" s="12">
        <f t="shared" si="170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8317</v>
      </c>
      <c r="R2705" t="s">
        <v>8357</v>
      </c>
      <c r="S2705" s="12">
        <f t="shared" si="169"/>
        <v>42816.648495370369</v>
      </c>
      <c r="T2705" s="12">
        <f t="shared" si="170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8317</v>
      </c>
      <c r="R2706" t="s">
        <v>8357</v>
      </c>
      <c r="S2706" s="12">
        <f t="shared" si="169"/>
        <v>42830.820763888885</v>
      </c>
      <c r="T2706" s="12">
        <f t="shared" si="170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8317</v>
      </c>
      <c r="R2707" t="s">
        <v>8357</v>
      </c>
      <c r="S2707" s="12">
        <f t="shared" si="169"/>
        <v>42818.874513888892</v>
      </c>
      <c r="T2707" s="12">
        <f t="shared" si="170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8317</v>
      </c>
      <c r="R2708" t="s">
        <v>8357</v>
      </c>
      <c r="S2708" s="12">
        <f t="shared" si="169"/>
        <v>41928.290972222225</v>
      </c>
      <c r="T2708" s="12">
        <f t="shared" si="170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8317</v>
      </c>
      <c r="R2709" t="s">
        <v>8357</v>
      </c>
      <c r="S2709" s="12">
        <f t="shared" si="169"/>
        <v>41421.290972222225</v>
      </c>
      <c r="T2709" s="12">
        <f t="shared" si="170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8317</v>
      </c>
      <c r="R2710" t="s">
        <v>8357</v>
      </c>
      <c r="S2710" s="12">
        <f t="shared" si="169"/>
        <v>42572.698217592595</v>
      </c>
      <c r="T2710" s="12">
        <f t="shared" si="170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8317</v>
      </c>
      <c r="R2711" t="s">
        <v>8357</v>
      </c>
      <c r="S2711" s="12">
        <f t="shared" si="169"/>
        <v>42647.165972222225</v>
      </c>
      <c r="T2711" s="12">
        <f t="shared" si="170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8317</v>
      </c>
      <c r="R2712" t="s">
        <v>8357</v>
      </c>
      <c r="S2712" s="12">
        <f t="shared" si="169"/>
        <v>41860.083333333336</v>
      </c>
      <c r="T2712" s="12">
        <f t="shared" si="170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8317</v>
      </c>
      <c r="R2713" t="s">
        <v>8357</v>
      </c>
      <c r="S2713" s="12">
        <f t="shared" si="169"/>
        <v>41810.917361111111</v>
      </c>
      <c r="T2713" s="12">
        <f t="shared" si="170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8317</v>
      </c>
      <c r="R2714" t="s">
        <v>8357</v>
      </c>
      <c r="S2714" s="12">
        <f t="shared" si="169"/>
        <v>41468.75</v>
      </c>
      <c r="T2714" s="12">
        <f t="shared" si="170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8317</v>
      </c>
      <c r="R2715" t="s">
        <v>8357</v>
      </c>
      <c r="S2715" s="12">
        <f t="shared" si="169"/>
        <v>42362.653749999998</v>
      </c>
      <c r="T2715" s="12">
        <f t="shared" si="170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8317</v>
      </c>
      <c r="R2716" t="s">
        <v>8357</v>
      </c>
      <c r="S2716" s="12">
        <f t="shared" si="169"/>
        <v>42657.958333333328</v>
      </c>
      <c r="T2716" s="12">
        <f t="shared" si="170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8317</v>
      </c>
      <c r="R2717" t="s">
        <v>8357</v>
      </c>
      <c r="S2717" s="12">
        <f t="shared" si="169"/>
        <v>42421.398472222223</v>
      </c>
      <c r="T2717" s="12">
        <f t="shared" si="170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8317</v>
      </c>
      <c r="R2718" t="s">
        <v>8357</v>
      </c>
      <c r="S2718" s="12">
        <f t="shared" si="169"/>
        <v>42285.333252314813</v>
      </c>
      <c r="T2718" s="12">
        <f t="shared" si="170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8317</v>
      </c>
      <c r="R2719" t="s">
        <v>8357</v>
      </c>
      <c r="S2719" s="12">
        <f t="shared" si="169"/>
        <v>41979.956585648149</v>
      </c>
      <c r="T2719" s="12">
        <f t="shared" si="170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8317</v>
      </c>
      <c r="R2720" t="s">
        <v>8357</v>
      </c>
      <c r="S2720" s="12">
        <f t="shared" si="169"/>
        <v>42493.958333333328</v>
      </c>
      <c r="T2720" s="12">
        <f t="shared" si="170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8317</v>
      </c>
      <c r="R2721" t="s">
        <v>8357</v>
      </c>
      <c r="S2721" s="12">
        <f t="shared" si="169"/>
        <v>42477.989513888882</v>
      </c>
      <c r="T2721" s="12">
        <f t="shared" si="170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8317</v>
      </c>
      <c r="R2722" t="s">
        <v>8357</v>
      </c>
      <c r="S2722" s="12">
        <f t="shared" si="169"/>
        <v>42685.507557870369</v>
      </c>
      <c r="T2722" s="12">
        <f t="shared" si="170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8319</v>
      </c>
      <c r="R2723" t="s">
        <v>8349</v>
      </c>
      <c r="S2723" s="12">
        <f t="shared" si="169"/>
        <v>41523.791666666664</v>
      </c>
      <c r="T2723" s="12">
        <f t="shared" si="170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8319</v>
      </c>
      <c r="R2724" t="s">
        <v>8349</v>
      </c>
      <c r="S2724" s="12">
        <f t="shared" si="169"/>
        <v>42764.857094907406</v>
      </c>
      <c r="T2724" s="12">
        <f t="shared" si="170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8319</v>
      </c>
      <c r="R2725" t="s">
        <v>8349</v>
      </c>
      <c r="S2725" s="12">
        <f t="shared" si="169"/>
        <v>42004.880648148144</v>
      </c>
      <c r="T2725" s="12">
        <f t="shared" si="170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8319</v>
      </c>
      <c r="R2726" t="s">
        <v>8349</v>
      </c>
      <c r="S2726" s="12">
        <f t="shared" si="169"/>
        <v>42231.32707175926</v>
      </c>
      <c r="T2726" s="12">
        <f t="shared" si="170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8319</v>
      </c>
      <c r="R2727" t="s">
        <v>8349</v>
      </c>
      <c r="S2727" s="12">
        <f t="shared" si="169"/>
        <v>42795.744618055556</v>
      </c>
      <c r="T2727" s="12">
        <f t="shared" si="170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8319</v>
      </c>
      <c r="R2728" t="s">
        <v>8349</v>
      </c>
      <c r="S2728" s="12">
        <f t="shared" si="169"/>
        <v>42482.579988425925</v>
      </c>
      <c r="T2728" s="12">
        <f t="shared" si="170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8319</v>
      </c>
      <c r="R2729" t="s">
        <v>8349</v>
      </c>
      <c r="S2729" s="12">
        <f t="shared" si="169"/>
        <v>42223.676655092597</v>
      </c>
      <c r="T2729" s="12">
        <f t="shared" si="170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8319</v>
      </c>
      <c r="R2730" t="s">
        <v>8349</v>
      </c>
      <c r="S2730" s="12">
        <f t="shared" si="169"/>
        <v>42368.59993055556</v>
      </c>
      <c r="T2730" s="12">
        <f t="shared" si="170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8319</v>
      </c>
      <c r="R2731" t="s">
        <v>8349</v>
      </c>
      <c r="S2731" s="12">
        <f t="shared" si="169"/>
        <v>42125.240706018521</v>
      </c>
      <c r="T2731" s="12">
        <f t="shared" si="170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8319</v>
      </c>
      <c r="R2732" t="s">
        <v>8349</v>
      </c>
      <c r="S2732" s="12">
        <f t="shared" si="169"/>
        <v>41386.541377314818</v>
      </c>
      <c r="T2732" s="12">
        <f t="shared" si="170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8319</v>
      </c>
      <c r="R2733" t="s">
        <v>8349</v>
      </c>
      <c r="S2733" s="12">
        <f t="shared" si="169"/>
        <v>41930.166666666664</v>
      </c>
      <c r="T2733" s="12">
        <f t="shared" si="170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8319</v>
      </c>
      <c r="R2734" t="s">
        <v>8349</v>
      </c>
      <c r="S2734" s="12">
        <f t="shared" si="169"/>
        <v>41422</v>
      </c>
      <c r="T2734" s="12">
        <f t="shared" si="170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8319</v>
      </c>
      <c r="R2735" t="s">
        <v>8349</v>
      </c>
      <c r="S2735" s="12">
        <f t="shared" si="169"/>
        <v>42104.231180555551</v>
      </c>
      <c r="T2735" s="12">
        <f t="shared" si="170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8319</v>
      </c>
      <c r="R2736" t="s">
        <v>8349</v>
      </c>
      <c r="S2736" s="12">
        <f t="shared" si="169"/>
        <v>42656.915972222225</v>
      </c>
      <c r="T2736" s="12">
        <f t="shared" si="170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8319</v>
      </c>
      <c r="R2737" t="s">
        <v>8349</v>
      </c>
      <c r="S2737" s="12">
        <f t="shared" si="169"/>
        <v>41346.833333333336</v>
      </c>
      <c r="T2737" s="12">
        <f t="shared" si="170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8319</v>
      </c>
      <c r="R2738" t="s">
        <v>8349</v>
      </c>
      <c r="S2738" s="12">
        <f t="shared" si="169"/>
        <v>41752.666354166664</v>
      </c>
      <c r="T2738" s="12">
        <f t="shared" si="170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8319</v>
      </c>
      <c r="R2739" t="s">
        <v>8349</v>
      </c>
      <c r="S2739" s="12">
        <f t="shared" si="169"/>
        <v>41654.791666666664</v>
      </c>
      <c r="T2739" s="12">
        <f t="shared" si="170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8319</v>
      </c>
      <c r="R2740" t="s">
        <v>8349</v>
      </c>
      <c r="S2740" s="12">
        <f t="shared" si="169"/>
        <v>42680.143564814818</v>
      </c>
      <c r="T2740" s="12">
        <f t="shared" si="170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8319</v>
      </c>
      <c r="R2741" t="s">
        <v>8349</v>
      </c>
      <c r="S2741" s="12">
        <f t="shared" si="169"/>
        <v>41764.887928240743</v>
      </c>
      <c r="T2741" s="12">
        <f t="shared" si="170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8319</v>
      </c>
      <c r="R2742" t="s">
        <v>8349</v>
      </c>
      <c r="S2742" s="12">
        <f t="shared" si="169"/>
        <v>42074.99018518519</v>
      </c>
      <c r="T2742" s="12">
        <f t="shared" si="170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8322</v>
      </c>
      <c r="R2743" t="s">
        <v>8358</v>
      </c>
      <c r="S2743" s="12">
        <f t="shared" si="169"/>
        <v>41932.088194444441</v>
      </c>
      <c r="T2743" s="12">
        <f t="shared" si="170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8322</v>
      </c>
      <c r="R2744" t="s">
        <v>8358</v>
      </c>
      <c r="S2744" s="12">
        <f t="shared" si="169"/>
        <v>41044.719756944447</v>
      </c>
      <c r="T2744" s="12">
        <f t="shared" si="170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8322</v>
      </c>
      <c r="R2745" t="s">
        <v>8358</v>
      </c>
      <c r="S2745" s="12">
        <f t="shared" si="169"/>
        <v>42662.328784722224</v>
      </c>
      <c r="T2745" s="12">
        <f t="shared" si="170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8322</v>
      </c>
      <c r="R2746" t="s">
        <v>8358</v>
      </c>
      <c r="S2746" s="12">
        <f t="shared" si="169"/>
        <v>40968.062476851854</v>
      </c>
      <c r="T2746" s="12">
        <f t="shared" si="170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8322</v>
      </c>
      <c r="R2747" t="s">
        <v>8358</v>
      </c>
      <c r="S2747" s="12">
        <f t="shared" si="169"/>
        <v>41104.988055555557</v>
      </c>
      <c r="T2747" s="12">
        <f t="shared" si="170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8322</v>
      </c>
      <c r="R2748" t="s">
        <v>8358</v>
      </c>
      <c r="S2748" s="12">
        <f t="shared" si="169"/>
        <v>41880.781377314815</v>
      </c>
      <c r="T2748" s="12">
        <f t="shared" si="170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8322</v>
      </c>
      <c r="R2749" t="s">
        <v>8358</v>
      </c>
      <c r="S2749" s="12">
        <f t="shared" si="169"/>
        <v>41076.131944444445</v>
      </c>
      <c r="T2749" s="12">
        <f t="shared" si="170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8322</v>
      </c>
      <c r="R2750" t="s">
        <v>8358</v>
      </c>
      <c r="S2750" s="12">
        <f t="shared" si="169"/>
        <v>42615.7106712963</v>
      </c>
      <c r="T2750" s="12">
        <f t="shared" si="170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8322</v>
      </c>
      <c r="R2751" t="s">
        <v>8358</v>
      </c>
      <c r="S2751" s="12">
        <f t="shared" si="169"/>
        <v>42098.757372685184</v>
      </c>
      <c r="T2751" s="12">
        <f t="shared" si="170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8322</v>
      </c>
      <c r="R2752" t="s">
        <v>8358</v>
      </c>
      <c r="S2752" s="12">
        <f t="shared" si="169"/>
        <v>41090.833333333336</v>
      </c>
      <c r="T2752" s="12">
        <f t="shared" si="170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8322</v>
      </c>
      <c r="R2753" t="s">
        <v>8358</v>
      </c>
      <c r="S2753" s="12">
        <f t="shared" si="169"/>
        <v>41807.887060185189</v>
      </c>
      <c r="T2753" s="12">
        <f t="shared" si="170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ref="P2754:P2817" si="172">E2754/L2754</f>
        <v>39.285714285714285</v>
      </c>
      <c r="Q2754" t="s">
        <v>8322</v>
      </c>
      <c r="R2754" t="s">
        <v>8358</v>
      </c>
      <c r="S2754" s="12">
        <f t="shared" ref="S2754:S2817" si="173">(((I2754/60)/60)/24)+DATE(1970,1,1)</f>
        <v>40895.765092592592</v>
      </c>
      <c r="T2754" s="12">
        <f t="shared" ref="T2754:T2817" si="174">(((J2754/60)/60)/24)+DATE(1970,1,1)</f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5">E2755/D2755</f>
        <v>0.19</v>
      </c>
      <c r="P2755" s="6">
        <f t="shared" si="172"/>
        <v>47.5</v>
      </c>
      <c r="Q2755" t="s">
        <v>8322</v>
      </c>
      <c r="R2755" t="s">
        <v>8358</v>
      </c>
      <c r="S2755" s="12">
        <f t="shared" si="173"/>
        <v>41147.900729166664</v>
      </c>
      <c r="T2755" s="12">
        <f t="shared" si="174"/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5"/>
        <v>0</v>
      </c>
      <c r="P2756" s="6" t="e">
        <f t="shared" si="172"/>
        <v>#DIV/0!</v>
      </c>
      <c r="Q2756" t="s">
        <v>8322</v>
      </c>
      <c r="R2756" t="s">
        <v>8358</v>
      </c>
      <c r="S2756" s="12">
        <f t="shared" si="173"/>
        <v>41893.636006944449</v>
      </c>
      <c r="T2756" s="12">
        <f t="shared" si="174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8322</v>
      </c>
      <c r="R2757" t="s">
        <v>8358</v>
      </c>
      <c r="S2757" s="12">
        <f t="shared" si="173"/>
        <v>42102.790821759263</v>
      </c>
      <c r="T2757" s="12">
        <f t="shared" si="174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8322</v>
      </c>
      <c r="R2758" t="s">
        <v>8358</v>
      </c>
      <c r="S2758" s="12">
        <f t="shared" si="173"/>
        <v>41650.90047453704</v>
      </c>
      <c r="T2758" s="12">
        <f t="shared" si="174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8322</v>
      </c>
      <c r="R2759" t="s">
        <v>8358</v>
      </c>
      <c r="S2759" s="12">
        <f t="shared" si="173"/>
        <v>42588.65662037037</v>
      </c>
      <c r="T2759" s="12">
        <f t="shared" si="174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8322</v>
      </c>
      <c r="R2760" t="s">
        <v>8358</v>
      </c>
      <c r="S2760" s="12">
        <f t="shared" si="173"/>
        <v>42653.441932870366</v>
      </c>
      <c r="T2760" s="12">
        <f t="shared" si="174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8322</v>
      </c>
      <c r="R2761" t="s">
        <v>8358</v>
      </c>
      <c r="S2761" s="12">
        <f t="shared" si="173"/>
        <v>42567.36650462963</v>
      </c>
      <c r="T2761" s="12">
        <f t="shared" si="174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8322</v>
      </c>
      <c r="R2762" t="s">
        <v>8358</v>
      </c>
      <c r="S2762" s="12">
        <f t="shared" si="173"/>
        <v>41445.461319444446</v>
      </c>
      <c r="T2762" s="12">
        <f t="shared" si="174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8322</v>
      </c>
      <c r="R2763" t="s">
        <v>8358</v>
      </c>
      <c r="S2763" s="12">
        <f t="shared" si="173"/>
        <v>41277.063576388886</v>
      </c>
      <c r="T2763" s="12">
        <f t="shared" si="174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8322</v>
      </c>
      <c r="R2764" t="s">
        <v>8358</v>
      </c>
      <c r="S2764" s="12">
        <f t="shared" si="173"/>
        <v>40986.995312500003</v>
      </c>
      <c r="T2764" s="12">
        <f t="shared" si="174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8322</v>
      </c>
      <c r="R2765" t="s">
        <v>8358</v>
      </c>
      <c r="S2765" s="12">
        <f t="shared" si="173"/>
        <v>41418.579675925925</v>
      </c>
      <c r="T2765" s="12">
        <f t="shared" si="174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8322</v>
      </c>
      <c r="R2766" t="s">
        <v>8358</v>
      </c>
      <c r="S2766" s="12">
        <f t="shared" si="173"/>
        <v>41059.791666666664</v>
      </c>
      <c r="T2766" s="12">
        <f t="shared" si="174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8322</v>
      </c>
      <c r="R2767" t="s">
        <v>8358</v>
      </c>
      <c r="S2767" s="12">
        <f t="shared" si="173"/>
        <v>41210.579027777778</v>
      </c>
      <c r="T2767" s="12">
        <f t="shared" si="174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8322</v>
      </c>
      <c r="R2768" t="s">
        <v>8358</v>
      </c>
      <c r="S2768" s="12">
        <f t="shared" si="173"/>
        <v>40766.668032407404</v>
      </c>
      <c r="T2768" s="12">
        <f t="shared" si="174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8322</v>
      </c>
      <c r="R2769" t="s">
        <v>8358</v>
      </c>
      <c r="S2769" s="12">
        <f t="shared" si="173"/>
        <v>42232.958912037036</v>
      </c>
      <c r="T2769" s="12">
        <f t="shared" si="174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8322</v>
      </c>
      <c r="R2770" t="s">
        <v>8358</v>
      </c>
      <c r="S2770" s="12">
        <f t="shared" si="173"/>
        <v>40997.573182870372</v>
      </c>
      <c r="T2770" s="12">
        <f t="shared" si="174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8322</v>
      </c>
      <c r="R2771" t="s">
        <v>8358</v>
      </c>
      <c r="S2771" s="12">
        <f t="shared" si="173"/>
        <v>41795.826273148145</v>
      </c>
      <c r="T2771" s="12">
        <f t="shared" si="174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8322</v>
      </c>
      <c r="R2772" t="s">
        <v>8358</v>
      </c>
      <c r="S2772" s="12">
        <f t="shared" si="173"/>
        <v>41716.663541666669</v>
      </c>
      <c r="T2772" s="12">
        <f t="shared" si="174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8322</v>
      </c>
      <c r="R2773" t="s">
        <v>8358</v>
      </c>
      <c r="S2773" s="12">
        <f t="shared" si="173"/>
        <v>41306.708333333336</v>
      </c>
      <c r="T2773" s="12">
        <f t="shared" si="174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8322</v>
      </c>
      <c r="R2774" t="s">
        <v>8358</v>
      </c>
      <c r="S2774" s="12">
        <f t="shared" si="173"/>
        <v>41552.869143518517</v>
      </c>
      <c r="T2774" s="12">
        <f t="shared" si="174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8322</v>
      </c>
      <c r="R2775" t="s">
        <v>8358</v>
      </c>
      <c r="S2775" s="12">
        <f t="shared" si="173"/>
        <v>42484.86482638889</v>
      </c>
      <c r="T2775" s="12">
        <f t="shared" si="174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8322</v>
      </c>
      <c r="R2776" t="s">
        <v>8358</v>
      </c>
      <c r="S2776" s="12">
        <f t="shared" si="173"/>
        <v>41341.126481481479</v>
      </c>
      <c r="T2776" s="12">
        <f t="shared" si="174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8322</v>
      </c>
      <c r="R2777" t="s">
        <v>8358</v>
      </c>
      <c r="S2777" s="12">
        <f t="shared" si="173"/>
        <v>40893.013356481482</v>
      </c>
      <c r="T2777" s="12">
        <f t="shared" si="174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8322</v>
      </c>
      <c r="R2778" t="s">
        <v>8358</v>
      </c>
      <c r="S2778" s="12">
        <f t="shared" si="173"/>
        <v>42167.297175925924</v>
      </c>
      <c r="T2778" s="12">
        <f t="shared" si="174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8322</v>
      </c>
      <c r="R2779" t="s">
        <v>8358</v>
      </c>
      <c r="S2779" s="12">
        <f t="shared" si="173"/>
        <v>42202.669027777782</v>
      </c>
      <c r="T2779" s="12">
        <f t="shared" si="174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8322</v>
      </c>
      <c r="R2780" t="s">
        <v>8358</v>
      </c>
      <c r="S2780" s="12">
        <f t="shared" si="173"/>
        <v>41876.978078703702</v>
      </c>
      <c r="T2780" s="12">
        <f t="shared" si="174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8322</v>
      </c>
      <c r="R2781" t="s">
        <v>8358</v>
      </c>
      <c r="S2781" s="12">
        <f t="shared" si="173"/>
        <v>42330.627557870372</v>
      </c>
      <c r="T2781" s="12">
        <f t="shared" si="174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8322</v>
      </c>
      <c r="R2782" t="s">
        <v>8358</v>
      </c>
      <c r="S2782" s="12">
        <f t="shared" si="173"/>
        <v>42804.447777777779</v>
      </c>
      <c r="T2782" s="12">
        <f t="shared" si="174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8317</v>
      </c>
      <c r="R2783" t="s">
        <v>8318</v>
      </c>
      <c r="S2783" s="12">
        <f t="shared" si="173"/>
        <v>42047.291666666672</v>
      </c>
      <c r="T2783" s="12">
        <f t="shared" si="174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8317</v>
      </c>
      <c r="R2784" t="s">
        <v>8318</v>
      </c>
      <c r="S2784" s="12">
        <f t="shared" si="173"/>
        <v>42052.207638888889</v>
      </c>
      <c r="T2784" s="12">
        <f t="shared" si="174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8317</v>
      </c>
      <c r="R2785" t="s">
        <v>8318</v>
      </c>
      <c r="S2785" s="12">
        <f t="shared" si="173"/>
        <v>42117.535254629634</v>
      </c>
      <c r="T2785" s="12">
        <f t="shared" si="174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8317</v>
      </c>
      <c r="R2786" t="s">
        <v>8318</v>
      </c>
      <c r="S2786" s="12">
        <f t="shared" si="173"/>
        <v>41941.787534722222</v>
      </c>
      <c r="T2786" s="12">
        <f t="shared" si="174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8317</v>
      </c>
      <c r="R2787" t="s">
        <v>8318</v>
      </c>
      <c r="S2787" s="12">
        <f t="shared" si="173"/>
        <v>42587.875</v>
      </c>
      <c r="T2787" s="12">
        <f t="shared" si="174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8317</v>
      </c>
      <c r="R2788" t="s">
        <v>8318</v>
      </c>
      <c r="S2788" s="12">
        <f t="shared" si="173"/>
        <v>41829.569212962961</v>
      </c>
      <c r="T2788" s="12">
        <f t="shared" si="174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8317</v>
      </c>
      <c r="R2789" t="s">
        <v>8318</v>
      </c>
      <c r="S2789" s="12">
        <f t="shared" si="173"/>
        <v>41838.198518518519</v>
      </c>
      <c r="T2789" s="12">
        <f t="shared" si="174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8317</v>
      </c>
      <c r="R2790" t="s">
        <v>8318</v>
      </c>
      <c r="S2790" s="12">
        <f t="shared" si="173"/>
        <v>42580.701886574068</v>
      </c>
      <c r="T2790" s="12">
        <f t="shared" si="174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8317</v>
      </c>
      <c r="R2791" t="s">
        <v>8318</v>
      </c>
      <c r="S2791" s="12">
        <f t="shared" si="173"/>
        <v>42075.166666666672</v>
      </c>
      <c r="T2791" s="12">
        <f t="shared" si="174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8317</v>
      </c>
      <c r="R2792" t="s">
        <v>8318</v>
      </c>
      <c r="S2792" s="12">
        <f t="shared" si="173"/>
        <v>42046.938692129625</v>
      </c>
      <c r="T2792" s="12">
        <f t="shared" si="174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8317</v>
      </c>
      <c r="R2793" t="s">
        <v>8318</v>
      </c>
      <c r="S2793" s="12">
        <f t="shared" si="173"/>
        <v>42622.166666666672</v>
      </c>
      <c r="T2793" s="12">
        <f t="shared" si="174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8317</v>
      </c>
      <c r="R2794" t="s">
        <v>8318</v>
      </c>
      <c r="S2794" s="12">
        <f t="shared" si="173"/>
        <v>42228.231006944443</v>
      </c>
      <c r="T2794" s="12">
        <f t="shared" si="174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8317</v>
      </c>
      <c r="R2795" t="s">
        <v>8318</v>
      </c>
      <c r="S2795" s="12">
        <f t="shared" si="173"/>
        <v>42206.419039351851</v>
      </c>
      <c r="T2795" s="12">
        <f t="shared" si="174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8317</v>
      </c>
      <c r="R2796" t="s">
        <v>8318</v>
      </c>
      <c r="S2796" s="12">
        <f t="shared" si="173"/>
        <v>42432.791666666672</v>
      </c>
      <c r="T2796" s="12">
        <f t="shared" si="174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8317</v>
      </c>
      <c r="R2797" t="s">
        <v>8318</v>
      </c>
      <c r="S2797" s="12">
        <f t="shared" si="173"/>
        <v>41796.958333333336</v>
      </c>
      <c r="T2797" s="12">
        <f t="shared" si="174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8317</v>
      </c>
      <c r="R2798" t="s">
        <v>8318</v>
      </c>
      <c r="S2798" s="12">
        <f t="shared" si="173"/>
        <v>41825.528101851851</v>
      </c>
      <c r="T2798" s="12">
        <f t="shared" si="174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8317</v>
      </c>
      <c r="R2799" t="s">
        <v>8318</v>
      </c>
      <c r="S2799" s="12">
        <f t="shared" si="173"/>
        <v>41828.94027777778</v>
      </c>
      <c r="T2799" s="12">
        <f t="shared" si="174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8317</v>
      </c>
      <c r="R2800" t="s">
        <v>8318</v>
      </c>
      <c r="S2800" s="12">
        <f t="shared" si="173"/>
        <v>42216.666666666672</v>
      </c>
      <c r="T2800" s="12">
        <f t="shared" si="174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8317</v>
      </c>
      <c r="R2801" t="s">
        <v>8318</v>
      </c>
      <c r="S2801" s="12">
        <f t="shared" si="173"/>
        <v>42538.666666666672</v>
      </c>
      <c r="T2801" s="12">
        <f t="shared" si="174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8317</v>
      </c>
      <c r="R2802" t="s">
        <v>8318</v>
      </c>
      <c r="S2802" s="12">
        <f t="shared" si="173"/>
        <v>42008.552847222221</v>
      </c>
      <c r="T2802" s="12">
        <f t="shared" si="174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8317</v>
      </c>
      <c r="R2803" t="s">
        <v>8318</v>
      </c>
      <c r="S2803" s="12">
        <f t="shared" si="173"/>
        <v>41922.458333333336</v>
      </c>
      <c r="T2803" s="12">
        <f t="shared" si="174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8317</v>
      </c>
      <c r="R2804" t="s">
        <v>8318</v>
      </c>
      <c r="S2804" s="12">
        <f t="shared" si="173"/>
        <v>42222.64707175926</v>
      </c>
      <c r="T2804" s="12">
        <f t="shared" si="174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8317</v>
      </c>
      <c r="R2805" t="s">
        <v>8318</v>
      </c>
      <c r="S2805" s="12">
        <f t="shared" si="173"/>
        <v>42201</v>
      </c>
      <c r="T2805" s="12">
        <f t="shared" si="174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8317</v>
      </c>
      <c r="R2806" t="s">
        <v>8318</v>
      </c>
      <c r="S2806" s="12">
        <f t="shared" si="173"/>
        <v>41911.453587962962</v>
      </c>
      <c r="T2806" s="12">
        <f t="shared" si="174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8317</v>
      </c>
      <c r="R2807" t="s">
        <v>8318</v>
      </c>
      <c r="S2807" s="12">
        <f t="shared" si="173"/>
        <v>42238.505474537036</v>
      </c>
      <c r="T2807" s="12">
        <f t="shared" si="174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8317</v>
      </c>
      <c r="R2808" t="s">
        <v>8318</v>
      </c>
      <c r="S2808" s="12">
        <f t="shared" si="173"/>
        <v>42221.458333333328</v>
      </c>
      <c r="T2808" s="12">
        <f t="shared" si="174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8317</v>
      </c>
      <c r="R2809" t="s">
        <v>8318</v>
      </c>
      <c r="S2809" s="12">
        <f t="shared" si="173"/>
        <v>42184.873124999998</v>
      </c>
      <c r="T2809" s="12">
        <f t="shared" si="174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8317</v>
      </c>
      <c r="R2810" t="s">
        <v>8318</v>
      </c>
      <c r="S2810" s="12">
        <f t="shared" si="173"/>
        <v>42238.84646990741</v>
      </c>
      <c r="T2810" s="12">
        <f t="shared" si="174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8317</v>
      </c>
      <c r="R2811" t="s">
        <v>8318</v>
      </c>
      <c r="S2811" s="12">
        <f t="shared" si="173"/>
        <v>42459.610416666663</v>
      </c>
      <c r="T2811" s="12">
        <f t="shared" si="174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8317</v>
      </c>
      <c r="R2812" t="s">
        <v>8318</v>
      </c>
      <c r="S2812" s="12">
        <f t="shared" si="173"/>
        <v>41791.165972222225</v>
      </c>
      <c r="T2812" s="12">
        <f t="shared" si="174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8317</v>
      </c>
      <c r="R2813" t="s">
        <v>8318</v>
      </c>
      <c r="S2813" s="12">
        <f t="shared" si="173"/>
        <v>42058.496562500004</v>
      </c>
      <c r="T2813" s="12">
        <f t="shared" si="174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8317</v>
      </c>
      <c r="R2814" t="s">
        <v>8318</v>
      </c>
      <c r="S2814" s="12">
        <f t="shared" si="173"/>
        <v>42100.166666666672</v>
      </c>
      <c r="T2814" s="12">
        <f t="shared" si="174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8317</v>
      </c>
      <c r="R2815" t="s">
        <v>8318</v>
      </c>
      <c r="S2815" s="12">
        <f t="shared" si="173"/>
        <v>42718.742604166662</v>
      </c>
      <c r="T2815" s="12">
        <f t="shared" si="174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8317</v>
      </c>
      <c r="R2816" t="s">
        <v>8318</v>
      </c>
      <c r="S2816" s="12">
        <f t="shared" si="173"/>
        <v>42133.399479166663</v>
      </c>
      <c r="T2816" s="12">
        <f t="shared" si="174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8317</v>
      </c>
      <c r="R2817" t="s">
        <v>8318</v>
      </c>
      <c r="S2817" s="12">
        <f t="shared" si="173"/>
        <v>42589.776724537034</v>
      </c>
      <c r="T2817" s="12">
        <f t="shared" si="174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ref="P2818:P2881" si="176">E2818/L2818</f>
        <v>25.130177514792898</v>
      </c>
      <c r="Q2818" t="s">
        <v>8317</v>
      </c>
      <c r="R2818" t="s">
        <v>8318</v>
      </c>
      <c r="S2818" s="12">
        <f t="shared" ref="S2818:S2881" si="177">(((I2818/60)/60)/24)+DATE(1970,1,1)</f>
        <v>42218.666666666672</v>
      </c>
      <c r="T2818" s="12">
        <f t="shared" ref="T2818:T2881" si="178">(((J2818/60)/60)/24)+DATE(1970,1,1)</f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9">E2819/D2819</f>
        <v>1.3</v>
      </c>
      <c r="P2819" s="6">
        <f t="shared" si="176"/>
        <v>23.636363636363637</v>
      </c>
      <c r="Q2819" t="s">
        <v>8317</v>
      </c>
      <c r="R2819" t="s">
        <v>8318</v>
      </c>
      <c r="S2819" s="12">
        <f t="shared" si="177"/>
        <v>42063.634976851856</v>
      </c>
      <c r="T2819" s="12">
        <f t="shared" si="178"/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9"/>
        <v>1.0603</v>
      </c>
      <c r="P2820" s="6">
        <f t="shared" si="176"/>
        <v>103.95098039215686</v>
      </c>
      <c r="Q2820" t="s">
        <v>8317</v>
      </c>
      <c r="R2820" t="s">
        <v>8318</v>
      </c>
      <c r="S2820" s="12">
        <f t="shared" si="177"/>
        <v>42270.598217592589</v>
      </c>
      <c r="T2820" s="12">
        <f t="shared" si="178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8317</v>
      </c>
      <c r="R2821" t="s">
        <v>8318</v>
      </c>
      <c r="S2821" s="12">
        <f t="shared" si="177"/>
        <v>42169.525567129633</v>
      </c>
      <c r="T2821" s="12">
        <f t="shared" si="178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8317</v>
      </c>
      <c r="R2822" t="s">
        <v>8318</v>
      </c>
      <c r="S2822" s="12">
        <f t="shared" si="177"/>
        <v>42426</v>
      </c>
      <c r="T2822" s="12">
        <f t="shared" si="178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8317</v>
      </c>
      <c r="R2823" t="s">
        <v>8318</v>
      </c>
      <c r="S2823" s="12">
        <f t="shared" si="177"/>
        <v>41905.922858796301</v>
      </c>
      <c r="T2823" s="12">
        <f t="shared" si="178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8317</v>
      </c>
      <c r="R2824" t="s">
        <v>8318</v>
      </c>
      <c r="S2824" s="12">
        <f t="shared" si="177"/>
        <v>42090.642268518524</v>
      </c>
      <c r="T2824" s="12">
        <f t="shared" si="178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8317</v>
      </c>
      <c r="R2825" t="s">
        <v>8318</v>
      </c>
      <c r="S2825" s="12">
        <f t="shared" si="177"/>
        <v>42094.957638888889</v>
      </c>
      <c r="T2825" s="12">
        <f t="shared" si="178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8317</v>
      </c>
      <c r="R2826" t="s">
        <v>8318</v>
      </c>
      <c r="S2826" s="12">
        <f t="shared" si="177"/>
        <v>42168.071527777778</v>
      </c>
      <c r="T2826" s="12">
        <f t="shared" si="178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8317</v>
      </c>
      <c r="R2827" t="s">
        <v>8318</v>
      </c>
      <c r="S2827" s="12">
        <f t="shared" si="177"/>
        <v>42342.792662037042</v>
      </c>
      <c r="T2827" s="12">
        <f t="shared" si="178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8317</v>
      </c>
      <c r="R2828" t="s">
        <v>8318</v>
      </c>
      <c r="S2828" s="12">
        <f t="shared" si="177"/>
        <v>42195.291666666672</v>
      </c>
      <c r="T2828" s="12">
        <f t="shared" si="178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8317</v>
      </c>
      <c r="R2829" t="s">
        <v>8318</v>
      </c>
      <c r="S2829" s="12">
        <f t="shared" si="177"/>
        <v>42524.6875</v>
      </c>
      <c r="T2829" s="12">
        <f t="shared" si="178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8317</v>
      </c>
      <c r="R2830" t="s">
        <v>8318</v>
      </c>
      <c r="S2830" s="12">
        <f t="shared" si="177"/>
        <v>42279.958333333328</v>
      </c>
      <c r="T2830" s="12">
        <f t="shared" si="178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8317</v>
      </c>
      <c r="R2831" t="s">
        <v>8318</v>
      </c>
      <c r="S2831" s="12">
        <f t="shared" si="177"/>
        <v>42523.434236111112</v>
      </c>
      <c r="T2831" s="12">
        <f t="shared" si="178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8317</v>
      </c>
      <c r="R2832" t="s">
        <v>8318</v>
      </c>
      <c r="S2832" s="12">
        <f t="shared" si="177"/>
        <v>41771.165972222225</v>
      </c>
      <c r="T2832" s="12">
        <f t="shared" si="178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8317</v>
      </c>
      <c r="R2833" t="s">
        <v>8318</v>
      </c>
      <c r="S2833" s="12">
        <f t="shared" si="177"/>
        <v>42201.824884259258</v>
      </c>
      <c r="T2833" s="12">
        <f t="shared" si="178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8317</v>
      </c>
      <c r="R2834" t="s">
        <v>8318</v>
      </c>
      <c r="S2834" s="12">
        <f t="shared" si="177"/>
        <v>41966.916666666672</v>
      </c>
      <c r="T2834" s="12">
        <f t="shared" si="178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8317</v>
      </c>
      <c r="R2835" t="s">
        <v>8318</v>
      </c>
      <c r="S2835" s="12">
        <f t="shared" si="177"/>
        <v>42288.083333333328</v>
      </c>
      <c r="T2835" s="12">
        <f t="shared" si="178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8317</v>
      </c>
      <c r="R2836" t="s">
        <v>8318</v>
      </c>
      <c r="S2836" s="12">
        <f t="shared" si="177"/>
        <v>42034.959837962961</v>
      </c>
      <c r="T2836" s="12">
        <f t="shared" si="178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8317</v>
      </c>
      <c r="R2837" t="s">
        <v>8318</v>
      </c>
      <c r="S2837" s="12">
        <f t="shared" si="177"/>
        <v>42343</v>
      </c>
      <c r="T2837" s="12">
        <f t="shared" si="178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8317</v>
      </c>
      <c r="R2838" t="s">
        <v>8318</v>
      </c>
      <c r="S2838" s="12">
        <f t="shared" si="177"/>
        <v>42784.207638888889</v>
      </c>
      <c r="T2838" s="12">
        <f t="shared" si="178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8317</v>
      </c>
      <c r="R2839" t="s">
        <v>8318</v>
      </c>
      <c r="S2839" s="12">
        <f t="shared" si="177"/>
        <v>42347.950046296297</v>
      </c>
      <c r="T2839" s="12">
        <f t="shared" si="178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8317</v>
      </c>
      <c r="R2840" t="s">
        <v>8318</v>
      </c>
      <c r="S2840" s="12">
        <f t="shared" si="177"/>
        <v>41864.916666666664</v>
      </c>
      <c r="T2840" s="12">
        <f t="shared" si="178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8317</v>
      </c>
      <c r="R2841" t="s">
        <v>8318</v>
      </c>
      <c r="S2841" s="12">
        <f t="shared" si="177"/>
        <v>41876.207638888889</v>
      </c>
      <c r="T2841" s="12">
        <f t="shared" si="178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8317</v>
      </c>
      <c r="R2842" t="s">
        <v>8318</v>
      </c>
      <c r="S2842" s="12">
        <f t="shared" si="177"/>
        <v>42081.708333333328</v>
      </c>
      <c r="T2842" s="12">
        <f t="shared" si="178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8317</v>
      </c>
      <c r="R2843" t="s">
        <v>8318</v>
      </c>
      <c r="S2843" s="12">
        <f t="shared" si="177"/>
        <v>42351.781215277777</v>
      </c>
      <c r="T2843" s="12">
        <f t="shared" si="178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8317</v>
      </c>
      <c r="R2844" t="s">
        <v>8318</v>
      </c>
      <c r="S2844" s="12">
        <f t="shared" si="177"/>
        <v>41811.458333333336</v>
      </c>
      <c r="T2844" s="12">
        <f t="shared" si="178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8317</v>
      </c>
      <c r="R2845" t="s">
        <v>8318</v>
      </c>
      <c r="S2845" s="12">
        <f t="shared" si="177"/>
        <v>42534.166666666672</v>
      </c>
      <c r="T2845" s="12">
        <f t="shared" si="178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8317</v>
      </c>
      <c r="R2846" t="s">
        <v>8318</v>
      </c>
      <c r="S2846" s="12">
        <f t="shared" si="177"/>
        <v>42739.546064814815</v>
      </c>
      <c r="T2846" s="12">
        <f t="shared" si="178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8317</v>
      </c>
      <c r="R2847" t="s">
        <v>8318</v>
      </c>
      <c r="S2847" s="12">
        <f t="shared" si="177"/>
        <v>42163.016585648147</v>
      </c>
      <c r="T2847" s="12">
        <f t="shared" si="178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8317</v>
      </c>
      <c r="R2848" t="s">
        <v>8318</v>
      </c>
      <c r="S2848" s="12">
        <f t="shared" si="177"/>
        <v>42153.692060185189</v>
      </c>
      <c r="T2848" s="12">
        <f t="shared" si="178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8317</v>
      </c>
      <c r="R2849" t="s">
        <v>8318</v>
      </c>
      <c r="S2849" s="12">
        <f t="shared" si="177"/>
        <v>42513.806307870371</v>
      </c>
      <c r="T2849" s="12">
        <f t="shared" si="178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8317</v>
      </c>
      <c r="R2850" t="s">
        <v>8318</v>
      </c>
      <c r="S2850" s="12">
        <f t="shared" si="177"/>
        <v>42153.648831018523</v>
      </c>
      <c r="T2850" s="12">
        <f t="shared" si="178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8317</v>
      </c>
      <c r="R2851" t="s">
        <v>8318</v>
      </c>
      <c r="S2851" s="12">
        <f t="shared" si="177"/>
        <v>42483.428240740745</v>
      </c>
      <c r="T2851" s="12">
        <f t="shared" si="178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8317</v>
      </c>
      <c r="R2852" t="s">
        <v>8318</v>
      </c>
      <c r="S2852" s="12">
        <f t="shared" si="177"/>
        <v>41888.007071759261</v>
      </c>
      <c r="T2852" s="12">
        <f t="shared" si="178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8317</v>
      </c>
      <c r="R2853" t="s">
        <v>8318</v>
      </c>
      <c r="S2853" s="12">
        <f t="shared" si="177"/>
        <v>42398.970138888893</v>
      </c>
      <c r="T2853" s="12">
        <f t="shared" si="178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8317</v>
      </c>
      <c r="R2854" t="s">
        <v>8318</v>
      </c>
      <c r="S2854" s="12">
        <f t="shared" si="177"/>
        <v>41811.045173611114</v>
      </c>
      <c r="T2854" s="12">
        <f t="shared" si="178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8317</v>
      </c>
      <c r="R2855" t="s">
        <v>8318</v>
      </c>
      <c r="S2855" s="12">
        <f t="shared" si="177"/>
        <v>41896.190937499996</v>
      </c>
      <c r="T2855" s="12">
        <f t="shared" si="178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8317</v>
      </c>
      <c r="R2856" t="s">
        <v>8318</v>
      </c>
      <c r="S2856" s="12">
        <f t="shared" si="177"/>
        <v>42131.71665509259</v>
      </c>
      <c r="T2856" s="12">
        <f t="shared" si="178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8317</v>
      </c>
      <c r="R2857" t="s">
        <v>8318</v>
      </c>
      <c r="S2857" s="12">
        <f t="shared" si="177"/>
        <v>42398.981944444444</v>
      </c>
      <c r="T2857" s="12">
        <f t="shared" si="178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8317</v>
      </c>
      <c r="R2858" t="s">
        <v>8318</v>
      </c>
      <c r="S2858" s="12">
        <f t="shared" si="177"/>
        <v>42224.898611111115</v>
      </c>
      <c r="T2858" s="12">
        <f t="shared" si="178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8317</v>
      </c>
      <c r="R2859" t="s">
        <v>8318</v>
      </c>
      <c r="S2859" s="12">
        <f t="shared" si="177"/>
        <v>42786.75</v>
      </c>
      <c r="T2859" s="12">
        <f t="shared" si="178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8317</v>
      </c>
      <c r="R2860" t="s">
        <v>8318</v>
      </c>
      <c r="S2860" s="12">
        <f t="shared" si="177"/>
        <v>41978.477777777778</v>
      </c>
      <c r="T2860" s="12">
        <f t="shared" si="178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8317</v>
      </c>
      <c r="R2861" t="s">
        <v>8318</v>
      </c>
      <c r="S2861" s="12">
        <f t="shared" si="177"/>
        <v>42293.362314814818</v>
      </c>
      <c r="T2861" s="12">
        <f t="shared" si="178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8317</v>
      </c>
      <c r="R2862" t="s">
        <v>8318</v>
      </c>
      <c r="S2862" s="12">
        <f t="shared" si="177"/>
        <v>42540.800648148142</v>
      </c>
      <c r="T2862" s="12">
        <f t="shared" si="178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8317</v>
      </c>
      <c r="R2863" t="s">
        <v>8318</v>
      </c>
      <c r="S2863" s="12">
        <f t="shared" si="177"/>
        <v>42271.590833333335</v>
      </c>
      <c r="T2863" s="12">
        <f t="shared" si="178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8317</v>
      </c>
      <c r="R2864" t="s">
        <v>8318</v>
      </c>
      <c r="S2864" s="12">
        <f t="shared" si="177"/>
        <v>41814.789687500001</v>
      </c>
      <c r="T2864" s="12">
        <f t="shared" si="178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8317</v>
      </c>
      <c r="R2865" t="s">
        <v>8318</v>
      </c>
      <c r="S2865" s="12">
        <f t="shared" si="177"/>
        <v>41891.675034722226</v>
      </c>
      <c r="T2865" s="12">
        <f t="shared" si="178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8317</v>
      </c>
      <c r="R2866" t="s">
        <v>8318</v>
      </c>
      <c r="S2866" s="12">
        <f t="shared" si="177"/>
        <v>42202.554166666669</v>
      </c>
      <c r="T2866" s="12">
        <f t="shared" si="178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8317</v>
      </c>
      <c r="R2867" t="s">
        <v>8318</v>
      </c>
      <c r="S2867" s="12">
        <f t="shared" si="177"/>
        <v>42010.114108796297</v>
      </c>
      <c r="T2867" s="12">
        <f t="shared" si="178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8317</v>
      </c>
      <c r="R2868" t="s">
        <v>8318</v>
      </c>
      <c r="S2868" s="12">
        <f t="shared" si="177"/>
        <v>42657.916666666672</v>
      </c>
      <c r="T2868" s="12">
        <f t="shared" si="178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8317</v>
      </c>
      <c r="R2869" t="s">
        <v>8318</v>
      </c>
      <c r="S2869" s="12">
        <f t="shared" si="177"/>
        <v>42555.166666666672</v>
      </c>
      <c r="T2869" s="12">
        <f t="shared" si="178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8317</v>
      </c>
      <c r="R2870" t="s">
        <v>8318</v>
      </c>
      <c r="S2870" s="12">
        <f t="shared" si="177"/>
        <v>42648.827013888891</v>
      </c>
      <c r="T2870" s="12">
        <f t="shared" si="178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8317</v>
      </c>
      <c r="R2871" t="s">
        <v>8318</v>
      </c>
      <c r="S2871" s="12">
        <f t="shared" si="177"/>
        <v>42570.593530092592</v>
      </c>
      <c r="T2871" s="12">
        <f t="shared" si="178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8317</v>
      </c>
      <c r="R2872" t="s">
        <v>8318</v>
      </c>
      <c r="S2872" s="12">
        <f t="shared" si="177"/>
        <v>41776.189409722225</v>
      </c>
      <c r="T2872" s="12">
        <f t="shared" si="178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8317</v>
      </c>
      <c r="R2873" t="s">
        <v>8318</v>
      </c>
      <c r="S2873" s="12">
        <f t="shared" si="177"/>
        <v>41994.738576388889</v>
      </c>
      <c r="T2873" s="12">
        <f t="shared" si="178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8317</v>
      </c>
      <c r="R2874" t="s">
        <v>8318</v>
      </c>
      <c r="S2874" s="12">
        <f t="shared" si="177"/>
        <v>42175.11618055556</v>
      </c>
      <c r="T2874" s="12">
        <f t="shared" si="178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8317</v>
      </c>
      <c r="R2875" t="s">
        <v>8318</v>
      </c>
      <c r="S2875" s="12">
        <f t="shared" si="177"/>
        <v>42032.817488425921</v>
      </c>
      <c r="T2875" s="12">
        <f t="shared" si="178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8317</v>
      </c>
      <c r="R2876" t="s">
        <v>8318</v>
      </c>
      <c r="S2876" s="12">
        <f t="shared" si="177"/>
        <v>42752.84474537037</v>
      </c>
      <c r="T2876" s="12">
        <f t="shared" si="178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8317</v>
      </c>
      <c r="R2877" t="s">
        <v>8318</v>
      </c>
      <c r="S2877" s="12">
        <f t="shared" si="177"/>
        <v>42495.128391203703</v>
      </c>
      <c r="T2877" s="12">
        <f t="shared" si="178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8317</v>
      </c>
      <c r="R2878" t="s">
        <v>8318</v>
      </c>
      <c r="S2878" s="12">
        <f t="shared" si="177"/>
        <v>42201.743969907402</v>
      </c>
      <c r="T2878" s="12">
        <f t="shared" si="178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8317</v>
      </c>
      <c r="R2879" t="s">
        <v>8318</v>
      </c>
      <c r="S2879" s="12">
        <f t="shared" si="177"/>
        <v>42704.708333333328</v>
      </c>
      <c r="T2879" s="12">
        <f t="shared" si="178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8317</v>
      </c>
      <c r="R2880" t="s">
        <v>8318</v>
      </c>
      <c r="S2880" s="12">
        <f t="shared" si="177"/>
        <v>42188.615682870368</v>
      </c>
      <c r="T2880" s="12">
        <f t="shared" si="178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8317</v>
      </c>
      <c r="R2881" t="s">
        <v>8318</v>
      </c>
      <c r="S2881" s="12">
        <f t="shared" si="177"/>
        <v>42389.725243055553</v>
      </c>
      <c r="T2881" s="12">
        <f t="shared" si="178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ref="P2882:P2945" si="180">E2882/L2882</f>
        <v>96.551724137931032</v>
      </c>
      <c r="Q2882" t="s">
        <v>8317</v>
      </c>
      <c r="R2882" t="s">
        <v>8318</v>
      </c>
      <c r="S2882" s="12">
        <f t="shared" ref="S2882:S2945" si="181">(((I2882/60)/60)/24)+DATE(1970,1,1)</f>
        <v>42236.711805555555</v>
      </c>
      <c r="T2882" s="12">
        <f t="shared" ref="T2882:T2945" si="182">(((J2882/60)/60)/24)+DATE(1970,1,1)</f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3">E2883/D2883</f>
        <v>0</v>
      </c>
      <c r="P2883" s="6" t="e">
        <f t="shared" si="180"/>
        <v>#DIV/0!</v>
      </c>
      <c r="Q2883" t="s">
        <v>8317</v>
      </c>
      <c r="R2883" t="s">
        <v>8318</v>
      </c>
      <c r="S2883" s="12">
        <f t="shared" si="181"/>
        <v>41976.639305555553</v>
      </c>
      <c r="T2883" s="12">
        <f t="shared" si="182"/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3"/>
        <v>0.33600000000000002</v>
      </c>
      <c r="P2884" s="6">
        <f t="shared" si="180"/>
        <v>63</v>
      </c>
      <c r="Q2884" t="s">
        <v>8317</v>
      </c>
      <c r="R2884" t="s">
        <v>8318</v>
      </c>
      <c r="S2884" s="12">
        <f t="shared" si="181"/>
        <v>42491.596273148149</v>
      </c>
      <c r="T2884" s="12">
        <f t="shared" si="182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8317</v>
      </c>
      <c r="R2885" t="s">
        <v>8318</v>
      </c>
      <c r="S2885" s="12">
        <f t="shared" si="181"/>
        <v>42406.207638888889</v>
      </c>
      <c r="T2885" s="12">
        <f t="shared" si="182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8317</v>
      </c>
      <c r="R2886" t="s">
        <v>8318</v>
      </c>
      <c r="S2886" s="12">
        <f t="shared" si="181"/>
        <v>41978.727256944447</v>
      </c>
      <c r="T2886" s="12">
        <f t="shared" si="182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8317</v>
      </c>
      <c r="R2887" t="s">
        <v>8318</v>
      </c>
      <c r="S2887" s="12">
        <f t="shared" si="181"/>
        <v>42077.034733796296</v>
      </c>
      <c r="T2887" s="12">
        <f t="shared" si="182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8317</v>
      </c>
      <c r="R2888" t="s">
        <v>8318</v>
      </c>
      <c r="S2888" s="12">
        <f t="shared" si="181"/>
        <v>42266.165972222225</v>
      </c>
      <c r="T2888" s="12">
        <f t="shared" si="182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8317</v>
      </c>
      <c r="R2889" t="s">
        <v>8318</v>
      </c>
      <c r="S2889" s="12">
        <f t="shared" si="181"/>
        <v>42015.427361111113</v>
      </c>
      <c r="T2889" s="12">
        <f t="shared" si="182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8317</v>
      </c>
      <c r="R2890" t="s">
        <v>8318</v>
      </c>
      <c r="S2890" s="12">
        <f t="shared" si="181"/>
        <v>41930.207638888889</v>
      </c>
      <c r="T2890" s="12">
        <f t="shared" si="182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8317</v>
      </c>
      <c r="R2891" t="s">
        <v>8318</v>
      </c>
      <c r="S2891" s="12">
        <f t="shared" si="181"/>
        <v>41880.863252314812</v>
      </c>
      <c r="T2891" s="12">
        <f t="shared" si="182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8317</v>
      </c>
      <c r="R2892" t="s">
        <v>8318</v>
      </c>
      <c r="S2892" s="12">
        <f t="shared" si="181"/>
        <v>41860.125</v>
      </c>
      <c r="T2892" s="12">
        <f t="shared" si="182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8317</v>
      </c>
      <c r="R2893" t="s">
        <v>8318</v>
      </c>
      <c r="S2893" s="12">
        <f t="shared" si="181"/>
        <v>42475.84175925926</v>
      </c>
      <c r="T2893" s="12">
        <f t="shared" si="182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8317</v>
      </c>
      <c r="R2894" t="s">
        <v>8318</v>
      </c>
      <c r="S2894" s="12">
        <f t="shared" si="181"/>
        <v>41876.875</v>
      </c>
      <c r="T2894" s="12">
        <f t="shared" si="182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8317</v>
      </c>
      <c r="R2895" t="s">
        <v>8318</v>
      </c>
      <c r="S2895" s="12">
        <f t="shared" si="181"/>
        <v>42013.083333333328</v>
      </c>
      <c r="T2895" s="12">
        <f t="shared" si="182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8317</v>
      </c>
      <c r="R2896" t="s">
        <v>8318</v>
      </c>
      <c r="S2896" s="12">
        <f t="shared" si="181"/>
        <v>42097.944618055553</v>
      </c>
      <c r="T2896" s="12">
        <f t="shared" si="182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8317</v>
      </c>
      <c r="R2897" t="s">
        <v>8318</v>
      </c>
      <c r="S2897" s="12">
        <f t="shared" si="181"/>
        <v>41812.875</v>
      </c>
      <c r="T2897" s="12">
        <f t="shared" si="182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8317</v>
      </c>
      <c r="R2898" t="s">
        <v>8318</v>
      </c>
      <c r="S2898" s="12">
        <f t="shared" si="181"/>
        <v>42716.25</v>
      </c>
      <c r="T2898" s="12">
        <f t="shared" si="182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8317</v>
      </c>
      <c r="R2899" t="s">
        <v>8318</v>
      </c>
      <c r="S2899" s="12">
        <f t="shared" si="181"/>
        <v>42288.645196759258</v>
      </c>
      <c r="T2899" s="12">
        <f t="shared" si="182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8317</v>
      </c>
      <c r="R2900" t="s">
        <v>8318</v>
      </c>
      <c r="S2900" s="12">
        <f t="shared" si="181"/>
        <v>42308.664965277778</v>
      </c>
      <c r="T2900" s="12">
        <f t="shared" si="182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8317</v>
      </c>
      <c r="R2901" t="s">
        <v>8318</v>
      </c>
      <c r="S2901" s="12">
        <f t="shared" si="181"/>
        <v>42575.078217592592</v>
      </c>
      <c r="T2901" s="12">
        <f t="shared" si="182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8317</v>
      </c>
      <c r="R2902" t="s">
        <v>8318</v>
      </c>
      <c r="S2902" s="12">
        <f t="shared" si="181"/>
        <v>41860.234166666669</v>
      </c>
      <c r="T2902" s="12">
        <f t="shared" si="182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8317</v>
      </c>
      <c r="R2903" t="s">
        <v>8318</v>
      </c>
      <c r="S2903" s="12">
        <f t="shared" si="181"/>
        <v>42042.904386574075</v>
      </c>
      <c r="T2903" s="12">
        <f t="shared" si="182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8317</v>
      </c>
      <c r="R2904" t="s">
        <v>8318</v>
      </c>
      <c r="S2904" s="12">
        <f t="shared" si="181"/>
        <v>42240.439768518518</v>
      </c>
      <c r="T2904" s="12">
        <f t="shared" si="182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8317</v>
      </c>
      <c r="R2905" t="s">
        <v>8318</v>
      </c>
      <c r="S2905" s="12">
        <f t="shared" si="181"/>
        <v>42256.166874999995</v>
      </c>
      <c r="T2905" s="12">
        <f t="shared" si="182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8317</v>
      </c>
      <c r="R2906" t="s">
        <v>8318</v>
      </c>
      <c r="S2906" s="12">
        <f t="shared" si="181"/>
        <v>41952.5</v>
      </c>
      <c r="T2906" s="12">
        <f t="shared" si="182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8317</v>
      </c>
      <c r="R2907" t="s">
        <v>8318</v>
      </c>
      <c r="S2907" s="12">
        <f t="shared" si="181"/>
        <v>42620.056863425925</v>
      </c>
      <c r="T2907" s="12">
        <f t="shared" si="182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8317</v>
      </c>
      <c r="R2908" t="s">
        <v>8318</v>
      </c>
      <c r="S2908" s="12">
        <f t="shared" si="181"/>
        <v>42217.041666666672</v>
      </c>
      <c r="T2908" s="12">
        <f t="shared" si="182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8317</v>
      </c>
      <c r="R2909" t="s">
        <v>8318</v>
      </c>
      <c r="S2909" s="12">
        <f t="shared" si="181"/>
        <v>42504.877743055549</v>
      </c>
      <c r="T2909" s="12">
        <f t="shared" si="182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8317</v>
      </c>
      <c r="R2910" t="s">
        <v>8318</v>
      </c>
      <c r="S2910" s="12">
        <f t="shared" si="181"/>
        <v>42529.731701388882</v>
      </c>
      <c r="T2910" s="12">
        <f t="shared" si="182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8317</v>
      </c>
      <c r="R2911" t="s">
        <v>8318</v>
      </c>
      <c r="S2911" s="12">
        <f t="shared" si="181"/>
        <v>41968.823611111111</v>
      </c>
      <c r="T2911" s="12">
        <f t="shared" si="182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8317</v>
      </c>
      <c r="R2912" t="s">
        <v>8318</v>
      </c>
      <c r="S2912" s="12">
        <f t="shared" si="181"/>
        <v>42167.841284722221</v>
      </c>
      <c r="T2912" s="12">
        <f t="shared" si="182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8317</v>
      </c>
      <c r="R2913" t="s">
        <v>8318</v>
      </c>
      <c r="S2913" s="12">
        <f t="shared" si="181"/>
        <v>42182.768819444449</v>
      </c>
      <c r="T2913" s="12">
        <f t="shared" si="182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8317</v>
      </c>
      <c r="R2914" t="s">
        <v>8318</v>
      </c>
      <c r="S2914" s="12">
        <f t="shared" si="181"/>
        <v>42384.131643518514</v>
      </c>
      <c r="T2914" s="12">
        <f t="shared" si="182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8317</v>
      </c>
      <c r="R2915" t="s">
        <v>8318</v>
      </c>
      <c r="S2915" s="12">
        <f t="shared" si="181"/>
        <v>41888.922905092593</v>
      </c>
      <c r="T2915" s="12">
        <f t="shared" si="182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8317</v>
      </c>
      <c r="R2916" t="s">
        <v>8318</v>
      </c>
      <c r="S2916" s="12">
        <f t="shared" si="181"/>
        <v>42077.865671296298</v>
      </c>
      <c r="T2916" s="12">
        <f t="shared" si="182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8317</v>
      </c>
      <c r="R2917" t="s">
        <v>8318</v>
      </c>
      <c r="S2917" s="12">
        <f t="shared" si="181"/>
        <v>42445.356365740736</v>
      </c>
      <c r="T2917" s="12">
        <f t="shared" si="182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8317</v>
      </c>
      <c r="R2918" t="s">
        <v>8318</v>
      </c>
      <c r="S2918" s="12">
        <f t="shared" si="181"/>
        <v>41778.476724537039</v>
      </c>
      <c r="T2918" s="12">
        <f t="shared" si="182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8317</v>
      </c>
      <c r="R2919" t="s">
        <v>8318</v>
      </c>
      <c r="S2919" s="12">
        <f t="shared" si="181"/>
        <v>42263.234340277777</v>
      </c>
      <c r="T2919" s="12">
        <f t="shared" si="182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8317</v>
      </c>
      <c r="R2920" t="s">
        <v>8318</v>
      </c>
      <c r="S2920" s="12">
        <f t="shared" si="181"/>
        <v>42306.629710648151</v>
      </c>
      <c r="T2920" s="12">
        <f t="shared" si="182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8317</v>
      </c>
      <c r="R2921" t="s">
        <v>8318</v>
      </c>
      <c r="S2921" s="12">
        <f t="shared" si="181"/>
        <v>41856.61954861111</v>
      </c>
      <c r="T2921" s="12">
        <f t="shared" si="182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8317</v>
      </c>
      <c r="R2922" t="s">
        <v>8318</v>
      </c>
      <c r="S2922" s="12">
        <f t="shared" si="181"/>
        <v>42088.750810185185</v>
      </c>
      <c r="T2922" s="12">
        <f t="shared" si="182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8317</v>
      </c>
      <c r="R2923" t="s">
        <v>8359</v>
      </c>
      <c r="S2923" s="12">
        <f t="shared" si="181"/>
        <v>41907.886620370373</v>
      </c>
      <c r="T2923" s="12">
        <f t="shared" si="182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8317</v>
      </c>
      <c r="R2924" t="s">
        <v>8359</v>
      </c>
      <c r="S2924" s="12">
        <f t="shared" si="181"/>
        <v>42142.874155092592</v>
      </c>
      <c r="T2924" s="12">
        <f t="shared" si="182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8317</v>
      </c>
      <c r="R2925" t="s">
        <v>8359</v>
      </c>
      <c r="S2925" s="12">
        <f t="shared" si="181"/>
        <v>42028.125</v>
      </c>
      <c r="T2925" s="12">
        <f t="shared" si="182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8317</v>
      </c>
      <c r="R2926" t="s">
        <v>8359</v>
      </c>
      <c r="S2926" s="12">
        <f t="shared" si="181"/>
        <v>42133.165972222225</v>
      </c>
      <c r="T2926" s="12">
        <f t="shared" si="182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8317</v>
      </c>
      <c r="R2927" t="s">
        <v>8359</v>
      </c>
      <c r="S2927" s="12">
        <f t="shared" si="181"/>
        <v>41893.584120370368</v>
      </c>
      <c r="T2927" s="12">
        <f t="shared" si="182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8317</v>
      </c>
      <c r="R2928" t="s">
        <v>8359</v>
      </c>
      <c r="S2928" s="12">
        <f t="shared" si="181"/>
        <v>42058.765960648147</v>
      </c>
      <c r="T2928" s="12">
        <f t="shared" si="182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8317</v>
      </c>
      <c r="R2929" t="s">
        <v>8359</v>
      </c>
      <c r="S2929" s="12">
        <f t="shared" si="181"/>
        <v>41835.208333333336</v>
      </c>
      <c r="T2929" s="12">
        <f t="shared" si="182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8317</v>
      </c>
      <c r="R2930" t="s">
        <v>8359</v>
      </c>
      <c r="S2930" s="12">
        <f t="shared" si="181"/>
        <v>42433.998217592598</v>
      </c>
      <c r="T2930" s="12">
        <f t="shared" si="182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8317</v>
      </c>
      <c r="R2931" t="s">
        <v>8359</v>
      </c>
      <c r="S2931" s="12">
        <f t="shared" si="181"/>
        <v>41784.564328703702</v>
      </c>
      <c r="T2931" s="12">
        <f t="shared" si="182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8317</v>
      </c>
      <c r="R2932" t="s">
        <v>8359</v>
      </c>
      <c r="S2932" s="12">
        <f t="shared" si="181"/>
        <v>42131.584074074075</v>
      </c>
      <c r="T2932" s="12">
        <f t="shared" si="182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8317</v>
      </c>
      <c r="R2933" t="s">
        <v>8359</v>
      </c>
      <c r="S2933" s="12">
        <f t="shared" si="181"/>
        <v>41897.255555555559</v>
      </c>
      <c r="T2933" s="12">
        <f t="shared" si="182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8317</v>
      </c>
      <c r="R2934" t="s">
        <v>8359</v>
      </c>
      <c r="S2934" s="12">
        <f t="shared" si="181"/>
        <v>42056.458333333328</v>
      </c>
      <c r="T2934" s="12">
        <f t="shared" si="182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8317</v>
      </c>
      <c r="R2935" t="s">
        <v>8359</v>
      </c>
      <c r="S2935" s="12">
        <f t="shared" si="181"/>
        <v>42525.956631944442</v>
      </c>
      <c r="T2935" s="12">
        <f t="shared" si="182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8317</v>
      </c>
      <c r="R2936" t="s">
        <v>8359</v>
      </c>
      <c r="S2936" s="12">
        <f t="shared" si="181"/>
        <v>41805.636157407411</v>
      </c>
      <c r="T2936" s="12">
        <f t="shared" si="182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8317</v>
      </c>
      <c r="R2937" t="s">
        <v>8359</v>
      </c>
      <c r="S2937" s="12">
        <f t="shared" si="181"/>
        <v>42611.708333333328</v>
      </c>
      <c r="T2937" s="12">
        <f t="shared" si="182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8317</v>
      </c>
      <c r="R2938" t="s">
        <v>8359</v>
      </c>
      <c r="S2938" s="12">
        <f t="shared" si="181"/>
        <v>41925.207638888889</v>
      </c>
      <c r="T2938" s="12">
        <f t="shared" si="182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8317</v>
      </c>
      <c r="R2939" t="s">
        <v>8359</v>
      </c>
      <c r="S2939" s="12">
        <f t="shared" si="181"/>
        <v>41833.457326388889</v>
      </c>
      <c r="T2939" s="12">
        <f t="shared" si="182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8317</v>
      </c>
      <c r="R2940" t="s">
        <v>8359</v>
      </c>
      <c r="S2940" s="12">
        <f t="shared" si="181"/>
        <v>42034.703865740739</v>
      </c>
      <c r="T2940" s="12">
        <f t="shared" si="182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8317</v>
      </c>
      <c r="R2941" t="s">
        <v>8359</v>
      </c>
      <c r="S2941" s="12">
        <f t="shared" si="181"/>
        <v>41879.041666666664</v>
      </c>
      <c r="T2941" s="12">
        <f t="shared" si="182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8317</v>
      </c>
      <c r="R2942" t="s">
        <v>8359</v>
      </c>
      <c r="S2942" s="12">
        <f t="shared" si="181"/>
        <v>42022.773356481484</v>
      </c>
      <c r="T2942" s="12">
        <f t="shared" si="182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8317</v>
      </c>
      <c r="R2943" t="s">
        <v>8357</v>
      </c>
      <c r="S2943" s="12">
        <f t="shared" si="181"/>
        <v>42064.960127314815</v>
      </c>
      <c r="T2943" s="12">
        <f t="shared" si="182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8317</v>
      </c>
      <c r="R2944" t="s">
        <v>8357</v>
      </c>
      <c r="S2944" s="12">
        <f t="shared" si="181"/>
        <v>42354.845833333333</v>
      </c>
      <c r="T2944" s="12">
        <f t="shared" si="182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8317</v>
      </c>
      <c r="R2945" t="s">
        <v>8357</v>
      </c>
      <c r="S2945" s="12">
        <f t="shared" si="181"/>
        <v>42107.129398148143</v>
      </c>
      <c r="T2945" s="12">
        <f t="shared" si="182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ref="P2946:P3009" si="184">E2946/L2946</f>
        <v>100</v>
      </c>
      <c r="Q2946" t="s">
        <v>8317</v>
      </c>
      <c r="R2946" t="s">
        <v>8357</v>
      </c>
      <c r="S2946" s="12">
        <f t="shared" ref="S2946:S3009" si="185">(((I2946/60)/60)/24)+DATE(1970,1,1)</f>
        <v>42162.9143287037</v>
      </c>
      <c r="T2946" s="12">
        <f t="shared" ref="T2946:T3009" si="186">(((J2946/60)/60)/24)+DATE(1970,1,1)</f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7">E2947/D2947</f>
        <v>0</v>
      </c>
      <c r="P2947" s="6" t="e">
        <f t="shared" si="184"/>
        <v>#DIV/0!</v>
      </c>
      <c r="Q2947" t="s">
        <v>8317</v>
      </c>
      <c r="R2947" t="s">
        <v>8357</v>
      </c>
      <c r="S2947" s="12">
        <f t="shared" si="185"/>
        <v>42148.139583333337</v>
      </c>
      <c r="T2947" s="12">
        <f t="shared" si="186"/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7"/>
        <v>1E-3</v>
      </c>
      <c r="P2948" s="6">
        <f t="shared" si="184"/>
        <v>1</v>
      </c>
      <c r="Q2948" t="s">
        <v>8317</v>
      </c>
      <c r="R2948" t="s">
        <v>8357</v>
      </c>
      <c r="S2948" s="12">
        <f t="shared" si="185"/>
        <v>42597.531157407408</v>
      </c>
      <c r="T2948" s="12">
        <f t="shared" si="186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8317</v>
      </c>
      <c r="R2949" t="s">
        <v>8357</v>
      </c>
      <c r="S2949" s="12">
        <f t="shared" si="185"/>
        <v>42698.715972222228</v>
      </c>
      <c r="T2949" s="12">
        <f t="shared" si="186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8317</v>
      </c>
      <c r="R2950" t="s">
        <v>8357</v>
      </c>
      <c r="S2950" s="12">
        <f t="shared" si="185"/>
        <v>42157.649224537032</v>
      </c>
      <c r="T2950" s="12">
        <f t="shared" si="186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8317</v>
      </c>
      <c r="R2951" t="s">
        <v>8357</v>
      </c>
      <c r="S2951" s="12">
        <f t="shared" si="185"/>
        <v>42327.864780092597</v>
      </c>
      <c r="T2951" s="12">
        <f t="shared" si="186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8317</v>
      </c>
      <c r="R2952" t="s">
        <v>8357</v>
      </c>
      <c r="S2952" s="12">
        <f t="shared" si="185"/>
        <v>42392.36518518519</v>
      </c>
      <c r="T2952" s="12">
        <f t="shared" si="186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8317</v>
      </c>
      <c r="R2953" t="s">
        <v>8357</v>
      </c>
      <c r="S2953" s="12">
        <f t="shared" si="185"/>
        <v>41917.802928240737</v>
      </c>
      <c r="T2953" s="12">
        <f t="shared" si="186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8317</v>
      </c>
      <c r="R2954" t="s">
        <v>8357</v>
      </c>
      <c r="S2954" s="12">
        <f t="shared" si="185"/>
        <v>42660.166666666672</v>
      </c>
      <c r="T2954" s="12">
        <f t="shared" si="186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8317</v>
      </c>
      <c r="R2955" t="s">
        <v>8357</v>
      </c>
      <c r="S2955" s="12">
        <f t="shared" si="185"/>
        <v>42285.791909722218</v>
      </c>
      <c r="T2955" s="12">
        <f t="shared" si="186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8317</v>
      </c>
      <c r="R2956" t="s">
        <v>8357</v>
      </c>
      <c r="S2956" s="12">
        <f t="shared" si="185"/>
        <v>42810.541701388895</v>
      </c>
      <c r="T2956" s="12">
        <f t="shared" si="186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8317</v>
      </c>
      <c r="R2957" t="s">
        <v>8357</v>
      </c>
      <c r="S2957" s="12">
        <f t="shared" si="185"/>
        <v>42171.741307870368</v>
      </c>
      <c r="T2957" s="12">
        <f t="shared" si="186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8317</v>
      </c>
      <c r="R2958" t="s">
        <v>8357</v>
      </c>
      <c r="S2958" s="12">
        <f t="shared" si="185"/>
        <v>42494.958912037036</v>
      </c>
      <c r="T2958" s="12">
        <f t="shared" si="186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8317</v>
      </c>
      <c r="R2959" t="s">
        <v>8357</v>
      </c>
      <c r="S2959" s="12">
        <f t="shared" si="185"/>
        <v>42090.969583333332</v>
      </c>
      <c r="T2959" s="12">
        <f t="shared" si="186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8317</v>
      </c>
      <c r="R2960" t="s">
        <v>8357</v>
      </c>
      <c r="S2960" s="12">
        <f t="shared" si="185"/>
        <v>42498.73746527778</v>
      </c>
      <c r="T2960" s="12">
        <f t="shared" si="186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8317</v>
      </c>
      <c r="R2961" t="s">
        <v>8357</v>
      </c>
      <c r="S2961" s="12">
        <f t="shared" si="185"/>
        <v>42528.008391203708</v>
      </c>
      <c r="T2961" s="12">
        <f t="shared" si="186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8317</v>
      </c>
      <c r="R2962" t="s">
        <v>8357</v>
      </c>
      <c r="S2962" s="12">
        <f t="shared" si="185"/>
        <v>41893.757210648146</v>
      </c>
      <c r="T2962" s="12">
        <f t="shared" si="186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8317</v>
      </c>
      <c r="R2963" t="s">
        <v>8318</v>
      </c>
      <c r="S2963" s="12">
        <f t="shared" si="185"/>
        <v>42089.166666666672</v>
      </c>
      <c r="T2963" s="12">
        <f t="shared" si="186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8317</v>
      </c>
      <c r="R2964" t="s">
        <v>8318</v>
      </c>
      <c r="S2964" s="12">
        <f t="shared" si="185"/>
        <v>42064.290972222225</v>
      </c>
      <c r="T2964" s="12">
        <f t="shared" si="186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8317</v>
      </c>
      <c r="R2965" t="s">
        <v>8318</v>
      </c>
      <c r="S2965" s="12">
        <f t="shared" si="185"/>
        <v>42187.470185185186</v>
      </c>
      <c r="T2965" s="12">
        <f t="shared" si="186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8317</v>
      </c>
      <c r="R2966" t="s">
        <v>8318</v>
      </c>
      <c r="S2966" s="12">
        <f t="shared" si="185"/>
        <v>41857.897222222222</v>
      </c>
      <c r="T2966" s="12">
        <f t="shared" si="186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8317</v>
      </c>
      <c r="R2967" t="s">
        <v>8318</v>
      </c>
      <c r="S2967" s="12">
        <f t="shared" si="185"/>
        <v>42192.729548611111</v>
      </c>
      <c r="T2967" s="12">
        <f t="shared" si="186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8317</v>
      </c>
      <c r="R2968" t="s">
        <v>8318</v>
      </c>
      <c r="S2968" s="12">
        <f t="shared" si="185"/>
        <v>42263.738564814819</v>
      </c>
      <c r="T2968" s="12">
        <f t="shared" si="186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8317</v>
      </c>
      <c r="R2969" t="s">
        <v>8318</v>
      </c>
      <c r="S2969" s="12">
        <f t="shared" si="185"/>
        <v>42072.156157407408</v>
      </c>
      <c r="T2969" s="12">
        <f t="shared" si="186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8317</v>
      </c>
      <c r="R2970" t="s">
        <v>8318</v>
      </c>
      <c r="S2970" s="12">
        <f t="shared" si="185"/>
        <v>42599.165972222225</v>
      </c>
      <c r="T2970" s="12">
        <f t="shared" si="186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8317</v>
      </c>
      <c r="R2971" t="s">
        <v>8318</v>
      </c>
      <c r="S2971" s="12">
        <f t="shared" si="185"/>
        <v>42127.952083333337</v>
      </c>
      <c r="T2971" s="12">
        <f t="shared" si="186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8317</v>
      </c>
      <c r="R2972" t="s">
        <v>8318</v>
      </c>
      <c r="S2972" s="12">
        <f t="shared" si="185"/>
        <v>41838.669571759259</v>
      </c>
      <c r="T2972" s="12">
        <f t="shared" si="186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8317</v>
      </c>
      <c r="R2973" t="s">
        <v>8318</v>
      </c>
      <c r="S2973" s="12">
        <f t="shared" si="185"/>
        <v>41882.658310185187</v>
      </c>
      <c r="T2973" s="12">
        <f t="shared" si="186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8317</v>
      </c>
      <c r="R2974" t="s">
        <v>8318</v>
      </c>
      <c r="S2974" s="12">
        <f t="shared" si="185"/>
        <v>42709.041666666672</v>
      </c>
      <c r="T2974" s="12">
        <f t="shared" si="186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8317</v>
      </c>
      <c r="R2975" t="s">
        <v>8318</v>
      </c>
      <c r="S2975" s="12">
        <f t="shared" si="185"/>
        <v>42370.166666666672</v>
      </c>
      <c r="T2975" s="12">
        <f t="shared" si="186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8317</v>
      </c>
      <c r="R2976" t="s">
        <v>8318</v>
      </c>
      <c r="S2976" s="12">
        <f t="shared" si="185"/>
        <v>41908.065972222219</v>
      </c>
      <c r="T2976" s="12">
        <f t="shared" si="186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8317</v>
      </c>
      <c r="R2977" t="s">
        <v>8318</v>
      </c>
      <c r="S2977" s="12">
        <f t="shared" si="185"/>
        <v>41970.125</v>
      </c>
      <c r="T2977" s="12">
        <f t="shared" si="186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8317</v>
      </c>
      <c r="R2978" t="s">
        <v>8318</v>
      </c>
      <c r="S2978" s="12">
        <f t="shared" si="185"/>
        <v>42442.5</v>
      </c>
      <c r="T2978" s="12">
        <f t="shared" si="186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8317</v>
      </c>
      <c r="R2979" t="s">
        <v>8318</v>
      </c>
      <c r="S2979" s="12">
        <f t="shared" si="185"/>
        <v>42086.093055555553</v>
      </c>
      <c r="T2979" s="12">
        <f t="shared" si="186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8317</v>
      </c>
      <c r="R2980" t="s">
        <v>8318</v>
      </c>
      <c r="S2980" s="12">
        <f t="shared" si="185"/>
        <v>41932.249305555553</v>
      </c>
      <c r="T2980" s="12">
        <f t="shared" si="186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8317</v>
      </c>
      <c r="R2981" t="s">
        <v>8318</v>
      </c>
      <c r="S2981" s="12">
        <f t="shared" si="185"/>
        <v>42010.25</v>
      </c>
      <c r="T2981" s="12">
        <f t="shared" si="186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8317</v>
      </c>
      <c r="R2982" t="s">
        <v>8318</v>
      </c>
      <c r="S2982" s="12">
        <f t="shared" si="185"/>
        <v>42240.083333333328</v>
      </c>
      <c r="T2982" s="12">
        <f t="shared" si="186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8317</v>
      </c>
      <c r="R2983" t="s">
        <v>8357</v>
      </c>
      <c r="S2983" s="12">
        <f t="shared" si="185"/>
        <v>42270.559675925921</v>
      </c>
      <c r="T2983" s="12">
        <f t="shared" si="186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8317</v>
      </c>
      <c r="R2984" t="s">
        <v>8357</v>
      </c>
      <c r="S2984" s="12">
        <f t="shared" si="185"/>
        <v>42411.686840277776</v>
      </c>
      <c r="T2984" s="12">
        <f t="shared" si="186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8317</v>
      </c>
      <c r="R2985" t="s">
        <v>8357</v>
      </c>
      <c r="S2985" s="12">
        <f t="shared" si="185"/>
        <v>41954.674027777779</v>
      </c>
      <c r="T2985" s="12">
        <f t="shared" si="186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8317</v>
      </c>
      <c r="R2986" t="s">
        <v>8357</v>
      </c>
      <c r="S2986" s="12">
        <f t="shared" si="185"/>
        <v>42606.278715277775</v>
      </c>
      <c r="T2986" s="12">
        <f t="shared" si="186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8317</v>
      </c>
      <c r="R2987" t="s">
        <v>8357</v>
      </c>
      <c r="S2987" s="12">
        <f t="shared" si="185"/>
        <v>42674.166666666672</v>
      </c>
      <c r="T2987" s="12">
        <f t="shared" si="186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8317</v>
      </c>
      <c r="R2988" t="s">
        <v>8357</v>
      </c>
      <c r="S2988" s="12">
        <f t="shared" si="185"/>
        <v>42491.458402777775</v>
      </c>
      <c r="T2988" s="12">
        <f t="shared" si="186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8317</v>
      </c>
      <c r="R2989" t="s">
        <v>8357</v>
      </c>
      <c r="S2989" s="12">
        <f t="shared" si="185"/>
        <v>42656</v>
      </c>
      <c r="T2989" s="12">
        <f t="shared" si="186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8317</v>
      </c>
      <c r="R2990" t="s">
        <v>8357</v>
      </c>
      <c r="S2990" s="12">
        <f t="shared" si="185"/>
        <v>42541.362048611118</v>
      </c>
      <c r="T2990" s="12">
        <f t="shared" si="186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8317</v>
      </c>
      <c r="R2991" t="s">
        <v>8357</v>
      </c>
      <c r="S2991" s="12">
        <f t="shared" si="185"/>
        <v>42359.207638888889</v>
      </c>
      <c r="T2991" s="12">
        <f t="shared" si="186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8317</v>
      </c>
      <c r="R2992" t="s">
        <v>8357</v>
      </c>
      <c r="S2992" s="12">
        <f t="shared" si="185"/>
        <v>42376.57430555555</v>
      </c>
      <c r="T2992" s="12">
        <f t="shared" si="186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8317</v>
      </c>
      <c r="R2993" t="s">
        <v>8357</v>
      </c>
      <c r="S2993" s="12">
        <f t="shared" si="185"/>
        <v>42762.837152777778</v>
      </c>
      <c r="T2993" s="12">
        <f t="shared" si="186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8317</v>
      </c>
      <c r="R2994" t="s">
        <v>8357</v>
      </c>
      <c r="S2994" s="12">
        <f t="shared" si="185"/>
        <v>42652.767476851848</v>
      </c>
      <c r="T2994" s="12">
        <f t="shared" si="186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8317</v>
      </c>
      <c r="R2995" t="s">
        <v>8357</v>
      </c>
      <c r="S2995" s="12">
        <f t="shared" si="185"/>
        <v>42420.838738425926</v>
      </c>
      <c r="T2995" s="12">
        <f t="shared" si="186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8317</v>
      </c>
      <c r="R2996" t="s">
        <v>8357</v>
      </c>
      <c r="S2996" s="12">
        <f t="shared" si="185"/>
        <v>41915.478842592594</v>
      </c>
      <c r="T2996" s="12">
        <f t="shared" si="186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8317</v>
      </c>
      <c r="R2997" t="s">
        <v>8357</v>
      </c>
      <c r="S2997" s="12">
        <f t="shared" si="185"/>
        <v>42754.665173611109</v>
      </c>
      <c r="T2997" s="12">
        <f t="shared" si="186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8317</v>
      </c>
      <c r="R2998" t="s">
        <v>8357</v>
      </c>
      <c r="S2998" s="12">
        <f t="shared" si="185"/>
        <v>42150.912500000006</v>
      </c>
      <c r="T2998" s="12">
        <f t="shared" si="186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8317</v>
      </c>
      <c r="R2999" t="s">
        <v>8357</v>
      </c>
      <c r="S2999" s="12">
        <f t="shared" si="185"/>
        <v>42793.207638888889</v>
      </c>
      <c r="T2999" s="12">
        <f t="shared" si="186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8317</v>
      </c>
      <c r="R3000" t="s">
        <v>8357</v>
      </c>
      <c r="S3000" s="12">
        <f t="shared" si="185"/>
        <v>41806.184027777781</v>
      </c>
      <c r="T3000" s="12">
        <f t="shared" si="186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8317</v>
      </c>
      <c r="R3001" t="s">
        <v>8357</v>
      </c>
      <c r="S3001" s="12">
        <f t="shared" si="185"/>
        <v>42795.083333333328</v>
      </c>
      <c r="T3001" s="12">
        <f t="shared" si="186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8317</v>
      </c>
      <c r="R3002" t="s">
        <v>8357</v>
      </c>
      <c r="S3002" s="12">
        <f t="shared" si="185"/>
        <v>42766.75</v>
      </c>
      <c r="T3002" s="12">
        <f t="shared" si="186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8317</v>
      </c>
      <c r="R3003" t="s">
        <v>8357</v>
      </c>
      <c r="S3003" s="12">
        <f t="shared" si="185"/>
        <v>42564.895625000005</v>
      </c>
      <c r="T3003" s="12">
        <f t="shared" si="186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8317</v>
      </c>
      <c r="R3004" t="s">
        <v>8357</v>
      </c>
      <c r="S3004" s="12">
        <f t="shared" si="185"/>
        <v>41269.83625</v>
      </c>
      <c r="T3004" s="12">
        <f t="shared" si="186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8317</v>
      </c>
      <c r="R3005" t="s">
        <v>8357</v>
      </c>
      <c r="S3005" s="12">
        <f t="shared" si="185"/>
        <v>42430.249305555553</v>
      </c>
      <c r="T3005" s="12">
        <f t="shared" si="186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8317</v>
      </c>
      <c r="R3006" t="s">
        <v>8357</v>
      </c>
      <c r="S3006" s="12">
        <f t="shared" si="185"/>
        <v>41958.922731481478</v>
      </c>
      <c r="T3006" s="12">
        <f t="shared" si="186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8317</v>
      </c>
      <c r="R3007" t="s">
        <v>8357</v>
      </c>
      <c r="S3007" s="12">
        <f t="shared" si="185"/>
        <v>41918.674826388888</v>
      </c>
      <c r="T3007" s="12">
        <f t="shared" si="186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8317</v>
      </c>
      <c r="R3008" t="s">
        <v>8357</v>
      </c>
      <c r="S3008" s="12">
        <f t="shared" si="185"/>
        <v>41987.756840277783</v>
      </c>
      <c r="T3008" s="12">
        <f t="shared" si="186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8317</v>
      </c>
      <c r="R3009" t="s">
        <v>8357</v>
      </c>
      <c r="S3009" s="12">
        <f t="shared" si="185"/>
        <v>42119.216238425928</v>
      </c>
      <c r="T3009" s="12">
        <f t="shared" si="186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ref="P3010:P3073" si="188">E3010/L3010</f>
        <v>116.73076923076923</v>
      </c>
      <c r="Q3010" t="s">
        <v>8317</v>
      </c>
      <c r="R3010" t="s">
        <v>8357</v>
      </c>
      <c r="S3010" s="12">
        <f t="shared" ref="S3010:S3073" si="189">(((I3010/60)/60)/24)+DATE(1970,1,1)</f>
        <v>42390.212025462963</v>
      </c>
      <c r="T3010" s="12">
        <f t="shared" ref="T3010:T3073" si="190">(((J3010/60)/60)/24)+DATE(1970,1,1)</f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1">E3011/D3011</f>
        <v>1.19756</v>
      </c>
      <c r="P3011" s="6">
        <f t="shared" si="188"/>
        <v>233.8984375</v>
      </c>
      <c r="Q3011" t="s">
        <v>8317</v>
      </c>
      <c r="R3011" t="s">
        <v>8357</v>
      </c>
      <c r="S3011" s="12">
        <f t="shared" si="189"/>
        <v>41969.611574074079</v>
      </c>
      <c r="T3011" s="12">
        <f t="shared" si="190"/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1"/>
        <v>1.58</v>
      </c>
      <c r="P3012" s="6">
        <f t="shared" si="188"/>
        <v>158</v>
      </c>
      <c r="Q3012" t="s">
        <v>8317</v>
      </c>
      <c r="R3012" t="s">
        <v>8357</v>
      </c>
      <c r="S3012" s="12">
        <f t="shared" si="189"/>
        <v>42056.832395833335</v>
      </c>
      <c r="T3012" s="12">
        <f t="shared" si="190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8317</v>
      </c>
      <c r="R3013" t="s">
        <v>8357</v>
      </c>
      <c r="S3013" s="12">
        <f t="shared" si="189"/>
        <v>42361.957638888889</v>
      </c>
      <c r="T3013" s="12">
        <f t="shared" si="190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8317</v>
      </c>
      <c r="R3014" t="s">
        <v>8357</v>
      </c>
      <c r="S3014" s="12">
        <f t="shared" si="189"/>
        <v>42045.702893518523</v>
      </c>
      <c r="T3014" s="12">
        <f t="shared" si="190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8317</v>
      </c>
      <c r="R3015" t="s">
        <v>8357</v>
      </c>
      <c r="S3015" s="12">
        <f t="shared" si="189"/>
        <v>42176.836215277777</v>
      </c>
      <c r="T3015" s="12">
        <f t="shared" si="190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8317</v>
      </c>
      <c r="R3016" t="s">
        <v>8357</v>
      </c>
      <c r="S3016" s="12">
        <f t="shared" si="189"/>
        <v>41948.208333333336</v>
      </c>
      <c r="T3016" s="12">
        <f t="shared" si="190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8317</v>
      </c>
      <c r="R3017" t="s">
        <v>8357</v>
      </c>
      <c r="S3017" s="12">
        <f t="shared" si="189"/>
        <v>41801.166666666664</v>
      </c>
      <c r="T3017" s="12">
        <f t="shared" si="190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8317</v>
      </c>
      <c r="R3018" t="s">
        <v>8357</v>
      </c>
      <c r="S3018" s="12">
        <f t="shared" si="189"/>
        <v>41838.548055555555</v>
      </c>
      <c r="T3018" s="12">
        <f t="shared" si="190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8317</v>
      </c>
      <c r="R3019" t="s">
        <v>8357</v>
      </c>
      <c r="S3019" s="12">
        <f t="shared" si="189"/>
        <v>41871.850034722222</v>
      </c>
      <c r="T3019" s="12">
        <f t="shared" si="190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8317</v>
      </c>
      <c r="R3020" t="s">
        <v>8357</v>
      </c>
      <c r="S3020" s="12">
        <f t="shared" si="189"/>
        <v>42205.916666666672</v>
      </c>
      <c r="T3020" s="12">
        <f t="shared" si="190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8317</v>
      </c>
      <c r="R3021" t="s">
        <v>8357</v>
      </c>
      <c r="S3021" s="12">
        <f t="shared" si="189"/>
        <v>41786.125</v>
      </c>
      <c r="T3021" s="12">
        <f t="shared" si="190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8317</v>
      </c>
      <c r="R3022" t="s">
        <v>8357</v>
      </c>
      <c r="S3022" s="12">
        <f t="shared" si="189"/>
        <v>42230.846446759257</v>
      </c>
      <c r="T3022" s="12">
        <f t="shared" si="190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8317</v>
      </c>
      <c r="R3023" t="s">
        <v>8357</v>
      </c>
      <c r="S3023" s="12">
        <f t="shared" si="189"/>
        <v>42696.249305555553</v>
      </c>
      <c r="T3023" s="12">
        <f t="shared" si="190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8317</v>
      </c>
      <c r="R3024" t="s">
        <v>8357</v>
      </c>
      <c r="S3024" s="12">
        <f t="shared" si="189"/>
        <v>42609.95380787037</v>
      </c>
      <c r="T3024" s="12">
        <f t="shared" si="190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8317</v>
      </c>
      <c r="R3025" t="s">
        <v>8357</v>
      </c>
      <c r="S3025" s="12">
        <f t="shared" si="189"/>
        <v>42166.675763888896</v>
      </c>
      <c r="T3025" s="12">
        <f t="shared" si="190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8317</v>
      </c>
      <c r="R3026" t="s">
        <v>8357</v>
      </c>
      <c r="S3026" s="12">
        <f t="shared" si="189"/>
        <v>41188.993923611109</v>
      </c>
      <c r="T3026" s="12">
        <f t="shared" si="190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8317</v>
      </c>
      <c r="R3027" t="s">
        <v>8357</v>
      </c>
      <c r="S3027" s="12">
        <f t="shared" si="189"/>
        <v>41789.666666666664</v>
      </c>
      <c r="T3027" s="12">
        <f t="shared" si="190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8317</v>
      </c>
      <c r="R3028" t="s">
        <v>8357</v>
      </c>
      <c r="S3028" s="12">
        <f t="shared" si="189"/>
        <v>42797.459398148145</v>
      </c>
      <c r="T3028" s="12">
        <f t="shared" si="190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8317</v>
      </c>
      <c r="R3029" t="s">
        <v>8357</v>
      </c>
      <c r="S3029" s="12">
        <f t="shared" si="189"/>
        <v>42083.662627314814</v>
      </c>
      <c r="T3029" s="12">
        <f t="shared" si="190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8317</v>
      </c>
      <c r="R3030" t="s">
        <v>8357</v>
      </c>
      <c r="S3030" s="12">
        <f t="shared" si="189"/>
        <v>42597.264178240745</v>
      </c>
      <c r="T3030" s="12">
        <f t="shared" si="190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8317</v>
      </c>
      <c r="R3031" t="s">
        <v>8357</v>
      </c>
      <c r="S3031" s="12">
        <f t="shared" si="189"/>
        <v>41961.190972222219</v>
      </c>
      <c r="T3031" s="12">
        <f t="shared" si="190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8317</v>
      </c>
      <c r="R3032" t="s">
        <v>8357</v>
      </c>
      <c r="S3032" s="12">
        <f t="shared" si="189"/>
        <v>42263.747349537036</v>
      </c>
      <c r="T3032" s="12">
        <f t="shared" si="190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8317</v>
      </c>
      <c r="R3033" t="s">
        <v>8357</v>
      </c>
      <c r="S3033" s="12">
        <f t="shared" si="189"/>
        <v>42657.882488425923</v>
      </c>
      <c r="T3033" s="12">
        <f t="shared" si="190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8317</v>
      </c>
      <c r="R3034" t="s">
        <v>8357</v>
      </c>
      <c r="S3034" s="12">
        <f t="shared" si="189"/>
        <v>42258.044664351852</v>
      </c>
      <c r="T3034" s="12">
        <f t="shared" si="190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8317</v>
      </c>
      <c r="R3035" t="s">
        <v>8357</v>
      </c>
      <c r="S3035" s="12">
        <f t="shared" si="189"/>
        <v>42600.110243055555</v>
      </c>
      <c r="T3035" s="12">
        <f t="shared" si="190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8317</v>
      </c>
      <c r="R3036" t="s">
        <v>8357</v>
      </c>
      <c r="S3036" s="12">
        <f t="shared" si="189"/>
        <v>42675.165972222225</v>
      </c>
      <c r="T3036" s="12">
        <f t="shared" si="190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8317</v>
      </c>
      <c r="R3037" t="s">
        <v>8357</v>
      </c>
      <c r="S3037" s="12">
        <f t="shared" si="189"/>
        <v>41398.560289351852</v>
      </c>
      <c r="T3037" s="12">
        <f t="shared" si="190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8317</v>
      </c>
      <c r="R3038" t="s">
        <v>8357</v>
      </c>
      <c r="S3038" s="12">
        <f t="shared" si="189"/>
        <v>41502.499305555553</v>
      </c>
      <c r="T3038" s="12">
        <f t="shared" si="190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8317</v>
      </c>
      <c r="R3039" t="s">
        <v>8357</v>
      </c>
      <c r="S3039" s="12">
        <f t="shared" si="189"/>
        <v>40453.207638888889</v>
      </c>
      <c r="T3039" s="12">
        <f t="shared" si="190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8317</v>
      </c>
      <c r="R3040" t="s">
        <v>8357</v>
      </c>
      <c r="S3040" s="12">
        <f t="shared" si="189"/>
        <v>42433.252280092594</v>
      </c>
      <c r="T3040" s="12">
        <f t="shared" si="190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8317</v>
      </c>
      <c r="R3041" t="s">
        <v>8357</v>
      </c>
      <c r="S3041" s="12">
        <f t="shared" si="189"/>
        <v>41637.332638888889</v>
      </c>
      <c r="T3041" s="12">
        <f t="shared" si="190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8317</v>
      </c>
      <c r="R3042" t="s">
        <v>8357</v>
      </c>
      <c r="S3042" s="12">
        <f t="shared" si="189"/>
        <v>42181.958333333328</v>
      </c>
      <c r="T3042" s="12">
        <f t="shared" si="190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8317</v>
      </c>
      <c r="R3043" t="s">
        <v>8357</v>
      </c>
      <c r="S3043" s="12">
        <f t="shared" si="189"/>
        <v>42389.868611111116</v>
      </c>
      <c r="T3043" s="12">
        <f t="shared" si="190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8317</v>
      </c>
      <c r="R3044" t="s">
        <v>8357</v>
      </c>
      <c r="S3044" s="12">
        <f t="shared" si="189"/>
        <v>42283.688043981485</v>
      </c>
      <c r="T3044" s="12">
        <f t="shared" si="190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8317</v>
      </c>
      <c r="R3045" t="s">
        <v>8357</v>
      </c>
      <c r="S3045" s="12">
        <f t="shared" si="189"/>
        <v>42110.118055555555</v>
      </c>
      <c r="T3045" s="12">
        <f t="shared" si="190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8317</v>
      </c>
      <c r="R3046" t="s">
        <v>8357</v>
      </c>
      <c r="S3046" s="12">
        <f t="shared" si="189"/>
        <v>42402.7268287037</v>
      </c>
      <c r="T3046" s="12">
        <f t="shared" si="190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8317</v>
      </c>
      <c r="R3047" t="s">
        <v>8357</v>
      </c>
      <c r="S3047" s="12">
        <f t="shared" si="189"/>
        <v>41873.155729166669</v>
      </c>
      <c r="T3047" s="12">
        <f t="shared" si="190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8317</v>
      </c>
      <c r="R3048" t="s">
        <v>8357</v>
      </c>
      <c r="S3048" s="12">
        <f t="shared" si="189"/>
        <v>41892.202777777777</v>
      </c>
      <c r="T3048" s="12">
        <f t="shared" si="190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8317</v>
      </c>
      <c r="R3049" t="s">
        <v>8357</v>
      </c>
      <c r="S3049" s="12">
        <f t="shared" si="189"/>
        <v>42487.552777777775</v>
      </c>
      <c r="T3049" s="12">
        <f t="shared" si="190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8317</v>
      </c>
      <c r="R3050" t="s">
        <v>8357</v>
      </c>
      <c r="S3050" s="12">
        <f t="shared" si="189"/>
        <v>42004.890277777777</v>
      </c>
      <c r="T3050" s="12">
        <f t="shared" si="190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8317</v>
      </c>
      <c r="R3051" t="s">
        <v>8357</v>
      </c>
      <c r="S3051" s="12">
        <f t="shared" si="189"/>
        <v>42169.014525462961</v>
      </c>
      <c r="T3051" s="12">
        <f t="shared" si="190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8317</v>
      </c>
      <c r="R3052" t="s">
        <v>8357</v>
      </c>
      <c r="S3052" s="12">
        <f t="shared" si="189"/>
        <v>42495.16851851852</v>
      </c>
      <c r="T3052" s="12">
        <f t="shared" si="190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8317</v>
      </c>
      <c r="R3053" t="s">
        <v>8357</v>
      </c>
      <c r="S3053" s="12">
        <f t="shared" si="189"/>
        <v>42774.416030092587</v>
      </c>
      <c r="T3053" s="12">
        <f t="shared" si="190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8317</v>
      </c>
      <c r="R3054" t="s">
        <v>8357</v>
      </c>
      <c r="S3054" s="12">
        <f t="shared" si="189"/>
        <v>42152.665972222225</v>
      </c>
      <c r="T3054" s="12">
        <f t="shared" si="190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8317</v>
      </c>
      <c r="R3055" t="s">
        <v>8357</v>
      </c>
      <c r="S3055" s="12">
        <f t="shared" si="189"/>
        <v>41914.165972222225</v>
      </c>
      <c r="T3055" s="12">
        <f t="shared" si="190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8317</v>
      </c>
      <c r="R3056" t="s">
        <v>8357</v>
      </c>
      <c r="S3056" s="12">
        <f t="shared" si="189"/>
        <v>42065.044444444444</v>
      </c>
      <c r="T3056" s="12">
        <f t="shared" si="190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8317</v>
      </c>
      <c r="R3057" t="s">
        <v>8357</v>
      </c>
      <c r="S3057" s="12">
        <f t="shared" si="189"/>
        <v>42013.95821759259</v>
      </c>
      <c r="T3057" s="12">
        <f t="shared" si="190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8317</v>
      </c>
      <c r="R3058" t="s">
        <v>8357</v>
      </c>
      <c r="S3058" s="12">
        <f t="shared" si="189"/>
        <v>41911.636388888888</v>
      </c>
      <c r="T3058" s="12">
        <f t="shared" si="190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8317</v>
      </c>
      <c r="R3059" t="s">
        <v>8357</v>
      </c>
      <c r="S3059" s="12">
        <f t="shared" si="189"/>
        <v>42463.608923611115</v>
      </c>
      <c r="T3059" s="12">
        <f t="shared" si="190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8317</v>
      </c>
      <c r="R3060" t="s">
        <v>8357</v>
      </c>
      <c r="S3060" s="12">
        <f t="shared" si="189"/>
        <v>42510.374305555553</v>
      </c>
      <c r="T3060" s="12">
        <f t="shared" si="190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8317</v>
      </c>
      <c r="R3061" t="s">
        <v>8357</v>
      </c>
      <c r="S3061" s="12">
        <f t="shared" si="189"/>
        <v>41859.935717592591</v>
      </c>
      <c r="T3061" s="12">
        <f t="shared" si="190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8317</v>
      </c>
      <c r="R3062" t="s">
        <v>8357</v>
      </c>
      <c r="S3062" s="12">
        <f t="shared" si="189"/>
        <v>42275.274699074071</v>
      </c>
      <c r="T3062" s="12">
        <f t="shared" si="190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8317</v>
      </c>
      <c r="R3063" t="s">
        <v>8357</v>
      </c>
      <c r="S3063" s="12">
        <f t="shared" si="189"/>
        <v>41864.784120370372</v>
      </c>
      <c r="T3063" s="12">
        <f t="shared" si="190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8317</v>
      </c>
      <c r="R3064" t="s">
        <v>8357</v>
      </c>
      <c r="S3064" s="12">
        <f t="shared" si="189"/>
        <v>42277.75</v>
      </c>
      <c r="T3064" s="12">
        <f t="shared" si="190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8317</v>
      </c>
      <c r="R3065" t="s">
        <v>8357</v>
      </c>
      <c r="S3065" s="12">
        <f t="shared" si="189"/>
        <v>42665.922893518517</v>
      </c>
      <c r="T3065" s="12">
        <f t="shared" si="190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8317</v>
      </c>
      <c r="R3066" t="s">
        <v>8357</v>
      </c>
      <c r="S3066" s="12">
        <f t="shared" si="189"/>
        <v>42330.290972222225</v>
      </c>
      <c r="T3066" s="12">
        <f t="shared" si="190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8317</v>
      </c>
      <c r="R3067" t="s">
        <v>8357</v>
      </c>
      <c r="S3067" s="12">
        <f t="shared" si="189"/>
        <v>41850.055231481485</v>
      </c>
      <c r="T3067" s="12">
        <f t="shared" si="190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8317</v>
      </c>
      <c r="R3068" t="s">
        <v>8357</v>
      </c>
      <c r="S3068" s="12">
        <f t="shared" si="189"/>
        <v>42561.228437500002</v>
      </c>
      <c r="T3068" s="12">
        <f t="shared" si="190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8317</v>
      </c>
      <c r="R3069" t="s">
        <v>8357</v>
      </c>
      <c r="S3069" s="12">
        <f t="shared" si="189"/>
        <v>42256.938414351855</v>
      </c>
      <c r="T3069" s="12">
        <f t="shared" si="190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8317</v>
      </c>
      <c r="R3070" t="s">
        <v>8357</v>
      </c>
      <c r="S3070" s="12">
        <f t="shared" si="189"/>
        <v>42293.691574074073</v>
      </c>
      <c r="T3070" s="12">
        <f t="shared" si="190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8317</v>
      </c>
      <c r="R3071" t="s">
        <v>8357</v>
      </c>
      <c r="S3071" s="12">
        <f t="shared" si="189"/>
        <v>41987.833726851852</v>
      </c>
      <c r="T3071" s="12">
        <f t="shared" si="190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8317</v>
      </c>
      <c r="R3072" t="s">
        <v>8357</v>
      </c>
      <c r="S3072" s="12">
        <f t="shared" si="189"/>
        <v>42711.733437499999</v>
      </c>
      <c r="T3072" s="12">
        <f t="shared" si="190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8317</v>
      </c>
      <c r="R3073" t="s">
        <v>8357</v>
      </c>
      <c r="S3073" s="12">
        <f t="shared" si="189"/>
        <v>42115.249305555553</v>
      </c>
      <c r="T3073" s="12">
        <f t="shared" si="190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ref="P3074:P3137" si="192">E3074/L3074</f>
        <v>1</v>
      </c>
      <c r="Q3074" t="s">
        <v>8317</v>
      </c>
      <c r="R3074" t="s">
        <v>8357</v>
      </c>
      <c r="S3074" s="12">
        <f t="shared" ref="S3074:S3137" si="193">(((I3074/60)/60)/24)+DATE(1970,1,1)</f>
        <v>42673.073611111111</v>
      </c>
      <c r="T3074" s="12">
        <f t="shared" ref="T3074:T3137" si="194">(((J3074/60)/60)/24)+DATE(1970,1,1)</f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5">E3075/D3075</f>
        <v>2.3035714285714285E-4</v>
      </c>
      <c r="P3075" s="6">
        <f t="shared" si="192"/>
        <v>92.142857142857139</v>
      </c>
      <c r="Q3075" t="s">
        <v>8317</v>
      </c>
      <c r="R3075" t="s">
        <v>8357</v>
      </c>
      <c r="S3075" s="12">
        <f t="shared" si="193"/>
        <v>42169.804861111115</v>
      </c>
      <c r="T3075" s="12">
        <f t="shared" si="194"/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5"/>
        <v>8.8000000000000003E-4</v>
      </c>
      <c r="P3076" s="6">
        <f t="shared" si="192"/>
        <v>7.333333333333333</v>
      </c>
      <c r="Q3076" t="s">
        <v>8317</v>
      </c>
      <c r="R3076" t="s">
        <v>8357</v>
      </c>
      <c r="S3076" s="12">
        <f t="shared" si="193"/>
        <v>42439.571284722217</v>
      </c>
      <c r="T3076" s="12">
        <f t="shared" si="194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8317</v>
      </c>
      <c r="R3077" t="s">
        <v>8357</v>
      </c>
      <c r="S3077" s="12">
        <f t="shared" si="193"/>
        <v>42601.102314814809</v>
      </c>
      <c r="T3077" s="12">
        <f t="shared" si="194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8317</v>
      </c>
      <c r="R3078" t="s">
        <v>8357</v>
      </c>
      <c r="S3078" s="12">
        <f t="shared" si="193"/>
        <v>42286.651886574073</v>
      </c>
      <c r="T3078" s="12">
        <f t="shared" si="194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8317</v>
      </c>
      <c r="R3079" t="s">
        <v>8357</v>
      </c>
      <c r="S3079" s="12">
        <f t="shared" si="193"/>
        <v>42796.956921296296</v>
      </c>
      <c r="T3079" s="12">
        <f t="shared" si="194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8317</v>
      </c>
      <c r="R3080" t="s">
        <v>8357</v>
      </c>
      <c r="S3080" s="12">
        <f t="shared" si="193"/>
        <v>42061.138831018514</v>
      </c>
      <c r="T3080" s="12">
        <f t="shared" si="194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8317</v>
      </c>
      <c r="R3081" t="s">
        <v>8357</v>
      </c>
      <c r="S3081" s="12">
        <f t="shared" si="193"/>
        <v>42085.671701388885</v>
      </c>
      <c r="T3081" s="12">
        <f t="shared" si="194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8317</v>
      </c>
      <c r="R3082" t="s">
        <v>8357</v>
      </c>
      <c r="S3082" s="12">
        <f t="shared" si="193"/>
        <v>42000.0699537037</v>
      </c>
      <c r="T3082" s="12">
        <f t="shared" si="194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8317</v>
      </c>
      <c r="R3083" t="s">
        <v>8357</v>
      </c>
      <c r="S3083" s="12">
        <f t="shared" si="193"/>
        <v>42267.181608796294</v>
      </c>
      <c r="T3083" s="12">
        <f t="shared" si="194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8317</v>
      </c>
      <c r="R3084" t="s">
        <v>8357</v>
      </c>
      <c r="S3084" s="12">
        <f t="shared" si="193"/>
        <v>42323.96465277778</v>
      </c>
      <c r="T3084" s="12">
        <f t="shared" si="194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8317</v>
      </c>
      <c r="R3085" t="s">
        <v>8357</v>
      </c>
      <c r="S3085" s="12">
        <f t="shared" si="193"/>
        <v>41883.208333333336</v>
      </c>
      <c r="T3085" s="12">
        <f t="shared" si="194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8317</v>
      </c>
      <c r="R3086" t="s">
        <v>8357</v>
      </c>
      <c r="S3086" s="12">
        <f t="shared" si="193"/>
        <v>42129.783333333333</v>
      </c>
      <c r="T3086" s="12">
        <f t="shared" si="194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8317</v>
      </c>
      <c r="R3087" t="s">
        <v>8357</v>
      </c>
      <c r="S3087" s="12">
        <f t="shared" si="193"/>
        <v>42276.883784722217</v>
      </c>
      <c r="T3087" s="12">
        <f t="shared" si="194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8317</v>
      </c>
      <c r="R3088" t="s">
        <v>8357</v>
      </c>
      <c r="S3088" s="12">
        <f t="shared" si="193"/>
        <v>42233.67082175926</v>
      </c>
      <c r="T3088" s="12">
        <f t="shared" si="194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8317</v>
      </c>
      <c r="R3089" t="s">
        <v>8357</v>
      </c>
      <c r="S3089" s="12">
        <f t="shared" si="193"/>
        <v>42725.192013888889</v>
      </c>
      <c r="T3089" s="12">
        <f t="shared" si="194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8317</v>
      </c>
      <c r="R3090" t="s">
        <v>8357</v>
      </c>
      <c r="S3090" s="12">
        <f t="shared" si="193"/>
        <v>42012.570138888885</v>
      </c>
      <c r="T3090" s="12">
        <f t="shared" si="194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8317</v>
      </c>
      <c r="R3091" t="s">
        <v>8357</v>
      </c>
      <c r="S3091" s="12">
        <f t="shared" si="193"/>
        <v>42560.082638888889</v>
      </c>
      <c r="T3091" s="12">
        <f t="shared" si="194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8317</v>
      </c>
      <c r="R3092" t="s">
        <v>8357</v>
      </c>
      <c r="S3092" s="12">
        <f t="shared" si="193"/>
        <v>42125.777141203704</v>
      </c>
      <c r="T3092" s="12">
        <f t="shared" si="194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8317</v>
      </c>
      <c r="R3093" t="s">
        <v>8357</v>
      </c>
      <c r="S3093" s="12">
        <f t="shared" si="193"/>
        <v>42596.948414351849</v>
      </c>
      <c r="T3093" s="12">
        <f t="shared" si="194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8317</v>
      </c>
      <c r="R3094" t="s">
        <v>8357</v>
      </c>
      <c r="S3094" s="12">
        <f t="shared" si="193"/>
        <v>42292.916666666672</v>
      </c>
      <c r="T3094" s="12">
        <f t="shared" si="194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8317</v>
      </c>
      <c r="R3095" t="s">
        <v>8357</v>
      </c>
      <c r="S3095" s="12">
        <f t="shared" si="193"/>
        <v>41791.165972222225</v>
      </c>
      <c r="T3095" s="12">
        <f t="shared" si="194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8317</v>
      </c>
      <c r="R3096" t="s">
        <v>8357</v>
      </c>
      <c r="S3096" s="12">
        <f t="shared" si="193"/>
        <v>42267.795787037037</v>
      </c>
      <c r="T3096" s="12">
        <f t="shared" si="194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8317</v>
      </c>
      <c r="R3097" t="s">
        <v>8357</v>
      </c>
      <c r="S3097" s="12">
        <f t="shared" si="193"/>
        <v>42583.025231481486</v>
      </c>
      <c r="T3097" s="12">
        <f t="shared" si="194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8317</v>
      </c>
      <c r="R3098" t="s">
        <v>8357</v>
      </c>
      <c r="S3098" s="12">
        <f t="shared" si="193"/>
        <v>42144.825532407413</v>
      </c>
      <c r="T3098" s="12">
        <f t="shared" si="194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8317</v>
      </c>
      <c r="R3099" t="s">
        <v>8357</v>
      </c>
      <c r="S3099" s="12">
        <f t="shared" si="193"/>
        <v>42650.583333333328</v>
      </c>
      <c r="T3099" s="12">
        <f t="shared" si="194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8317</v>
      </c>
      <c r="R3100" t="s">
        <v>8357</v>
      </c>
      <c r="S3100" s="12">
        <f t="shared" si="193"/>
        <v>42408.01180555555</v>
      </c>
      <c r="T3100" s="12">
        <f t="shared" si="194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8317</v>
      </c>
      <c r="R3101" t="s">
        <v>8357</v>
      </c>
      <c r="S3101" s="12">
        <f t="shared" si="193"/>
        <v>42412.189710648148</v>
      </c>
      <c r="T3101" s="12">
        <f t="shared" si="194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8317</v>
      </c>
      <c r="R3102" t="s">
        <v>8357</v>
      </c>
      <c r="S3102" s="12">
        <f t="shared" si="193"/>
        <v>41932.622395833336</v>
      </c>
      <c r="T3102" s="12">
        <f t="shared" si="194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8317</v>
      </c>
      <c r="R3103" t="s">
        <v>8357</v>
      </c>
      <c r="S3103" s="12">
        <f t="shared" si="193"/>
        <v>42201.330555555556</v>
      </c>
      <c r="T3103" s="12">
        <f t="shared" si="194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8317</v>
      </c>
      <c r="R3104" t="s">
        <v>8357</v>
      </c>
      <c r="S3104" s="12">
        <f t="shared" si="193"/>
        <v>42605.340486111112</v>
      </c>
      <c r="T3104" s="12">
        <f t="shared" si="194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8317</v>
      </c>
      <c r="R3105" t="s">
        <v>8357</v>
      </c>
      <c r="S3105" s="12">
        <f t="shared" si="193"/>
        <v>42167.156319444446</v>
      </c>
      <c r="T3105" s="12">
        <f t="shared" si="194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8317</v>
      </c>
      <c r="R3106" t="s">
        <v>8357</v>
      </c>
      <c r="S3106" s="12">
        <f t="shared" si="193"/>
        <v>42038.083333333328</v>
      </c>
      <c r="T3106" s="12">
        <f t="shared" si="194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8317</v>
      </c>
      <c r="R3107" t="s">
        <v>8357</v>
      </c>
      <c r="S3107" s="12">
        <f t="shared" si="193"/>
        <v>41931.208333333336</v>
      </c>
      <c r="T3107" s="12">
        <f t="shared" si="194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8317</v>
      </c>
      <c r="R3108" t="s">
        <v>8357</v>
      </c>
      <c r="S3108" s="12">
        <f t="shared" si="193"/>
        <v>42263.916666666672</v>
      </c>
      <c r="T3108" s="12">
        <f t="shared" si="194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8317</v>
      </c>
      <c r="R3109" t="s">
        <v>8357</v>
      </c>
      <c r="S3109" s="12">
        <f t="shared" si="193"/>
        <v>42135.814247685179</v>
      </c>
      <c r="T3109" s="12">
        <f t="shared" si="194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8317</v>
      </c>
      <c r="R3110" t="s">
        <v>8357</v>
      </c>
      <c r="S3110" s="12">
        <f t="shared" si="193"/>
        <v>42122.638819444444</v>
      </c>
      <c r="T3110" s="12">
        <f t="shared" si="194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8317</v>
      </c>
      <c r="R3111" t="s">
        <v>8357</v>
      </c>
      <c r="S3111" s="12">
        <f t="shared" si="193"/>
        <v>41879.125115740739</v>
      </c>
      <c r="T3111" s="12">
        <f t="shared" si="194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8317</v>
      </c>
      <c r="R3112" t="s">
        <v>8357</v>
      </c>
      <c r="S3112" s="12">
        <f t="shared" si="193"/>
        <v>42785.031469907408</v>
      </c>
      <c r="T3112" s="12">
        <f t="shared" si="194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8317</v>
      </c>
      <c r="R3113" t="s">
        <v>8357</v>
      </c>
      <c r="S3113" s="12">
        <f t="shared" si="193"/>
        <v>41916.595138888886</v>
      </c>
      <c r="T3113" s="12">
        <f t="shared" si="194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8317</v>
      </c>
      <c r="R3114" t="s">
        <v>8357</v>
      </c>
      <c r="S3114" s="12">
        <f t="shared" si="193"/>
        <v>42675.121921296297</v>
      </c>
      <c r="T3114" s="12">
        <f t="shared" si="194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8317</v>
      </c>
      <c r="R3115" t="s">
        <v>8357</v>
      </c>
      <c r="S3115" s="12">
        <f t="shared" si="193"/>
        <v>42111.731273148151</v>
      </c>
      <c r="T3115" s="12">
        <f t="shared" si="194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8317</v>
      </c>
      <c r="R3116" t="s">
        <v>8357</v>
      </c>
      <c r="S3116" s="12">
        <f t="shared" si="193"/>
        <v>41903.632523148146</v>
      </c>
      <c r="T3116" s="12">
        <f t="shared" si="194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8317</v>
      </c>
      <c r="R3117" t="s">
        <v>8357</v>
      </c>
      <c r="S3117" s="12">
        <f t="shared" si="193"/>
        <v>42526.447071759263</v>
      </c>
      <c r="T3117" s="12">
        <f t="shared" si="194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8317</v>
      </c>
      <c r="R3118" t="s">
        <v>8357</v>
      </c>
      <c r="S3118" s="12">
        <f t="shared" si="193"/>
        <v>42095.515335648146</v>
      </c>
      <c r="T3118" s="12">
        <f t="shared" si="194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8317</v>
      </c>
      <c r="R3119" t="s">
        <v>8357</v>
      </c>
      <c r="S3119" s="12">
        <f t="shared" si="193"/>
        <v>42517.55</v>
      </c>
      <c r="T3119" s="12">
        <f t="shared" si="194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8317</v>
      </c>
      <c r="R3120" t="s">
        <v>8357</v>
      </c>
      <c r="S3120" s="12">
        <f t="shared" si="193"/>
        <v>42553.649571759262</v>
      </c>
      <c r="T3120" s="12">
        <f t="shared" si="194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8317</v>
      </c>
      <c r="R3121" t="s">
        <v>8357</v>
      </c>
      <c r="S3121" s="12">
        <f t="shared" si="193"/>
        <v>42090.003842592589</v>
      </c>
      <c r="T3121" s="12">
        <f t="shared" si="194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8317</v>
      </c>
      <c r="R3122" t="s">
        <v>8357</v>
      </c>
      <c r="S3122" s="12">
        <f t="shared" si="193"/>
        <v>42495.900416666671</v>
      </c>
      <c r="T3122" s="12">
        <f t="shared" si="194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8317</v>
      </c>
      <c r="R3123" t="s">
        <v>8357</v>
      </c>
      <c r="S3123" s="12">
        <f t="shared" si="193"/>
        <v>41908.679803240739</v>
      </c>
      <c r="T3123" s="12">
        <f t="shared" si="194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8317</v>
      </c>
      <c r="R3124" t="s">
        <v>8357</v>
      </c>
      <c r="S3124" s="12">
        <f t="shared" si="193"/>
        <v>42683.973750000005</v>
      </c>
      <c r="T3124" s="12">
        <f t="shared" si="194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8317</v>
      </c>
      <c r="R3125" t="s">
        <v>8357</v>
      </c>
      <c r="S3125" s="12">
        <f t="shared" si="193"/>
        <v>42560.993032407408</v>
      </c>
      <c r="T3125" s="12">
        <f t="shared" si="194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8317</v>
      </c>
      <c r="R3126" t="s">
        <v>8357</v>
      </c>
      <c r="S3126" s="12">
        <f t="shared" si="193"/>
        <v>42037.780104166668</v>
      </c>
      <c r="T3126" s="12">
        <f t="shared" si="194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8317</v>
      </c>
      <c r="R3127" t="s">
        <v>8357</v>
      </c>
      <c r="S3127" s="12">
        <f t="shared" si="193"/>
        <v>42376.20685185185</v>
      </c>
      <c r="T3127" s="12">
        <f t="shared" si="194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8317</v>
      </c>
      <c r="R3128" t="s">
        <v>8357</v>
      </c>
      <c r="S3128" s="12">
        <f t="shared" si="193"/>
        <v>42456.976412037038</v>
      </c>
      <c r="T3128" s="12">
        <f t="shared" si="194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8317</v>
      </c>
      <c r="R3129" t="s">
        <v>8357</v>
      </c>
      <c r="S3129" s="12">
        <f t="shared" si="193"/>
        <v>42064.856817129628</v>
      </c>
      <c r="T3129" s="12">
        <f t="shared" si="194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8317</v>
      </c>
      <c r="R3130" t="s">
        <v>8318</v>
      </c>
      <c r="S3130" s="12">
        <f t="shared" si="193"/>
        <v>42810.784039351856</v>
      </c>
      <c r="T3130" s="12">
        <f t="shared" si="194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8317</v>
      </c>
      <c r="R3131" t="s">
        <v>8318</v>
      </c>
      <c r="S3131" s="12">
        <f t="shared" si="193"/>
        <v>42843.801145833335</v>
      </c>
      <c r="T3131" s="12">
        <f t="shared" si="194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8317</v>
      </c>
      <c r="R3132" t="s">
        <v>8318</v>
      </c>
      <c r="S3132" s="12">
        <f t="shared" si="193"/>
        <v>42839.207638888889</v>
      </c>
      <c r="T3132" s="12">
        <f t="shared" si="194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8317</v>
      </c>
      <c r="R3133" t="s">
        <v>8318</v>
      </c>
      <c r="S3133" s="12">
        <f t="shared" si="193"/>
        <v>42833.537557870368</v>
      </c>
      <c r="T3133" s="12">
        <f t="shared" si="194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8317</v>
      </c>
      <c r="R3134" t="s">
        <v>8318</v>
      </c>
      <c r="S3134" s="12">
        <f t="shared" si="193"/>
        <v>42846.308564814812</v>
      </c>
      <c r="T3134" s="12">
        <f t="shared" si="194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8317</v>
      </c>
      <c r="R3135" t="s">
        <v>8318</v>
      </c>
      <c r="S3135" s="12">
        <f t="shared" si="193"/>
        <v>42818.523541666669</v>
      </c>
      <c r="T3135" s="12">
        <f t="shared" si="194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8317</v>
      </c>
      <c r="R3136" t="s">
        <v>8318</v>
      </c>
      <c r="S3136" s="12">
        <f t="shared" si="193"/>
        <v>42821.678460648152</v>
      </c>
      <c r="T3136" s="12">
        <f t="shared" si="194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8317</v>
      </c>
      <c r="R3137" t="s">
        <v>8318</v>
      </c>
      <c r="S3137" s="12">
        <f t="shared" si="193"/>
        <v>42829.151863425926</v>
      </c>
      <c r="T3137" s="12">
        <f t="shared" si="194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ref="P3138:P3201" si="196">E3138/L3138</f>
        <v>29.045454545454547</v>
      </c>
      <c r="Q3138" t="s">
        <v>8317</v>
      </c>
      <c r="R3138" t="s">
        <v>8318</v>
      </c>
      <c r="S3138" s="12">
        <f t="shared" ref="S3138:S3201" si="197">(((I3138/60)/60)/24)+DATE(1970,1,1)</f>
        <v>42825.957638888889</v>
      </c>
      <c r="T3138" s="12">
        <f t="shared" ref="T3138:T3201" si="198">(((J3138/60)/60)/24)+DATE(1970,1,1)</f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9">E3139/D3139</f>
        <v>3.3333333333333333E-2</v>
      </c>
      <c r="P3139" s="6">
        <f t="shared" si="196"/>
        <v>50</v>
      </c>
      <c r="Q3139" t="s">
        <v>8317</v>
      </c>
      <c r="R3139" t="s">
        <v>8318</v>
      </c>
      <c r="S3139" s="12">
        <f t="shared" si="197"/>
        <v>42858.8</v>
      </c>
      <c r="T3139" s="12">
        <f t="shared" si="198"/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9"/>
        <v>0</v>
      </c>
      <c r="P3140" s="6" t="e">
        <f t="shared" si="196"/>
        <v>#DIV/0!</v>
      </c>
      <c r="Q3140" t="s">
        <v>8317</v>
      </c>
      <c r="R3140" t="s">
        <v>8318</v>
      </c>
      <c r="S3140" s="12">
        <f t="shared" si="197"/>
        <v>42828.645914351851</v>
      </c>
      <c r="T3140" s="12">
        <f t="shared" si="198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8317</v>
      </c>
      <c r="R3141" t="s">
        <v>8318</v>
      </c>
      <c r="S3141" s="12">
        <f t="shared" si="197"/>
        <v>42819.189583333333</v>
      </c>
      <c r="T3141" s="12">
        <f t="shared" si="198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8317</v>
      </c>
      <c r="R3142" t="s">
        <v>8318</v>
      </c>
      <c r="S3142" s="12">
        <f t="shared" si="197"/>
        <v>42832.677118055552</v>
      </c>
      <c r="T3142" s="12">
        <f t="shared" si="198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8317</v>
      </c>
      <c r="R3143" t="s">
        <v>8318</v>
      </c>
      <c r="S3143" s="12">
        <f t="shared" si="197"/>
        <v>42841.833333333328</v>
      </c>
      <c r="T3143" s="12">
        <f t="shared" si="198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8317</v>
      </c>
      <c r="R3144" t="s">
        <v>8318</v>
      </c>
      <c r="S3144" s="12">
        <f t="shared" si="197"/>
        <v>42813.471516203703</v>
      </c>
      <c r="T3144" s="12">
        <f t="shared" si="198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8317</v>
      </c>
      <c r="R3145" t="s">
        <v>8318</v>
      </c>
      <c r="S3145" s="12">
        <f t="shared" si="197"/>
        <v>42834.358287037037</v>
      </c>
      <c r="T3145" s="12">
        <f t="shared" si="198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8317</v>
      </c>
      <c r="R3146" t="s">
        <v>8318</v>
      </c>
      <c r="S3146" s="12">
        <f t="shared" si="197"/>
        <v>42813.25</v>
      </c>
      <c r="T3146" s="12">
        <f t="shared" si="198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8317</v>
      </c>
      <c r="R3147" t="s">
        <v>8318</v>
      </c>
      <c r="S3147" s="12">
        <f t="shared" si="197"/>
        <v>42821.999236111107</v>
      </c>
      <c r="T3147" s="12">
        <f t="shared" si="198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8317</v>
      </c>
      <c r="R3148" t="s">
        <v>8318</v>
      </c>
      <c r="S3148" s="12">
        <f t="shared" si="197"/>
        <v>42841.640810185185</v>
      </c>
      <c r="T3148" s="12">
        <f t="shared" si="198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8317</v>
      </c>
      <c r="R3149" t="s">
        <v>8318</v>
      </c>
      <c r="S3149" s="12">
        <f t="shared" si="197"/>
        <v>41950.011053240742</v>
      </c>
      <c r="T3149" s="12">
        <f t="shared" si="198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8317</v>
      </c>
      <c r="R3150" t="s">
        <v>8318</v>
      </c>
      <c r="S3150" s="12">
        <f t="shared" si="197"/>
        <v>41913.166666666664</v>
      </c>
      <c r="T3150" s="12">
        <f t="shared" si="198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8317</v>
      </c>
      <c r="R3151" t="s">
        <v>8318</v>
      </c>
      <c r="S3151" s="12">
        <f t="shared" si="197"/>
        <v>41250.083333333336</v>
      </c>
      <c r="T3151" s="12">
        <f t="shared" si="198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8317</v>
      </c>
      <c r="R3152" t="s">
        <v>8318</v>
      </c>
      <c r="S3152" s="12">
        <f t="shared" si="197"/>
        <v>40568.166666666664</v>
      </c>
      <c r="T3152" s="12">
        <f t="shared" si="198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8317</v>
      </c>
      <c r="R3153" t="s">
        <v>8318</v>
      </c>
      <c r="S3153" s="12">
        <f t="shared" si="197"/>
        <v>41892.83997685185</v>
      </c>
      <c r="T3153" s="12">
        <f t="shared" si="198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8317</v>
      </c>
      <c r="R3154" t="s">
        <v>8318</v>
      </c>
      <c r="S3154" s="12">
        <f t="shared" si="197"/>
        <v>41580.867673611108</v>
      </c>
      <c r="T3154" s="12">
        <f t="shared" si="198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8317</v>
      </c>
      <c r="R3155" t="s">
        <v>8318</v>
      </c>
      <c r="S3155" s="12">
        <f t="shared" si="197"/>
        <v>40664.207638888889</v>
      </c>
      <c r="T3155" s="12">
        <f t="shared" si="198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8317</v>
      </c>
      <c r="R3156" t="s">
        <v>8318</v>
      </c>
      <c r="S3156" s="12">
        <f t="shared" si="197"/>
        <v>41000.834004629629</v>
      </c>
      <c r="T3156" s="12">
        <f t="shared" si="198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8317</v>
      </c>
      <c r="R3157" t="s">
        <v>8318</v>
      </c>
      <c r="S3157" s="12">
        <f t="shared" si="197"/>
        <v>41263.499131944445</v>
      </c>
      <c r="T3157" s="12">
        <f t="shared" si="198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8317</v>
      </c>
      <c r="R3158" t="s">
        <v>8318</v>
      </c>
      <c r="S3158" s="12">
        <f t="shared" si="197"/>
        <v>41061.953055555554</v>
      </c>
      <c r="T3158" s="12">
        <f t="shared" si="198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8317</v>
      </c>
      <c r="R3159" t="s">
        <v>8318</v>
      </c>
      <c r="S3159" s="12">
        <f t="shared" si="197"/>
        <v>41839.208333333336</v>
      </c>
      <c r="T3159" s="12">
        <f t="shared" si="198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8317</v>
      </c>
      <c r="R3160" t="s">
        <v>8318</v>
      </c>
      <c r="S3160" s="12">
        <f t="shared" si="197"/>
        <v>41477.839722222219</v>
      </c>
      <c r="T3160" s="12">
        <f t="shared" si="198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8317</v>
      </c>
      <c r="R3161" t="s">
        <v>8318</v>
      </c>
      <c r="S3161" s="12">
        <f t="shared" si="197"/>
        <v>40926.958333333336</v>
      </c>
      <c r="T3161" s="12">
        <f t="shared" si="198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8317</v>
      </c>
      <c r="R3162" t="s">
        <v>8318</v>
      </c>
      <c r="S3162" s="12">
        <f t="shared" si="197"/>
        <v>41864.207638888889</v>
      </c>
      <c r="T3162" s="12">
        <f t="shared" si="198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8317</v>
      </c>
      <c r="R3163" t="s">
        <v>8318</v>
      </c>
      <c r="S3163" s="12">
        <f t="shared" si="197"/>
        <v>41927.536134259259</v>
      </c>
      <c r="T3163" s="12">
        <f t="shared" si="198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8317</v>
      </c>
      <c r="R3164" t="s">
        <v>8318</v>
      </c>
      <c r="S3164" s="12">
        <f t="shared" si="197"/>
        <v>41827.083333333336</v>
      </c>
      <c r="T3164" s="12">
        <f t="shared" si="198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8317</v>
      </c>
      <c r="R3165" t="s">
        <v>8318</v>
      </c>
      <c r="S3165" s="12">
        <f t="shared" si="197"/>
        <v>41805.753761574073</v>
      </c>
      <c r="T3165" s="12">
        <f t="shared" si="198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8317</v>
      </c>
      <c r="R3166" t="s">
        <v>8318</v>
      </c>
      <c r="S3166" s="12">
        <f t="shared" si="197"/>
        <v>41799.80572916667</v>
      </c>
      <c r="T3166" s="12">
        <f t="shared" si="198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8317</v>
      </c>
      <c r="R3167" t="s">
        <v>8318</v>
      </c>
      <c r="S3167" s="12">
        <f t="shared" si="197"/>
        <v>40666.165972222225</v>
      </c>
      <c r="T3167" s="12">
        <f t="shared" si="198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8317</v>
      </c>
      <c r="R3168" t="s">
        <v>8318</v>
      </c>
      <c r="S3168" s="12">
        <f t="shared" si="197"/>
        <v>41969.332638888889</v>
      </c>
      <c r="T3168" s="12">
        <f t="shared" si="198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8317</v>
      </c>
      <c r="R3169" t="s">
        <v>8318</v>
      </c>
      <c r="S3169" s="12">
        <f t="shared" si="197"/>
        <v>41853.175706018519</v>
      </c>
      <c r="T3169" s="12">
        <f t="shared" si="198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8317</v>
      </c>
      <c r="R3170" t="s">
        <v>8318</v>
      </c>
      <c r="S3170" s="12">
        <f t="shared" si="197"/>
        <v>41803.916666666664</v>
      </c>
      <c r="T3170" s="12">
        <f t="shared" si="198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8317</v>
      </c>
      <c r="R3171" t="s">
        <v>8318</v>
      </c>
      <c r="S3171" s="12">
        <f t="shared" si="197"/>
        <v>41621.207638888889</v>
      </c>
      <c r="T3171" s="12">
        <f t="shared" si="198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8317</v>
      </c>
      <c r="R3172" t="s">
        <v>8318</v>
      </c>
      <c r="S3172" s="12">
        <f t="shared" si="197"/>
        <v>41822.166666666664</v>
      </c>
      <c r="T3172" s="12">
        <f t="shared" si="198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8317</v>
      </c>
      <c r="R3173" t="s">
        <v>8318</v>
      </c>
      <c r="S3173" s="12">
        <f t="shared" si="197"/>
        <v>42496.608310185184</v>
      </c>
      <c r="T3173" s="12">
        <f t="shared" si="198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8317</v>
      </c>
      <c r="R3174" t="s">
        <v>8318</v>
      </c>
      <c r="S3174" s="12">
        <f t="shared" si="197"/>
        <v>40953.729953703703</v>
      </c>
      <c r="T3174" s="12">
        <f t="shared" si="198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8317</v>
      </c>
      <c r="R3175" t="s">
        <v>8318</v>
      </c>
      <c r="S3175" s="12">
        <f t="shared" si="197"/>
        <v>41908.878379629627</v>
      </c>
      <c r="T3175" s="12">
        <f t="shared" si="198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8317</v>
      </c>
      <c r="R3176" t="s">
        <v>8318</v>
      </c>
      <c r="S3176" s="12">
        <f t="shared" si="197"/>
        <v>41876.864675925928</v>
      </c>
      <c r="T3176" s="12">
        <f t="shared" si="198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8317</v>
      </c>
      <c r="R3177" t="s">
        <v>8318</v>
      </c>
      <c r="S3177" s="12">
        <f t="shared" si="197"/>
        <v>40591.886886574073</v>
      </c>
      <c r="T3177" s="12">
        <f t="shared" si="198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8317</v>
      </c>
      <c r="R3178" t="s">
        <v>8318</v>
      </c>
      <c r="S3178" s="12">
        <f t="shared" si="197"/>
        <v>41504.625</v>
      </c>
      <c r="T3178" s="12">
        <f t="shared" si="198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8317</v>
      </c>
      <c r="R3179" t="s">
        <v>8318</v>
      </c>
      <c r="S3179" s="12">
        <f t="shared" si="197"/>
        <v>41811.666770833333</v>
      </c>
      <c r="T3179" s="12">
        <f t="shared" si="198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8317</v>
      </c>
      <c r="R3180" t="s">
        <v>8318</v>
      </c>
      <c r="S3180" s="12">
        <f t="shared" si="197"/>
        <v>41836.605034722219</v>
      </c>
      <c r="T3180" s="12">
        <f t="shared" si="198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8317</v>
      </c>
      <c r="R3181" t="s">
        <v>8318</v>
      </c>
      <c r="S3181" s="12">
        <f t="shared" si="197"/>
        <v>41400.702210648145</v>
      </c>
      <c r="T3181" s="12">
        <f t="shared" si="198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8317</v>
      </c>
      <c r="R3182" t="s">
        <v>8318</v>
      </c>
      <c r="S3182" s="12">
        <f t="shared" si="197"/>
        <v>41810.412604166668</v>
      </c>
      <c r="T3182" s="12">
        <f t="shared" si="198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8317</v>
      </c>
      <c r="R3183" t="s">
        <v>8318</v>
      </c>
      <c r="S3183" s="12">
        <f t="shared" si="197"/>
        <v>41805.666666666664</v>
      </c>
      <c r="T3183" s="12">
        <f t="shared" si="198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8317</v>
      </c>
      <c r="R3184" t="s">
        <v>8318</v>
      </c>
      <c r="S3184" s="12">
        <f t="shared" si="197"/>
        <v>40939.708333333336</v>
      </c>
      <c r="T3184" s="12">
        <f t="shared" si="198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8317</v>
      </c>
      <c r="R3185" t="s">
        <v>8318</v>
      </c>
      <c r="S3185" s="12">
        <f t="shared" si="197"/>
        <v>41509.79478009259</v>
      </c>
      <c r="T3185" s="12">
        <f t="shared" si="198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8317</v>
      </c>
      <c r="R3186" t="s">
        <v>8318</v>
      </c>
      <c r="S3186" s="12">
        <f t="shared" si="197"/>
        <v>41821.993414351848</v>
      </c>
      <c r="T3186" s="12">
        <f t="shared" si="198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8317</v>
      </c>
      <c r="R3187" t="s">
        <v>8318</v>
      </c>
      <c r="S3187" s="12">
        <f t="shared" si="197"/>
        <v>41836.977326388893</v>
      </c>
      <c r="T3187" s="12">
        <f t="shared" si="198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8317</v>
      </c>
      <c r="R3188" t="s">
        <v>8318</v>
      </c>
      <c r="S3188" s="12">
        <f t="shared" si="197"/>
        <v>41898.875</v>
      </c>
      <c r="T3188" s="12">
        <f t="shared" si="198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8317</v>
      </c>
      <c r="R3189" t="s">
        <v>8318</v>
      </c>
      <c r="S3189" s="12">
        <f t="shared" si="197"/>
        <v>41855.666354166664</v>
      </c>
      <c r="T3189" s="12">
        <f t="shared" si="198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8317</v>
      </c>
      <c r="R3190" t="s">
        <v>8359</v>
      </c>
      <c r="S3190" s="12">
        <f t="shared" si="197"/>
        <v>42165.415532407409</v>
      </c>
      <c r="T3190" s="12">
        <f t="shared" si="198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8317</v>
      </c>
      <c r="R3191" t="s">
        <v>8359</v>
      </c>
      <c r="S3191" s="12">
        <f t="shared" si="197"/>
        <v>42148.346435185187</v>
      </c>
      <c r="T3191" s="12">
        <f t="shared" si="198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8317</v>
      </c>
      <c r="R3192" t="s">
        <v>8359</v>
      </c>
      <c r="S3192" s="12">
        <f t="shared" si="197"/>
        <v>42713.192997685182</v>
      </c>
      <c r="T3192" s="12">
        <f t="shared" si="198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8317</v>
      </c>
      <c r="R3193" t="s">
        <v>8359</v>
      </c>
      <c r="S3193" s="12">
        <f t="shared" si="197"/>
        <v>42598.755428240736</v>
      </c>
      <c r="T3193" s="12">
        <f t="shared" si="198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8317</v>
      </c>
      <c r="R3194" t="s">
        <v>8359</v>
      </c>
      <c r="S3194" s="12">
        <f t="shared" si="197"/>
        <v>42063.916666666672</v>
      </c>
      <c r="T3194" s="12">
        <f t="shared" si="198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8317</v>
      </c>
      <c r="R3195" t="s">
        <v>8359</v>
      </c>
      <c r="S3195" s="12">
        <f t="shared" si="197"/>
        <v>42055.968240740738</v>
      </c>
      <c r="T3195" s="12">
        <f t="shared" si="198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8317</v>
      </c>
      <c r="R3196" t="s">
        <v>8359</v>
      </c>
      <c r="S3196" s="12">
        <f t="shared" si="197"/>
        <v>42212.062476851846</v>
      </c>
      <c r="T3196" s="12">
        <f t="shared" si="198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8317</v>
      </c>
      <c r="R3197" t="s">
        <v>8359</v>
      </c>
      <c r="S3197" s="12">
        <f t="shared" si="197"/>
        <v>42047.594236111108</v>
      </c>
      <c r="T3197" s="12">
        <f t="shared" si="198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8317</v>
      </c>
      <c r="R3198" t="s">
        <v>8359</v>
      </c>
      <c r="S3198" s="12">
        <f t="shared" si="197"/>
        <v>42217.583333333328</v>
      </c>
      <c r="T3198" s="12">
        <f t="shared" si="198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8317</v>
      </c>
      <c r="R3199" t="s">
        <v>8359</v>
      </c>
      <c r="S3199" s="12">
        <f t="shared" si="197"/>
        <v>42039.493263888886</v>
      </c>
      <c r="T3199" s="12">
        <f t="shared" si="198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8317</v>
      </c>
      <c r="R3200" t="s">
        <v>8359</v>
      </c>
      <c r="S3200" s="12">
        <f t="shared" si="197"/>
        <v>42051.424502314811</v>
      </c>
      <c r="T3200" s="12">
        <f t="shared" si="198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8317</v>
      </c>
      <c r="R3201" t="s">
        <v>8359</v>
      </c>
      <c r="S3201" s="12">
        <f t="shared" si="197"/>
        <v>41888.875</v>
      </c>
      <c r="T3201" s="12">
        <f t="shared" si="198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ref="P3202:P3265" si="200">E3202/L3202</f>
        <v>1</v>
      </c>
      <c r="Q3202" t="s">
        <v>8317</v>
      </c>
      <c r="R3202" t="s">
        <v>8359</v>
      </c>
      <c r="S3202" s="12">
        <f t="shared" ref="S3202:S3265" si="201">(((I3202/60)/60)/24)+DATE(1970,1,1)</f>
        <v>42490.231944444444</v>
      </c>
      <c r="T3202" s="12">
        <f t="shared" ref="T3202:T3265" si="202">(((J3202/60)/60)/24)+DATE(1970,1,1)</f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3">E3203/D3203</f>
        <v>1.2500000000000001E-2</v>
      </c>
      <c r="P3203" s="6">
        <f t="shared" si="200"/>
        <v>12.5</v>
      </c>
      <c r="Q3203" t="s">
        <v>8317</v>
      </c>
      <c r="R3203" t="s">
        <v>8359</v>
      </c>
      <c r="S3203" s="12">
        <f t="shared" si="201"/>
        <v>41882.767094907409</v>
      </c>
      <c r="T3203" s="12">
        <f t="shared" si="202"/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3"/>
        <v>0.54520000000000002</v>
      </c>
      <c r="P3204" s="6">
        <f t="shared" si="200"/>
        <v>109.04</v>
      </c>
      <c r="Q3204" t="s">
        <v>8317</v>
      </c>
      <c r="R3204" t="s">
        <v>8359</v>
      </c>
      <c r="S3204" s="12">
        <f t="shared" si="201"/>
        <v>42352.249305555553</v>
      </c>
      <c r="T3204" s="12">
        <f t="shared" si="202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8317</v>
      </c>
      <c r="R3205" t="s">
        <v>8359</v>
      </c>
      <c r="S3205" s="12">
        <f t="shared" si="201"/>
        <v>42272.988680555558</v>
      </c>
      <c r="T3205" s="12">
        <f t="shared" si="202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8317</v>
      </c>
      <c r="R3206" t="s">
        <v>8359</v>
      </c>
      <c r="S3206" s="12">
        <f t="shared" si="201"/>
        <v>42202.676388888889</v>
      </c>
      <c r="T3206" s="12">
        <f t="shared" si="202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8317</v>
      </c>
      <c r="R3207" t="s">
        <v>8359</v>
      </c>
      <c r="S3207" s="12">
        <f t="shared" si="201"/>
        <v>42125.374675925923</v>
      </c>
      <c r="T3207" s="12">
        <f t="shared" si="202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8317</v>
      </c>
      <c r="R3208" t="s">
        <v>8359</v>
      </c>
      <c r="S3208" s="12">
        <f t="shared" si="201"/>
        <v>42266.276053240741</v>
      </c>
      <c r="T3208" s="12">
        <f t="shared" si="202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8317</v>
      </c>
      <c r="R3209" t="s">
        <v>8359</v>
      </c>
      <c r="S3209" s="12">
        <f t="shared" si="201"/>
        <v>42117.236192129625</v>
      </c>
      <c r="T3209" s="12">
        <f t="shared" si="202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8317</v>
      </c>
      <c r="R3210" t="s">
        <v>8318</v>
      </c>
      <c r="S3210" s="12">
        <f t="shared" si="201"/>
        <v>41848.605057870373</v>
      </c>
      <c r="T3210" s="12">
        <f t="shared" si="202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8317</v>
      </c>
      <c r="R3211" t="s">
        <v>8318</v>
      </c>
      <c r="S3211" s="12">
        <f t="shared" si="201"/>
        <v>41810.958333333336</v>
      </c>
      <c r="T3211" s="12">
        <f t="shared" si="202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8317</v>
      </c>
      <c r="R3212" t="s">
        <v>8318</v>
      </c>
      <c r="S3212" s="12">
        <f t="shared" si="201"/>
        <v>41061.165972222225</v>
      </c>
      <c r="T3212" s="12">
        <f t="shared" si="202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8317</v>
      </c>
      <c r="R3213" t="s">
        <v>8318</v>
      </c>
      <c r="S3213" s="12">
        <f t="shared" si="201"/>
        <v>41866.083333333336</v>
      </c>
      <c r="T3213" s="12">
        <f t="shared" si="202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8317</v>
      </c>
      <c r="R3214" t="s">
        <v>8318</v>
      </c>
      <c r="S3214" s="12">
        <f t="shared" si="201"/>
        <v>41859.795729166668</v>
      </c>
      <c r="T3214" s="12">
        <f t="shared" si="202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8317</v>
      </c>
      <c r="R3215" t="s">
        <v>8318</v>
      </c>
      <c r="S3215" s="12">
        <f t="shared" si="201"/>
        <v>42211.763414351852</v>
      </c>
      <c r="T3215" s="12">
        <f t="shared" si="202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8317</v>
      </c>
      <c r="R3216" t="s">
        <v>8318</v>
      </c>
      <c r="S3216" s="12">
        <f t="shared" si="201"/>
        <v>42374.996527777781</v>
      </c>
      <c r="T3216" s="12">
        <f t="shared" si="202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8317</v>
      </c>
      <c r="R3217" t="s">
        <v>8318</v>
      </c>
      <c r="S3217" s="12">
        <f t="shared" si="201"/>
        <v>42257.165972222225</v>
      </c>
      <c r="T3217" s="12">
        <f t="shared" si="202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8317</v>
      </c>
      <c r="R3218" t="s">
        <v>8318</v>
      </c>
      <c r="S3218" s="12">
        <f t="shared" si="201"/>
        <v>42196.604166666672</v>
      </c>
      <c r="T3218" s="12">
        <f t="shared" si="202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8317</v>
      </c>
      <c r="R3219" t="s">
        <v>8318</v>
      </c>
      <c r="S3219" s="12">
        <f t="shared" si="201"/>
        <v>42678.546111111107</v>
      </c>
      <c r="T3219" s="12">
        <f t="shared" si="202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8317</v>
      </c>
      <c r="R3220" t="s">
        <v>8318</v>
      </c>
      <c r="S3220" s="12">
        <f t="shared" si="201"/>
        <v>42004</v>
      </c>
      <c r="T3220" s="12">
        <f t="shared" si="202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8317</v>
      </c>
      <c r="R3221" t="s">
        <v>8318</v>
      </c>
      <c r="S3221" s="12">
        <f t="shared" si="201"/>
        <v>42085.941516203704</v>
      </c>
      <c r="T3221" s="12">
        <f t="shared" si="202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8317</v>
      </c>
      <c r="R3222" t="s">
        <v>8318</v>
      </c>
      <c r="S3222" s="12">
        <f t="shared" si="201"/>
        <v>42806.875</v>
      </c>
      <c r="T3222" s="12">
        <f t="shared" si="202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8317</v>
      </c>
      <c r="R3223" t="s">
        <v>8318</v>
      </c>
      <c r="S3223" s="12">
        <f t="shared" si="201"/>
        <v>42190.696793981479</v>
      </c>
      <c r="T3223" s="12">
        <f t="shared" si="202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8317</v>
      </c>
      <c r="R3224" t="s">
        <v>8318</v>
      </c>
      <c r="S3224" s="12">
        <f t="shared" si="201"/>
        <v>42301.895138888889</v>
      </c>
      <c r="T3224" s="12">
        <f t="shared" si="202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8317</v>
      </c>
      <c r="R3225" t="s">
        <v>8318</v>
      </c>
      <c r="S3225" s="12">
        <f t="shared" si="201"/>
        <v>42236.835370370376</v>
      </c>
      <c r="T3225" s="12">
        <f t="shared" si="202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8317</v>
      </c>
      <c r="R3226" t="s">
        <v>8318</v>
      </c>
      <c r="S3226" s="12">
        <f t="shared" si="201"/>
        <v>42745.208333333328</v>
      </c>
      <c r="T3226" s="12">
        <f t="shared" si="202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8317</v>
      </c>
      <c r="R3227" t="s">
        <v>8318</v>
      </c>
      <c r="S3227" s="12">
        <f t="shared" si="201"/>
        <v>42524.875</v>
      </c>
      <c r="T3227" s="12">
        <f t="shared" si="202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8317</v>
      </c>
      <c r="R3228" t="s">
        <v>8318</v>
      </c>
      <c r="S3228" s="12">
        <f t="shared" si="201"/>
        <v>42307.583472222221</v>
      </c>
      <c r="T3228" s="12">
        <f t="shared" si="202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8317</v>
      </c>
      <c r="R3229" t="s">
        <v>8318</v>
      </c>
      <c r="S3229" s="12">
        <f t="shared" si="201"/>
        <v>42752.882361111115</v>
      </c>
      <c r="T3229" s="12">
        <f t="shared" si="202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8317</v>
      </c>
      <c r="R3230" t="s">
        <v>8318</v>
      </c>
      <c r="S3230" s="12">
        <f t="shared" si="201"/>
        <v>42355.207638888889</v>
      </c>
      <c r="T3230" s="12">
        <f t="shared" si="202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8317</v>
      </c>
      <c r="R3231" t="s">
        <v>8318</v>
      </c>
      <c r="S3231" s="12">
        <f t="shared" si="201"/>
        <v>41963.333310185189</v>
      </c>
      <c r="T3231" s="12">
        <f t="shared" si="202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8317</v>
      </c>
      <c r="R3232" t="s">
        <v>8318</v>
      </c>
      <c r="S3232" s="12">
        <f t="shared" si="201"/>
        <v>41913.165972222225</v>
      </c>
      <c r="T3232" s="12">
        <f t="shared" si="202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8317</v>
      </c>
      <c r="R3233" t="s">
        <v>8318</v>
      </c>
      <c r="S3233" s="12">
        <f t="shared" si="201"/>
        <v>42476.943831018521</v>
      </c>
      <c r="T3233" s="12">
        <f t="shared" si="202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8317</v>
      </c>
      <c r="R3234" t="s">
        <v>8318</v>
      </c>
      <c r="S3234" s="12">
        <f t="shared" si="201"/>
        <v>42494.165972222225</v>
      </c>
      <c r="T3234" s="12">
        <f t="shared" si="202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8317</v>
      </c>
      <c r="R3235" t="s">
        <v>8318</v>
      </c>
      <c r="S3235" s="12">
        <f t="shared" si="201"/>
        <v>42796.805034722223</v>
      </c>
      <c r="T3235" s="12">
        <f t="shared" si="202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8317</v>
      </c>
      <c r="R3236" t="s">
        <v>8318</v>
      </c>
      <c r="S3236" s="12">
        <f t="shared" si="201"/>
        <v>42767.979861111111</v>
      </c>
      <c r="T3236" s="12">
        <f t="shared" si="202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8317</v>
      </c>
      <c r="R3237" t="s">
        <v>8318</v>
      </c>
      <c r="S3237" s="12">
        <f t="shared" si="201"/>
        <v>42552.347812499997</v>
      </c>
      <c r="T3237" s="12">
        <f t="shared" si="202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8317</v>
      </c>
      <c r="R3238" t="s">
        <v>8318</v>
      </c>
      <c r="S3238" s="12">
        <f t="shared" si="201"/>
        <v>42732.917048611111</v>
      </c>
      <c r="T3238" s="12">
        <f t="shared" si="202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8317</v>
      </c>
      <c r="R3239" t="s">
        <v>8318</v>
      </c>
      <c r="S3239" s="12">
        <f t="shared" si="201"/>
        <v>42276.165972222225</v>
      </c>
      <c r="T3239" s="12">
        <f t="shared" si="202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8317</v>
      </c>
      <c r="R3240" t="s">
        <v>8318</v>
      </c>
      <c r="S3240" s="12">
        <f t="shared" si="201"/>
        <v>42186.510393518518</v>
      </c>
      <c r="T3240" s="12">
        <f t="shared" si="202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8317</v>
      </c>
      <c r="R3241" t="s">
        <v>8318</v>
      </c>
      <c r="S3241" s="12">
        <f t="shared" si="201"/>
        <v>42302.999305555553</v>
      </c>
      <c r="T3241" s="12">
        <f t="shared" si="202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8317</v>
      </c>
      <c r="R3242" t="s">
        <v>8318</v>
      </c>
      <c r="S3242" s="12">
        <f t="shared" si="201"/>
        <v>42782.958333333328</v>
      </c>
      <c r="T3242" s="12">
        <f t="shared" si="202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8317</v>
      </c>
      <c r="R3243" t="s">
        <v>8318</v>
      </c>
      <c r="S3243" s="12">
        <f t="shared" si="201"/>
        <v>41926.290972222225</v>
      </c>
      <c r="T3243" s="12">
        <f t="shared" si="202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8317</v>
      </c>
      <c r="R3244" t="s">
        <v>8318</v>
      </c>
      <c r="S3244" s="12">
        <f t="shared" si="201"/>
        <v>41901.755694444444</v>
      </c>
      <c r="T3244" s="12">
        <f t="shared" si="202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8317</v>
      </c>
      <c r="R3245" t="s">
        <v>8318</v>
      </c>
      <c r="S3245" s="12">
        <f t="shared" si="201"/>
        <v>42286</v>
      </c>
      <c r="T3245" s="12">
        <f t="shared" si="202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8317</v>
      </c>
      <c r="R3246" t="s">
        <v>8318</v>
      </c>
      <c r="S3246" s="12">
        <f t="shared" si="201"/>
        <v>42705.735902777778</v>
      </c>
      <c r="T3246" s="12">
        <f t="shared" si="202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8317</v>
      </c>
      <c r="R3247" t="s">
        <v>8318</v>
      </c>
      <c r="S3247" s="12">
        <f t="shared" si="201"/>
        <v>42167.083333333328</v>
      </c>
      <c r="T3247" s="12">
        <f t="shared" si="202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8317</v>
      </c>
      <c r="R3248" t="s">
        <v>8318</v>
      </c>
      <c r="S3248" s="12">
        <f t="shared" si="201"/>
        <v>42259.165972222225</v>
      </c>
      <c r="T3248" s="12">
        <f t="shared" si="202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8317</v>
      </c>
      <c r="R3249" t="s">
        <v>8318</v>
      </c>
      <c r="S3249" s="12">
        <f t="shared" si="201"/>
        <v>42197.434166666666</v>
      </c>
      <c r="T3249" s="12">
        <f t="shared" si="202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8317</v>
      </c>
      <c r="R3250" t="s">
        <v>8318</v>
      </c>
      <c r="S3250" s="12">
        <f t="shared" si="201"/>
        <v>42098.846724537041</v>
      </c>
      <c r="T3250" s="12">
        <f t="shared" si="202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8317</v>
      </c>
      <c r="R3251" t="s">
        <v>8318</v>
      </c>
      <c r="S3251" s="12">
        <f t="shared" si="201"/>
        <v>42175.746689814812</v>
      </c>
      <c r="T3251" s="12">
        <f t="shared" si="202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8317</v>
      </c>
      <c r="R3252" t="s">
        <v>8318</v>
      </c>
      <c r="S3252" s="12">
        <f t="shared" si="201"/>
        <v>41948.783842592595</v>
      </c>
      <c r="T3252" s="12">
        <f t="shared" si="202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8317</v>
      </c>
      <c r="R3253" t="s">
        <v>8318</v>
      </c>
      <c r="S3253" s="12">
        <f t="shared" si="201"/>
        <v>42176.731087962966</v>
      </c>
      <c r="T3253" s="12">
        <f t="shared" si="202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8317</v>
      </c>
      <c r="R3254" t="s">
        <v>8318</v>
      </c>
      <c r="S3254" s="12">
        <f t="shared" si="201"/>
        <v>42620.472685185188</v>
      </c>
      <c r="T3254" s="12">
        <f t="shared" si="202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8317</v>
      </c>
      <c r="R3255" t="s">
        <v>8318</v>
      </c>
      <c r="S3255" s="12">
        <f t="shared" si="201"/>
        <v>42621.15625</v>
      </c>
      <c r="T3255" s="12">
        <f t="shared" si="202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8317</v>
      </c>
      <c r="R3256" t="s">
        <v>8318</v>
      </c>
      <c r="S3256" s="12">
        <f t="shared" si="201"/>
        <v>42089.044085648144</v>
      </c>
      <c r="T3256" s="12">
        <f t="shared" si="202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8317</v>
      </c>
      <c r="R3257" t="s">
        <v>8318</v>
      </c>
      <c r="S3257" s="12">
        <f t="shared" si="201"/>
        <v>41919.768229166664</v>
      </c>
      <c r="T3257" s="12">
        <f t="shared" si="202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8317</v>
      </c>
      <c r="R3258" t="s">
        <v>8318</v>
      </c>
      <c r="S3258" s="12">
        <f t="shared" si="201"/>
        <v>42166.165972222225</v>
      </c>
      <c r="T3258" s="12">
        <f t="shared" si="202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8317</v>
      </c>
      <c r="R3259" t="s">
        <v>8318</v>
      </c>
      <c r="S3259" s="12">
        <f t="shared" si="201"/>
        <v>42788.559629629628</v>
      </c>
      <c r="T3259" s="12">
        <f t="shared" si="202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8317</v>
      </c>
      <c r="R3260" t="s">
        <v>8318</v>
      </c>
      <c r="S3260" s="12">
        <f t="shared" si="201"/>
        <v>42012.887280092589</v>
      </c>
      <c r="T3260" s="12">
        <f t="shared" si="202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8317</v>
      </c>
      <c r="R3261" t="s">
        <v>8318</v>
      </c>
      <c r="S3261" s="12">
        <f t="shared" si="201"/>
        <v>42644.165972222225</v>
      </c>
      <c r="T3261" s="12">
        <f t="shared" si="202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8317</v>
      </c>
      <c r="R3262" t="s">
        <v>8318</v>
      </c>
      <c r="S3262" s="12">
        <f t="shared" si="201"/>
        <v>42338.714328703703</v>
      </c>
      <c r="T3262" s="12">
        <f t="shared" si="202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8317</v>
      </c>
      <c r="R3263" t="s">
        <v>8318</v>
      </c>
      <c r="S3263" s="12">
        <f t="shared" si="201"/>
        <v>42201.725416666668</v>
      </c>
      <c r="T3263" s="12">
        <f t="shared" si="202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8317</v>
      </c>
      <c r="R3264" t="s">
        <v>8318</v>
      </c>
      <c r="S3264" s="12">
        <f t="shared" si="201"/>
        <v>41995.166666666672</v>
      </c>
      <c r="T3264" s="12">
        <f t="shared" si="202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8317</v>
      </c>
      <c r="R3265" t="s">
        <v>8318</v>
      </c>
      <c r="S3265" s="12">
        <f t="shared" si="201"/>
        <v>42307.875</v>
      </c>
      <c r="T3265" s="12">
        <f t="shared" si="202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ref="P3266:P3329" si="204">E3266/L3266</f>
        <v>52.551020408163268</v>
      </c>
      <c r="Q3266" t="s">
        <v>8317</v>
      </c>
      <c r="R3266" t="s">
        <v>8318</v>
      </c>
      <c r="S3266" s="12">
        <f t="shared" ref="S3266:S3329" si="205">(((I3266/60)/60)/24)+DATE(1970,1,1)</f>
        <v>42032.916666666672</v>
      </c>
      <c r="T3266" s="12">
        <f t="shared" ref="T3266:T3329" si="206">(((J3266/60)/60)/24)+DATE(1970,1,1)</f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7">E3267/D3267</f>
        <v>1.64</v>
      </c>
      <c r="P3267" s="6">
        <f t="shared" si="204"/>
        <v>70.285714285714292</v>
      </c>
      <c r="Q3267" t="s">
        <v>8317</v>
      </c>
      <c r="R3267" t="s">
        <v>8318</v>
      </c>
      <c r="S3267" s="12">
        <f t="shared" si="205"/>
        <v>42341.708333333328</v>
      </c>
      <c r="T3267" s="12">
        <f t="shared" si="206"/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7"/>
        <v>1.3128333333333333</v>
      </c>
      <c r="P3268" s="6">
        <f t="shared" si="204"/>
        <v>48.325153374233132</v>
      </c>
      <c r="Q3268" t="s">
        <v>8317</v>
      </c>
      <c r="R3268" t="s">
        <v>8318</v>
      </c>
      <c r="S3268" s="12">
        <f t="shared" si="205"/>
        <v>42167.875</v>
      </c>
      <c r="T3268" s="12">
        <f t="shared" si="206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8317</v>
      </c>
      <c r="R3269" t="s">
        <v>8318</v>
      </c>
      <c r="S3269" s="12">
        <f t="shared" si="205"/>
        <v>42202.757638888885</v>
      </c>
      <c r="T3269" s="12">
        <f t="shared" si="206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8317</v>
      </c>
      <c r="R3270" t="s">
        <v>8318</v>
      </c>
      <c r="S3270" s="12">
        <f t="shared" si="205"/>
        <v>42606.90425925926</v>
      </c>
      <c r="T3270" s="12">
        <f t="shared" si="206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8317</v>
      </c>
      <c r="R3271" t="s">
        <v>8318</v>
      </c>
      <c r="S3271" s="12">
        <f t="shared" si="205"/>
        <v>42171.458333333328</v>
      </c>
      <c r="T3271" s="12">
        <f t="shared" si="206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8317</v>
      </c>
      <c r="R3272" t="s">
        <v>8318</v>
      </c>
      <c r="S3272" s="12">
        <f t="shared" si="205"/>
        <v>42197.533159722225</v>
      </c>
      <c r="T3272" s="12">
        <f t="shared" si="206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8317</v>
      </c>
      <c r="R3273" t="s">
        <v>8318</v>
      </c>
      <c r="S3273" s="12">
        <f t="shared" si="205"/>
        <v>41945.478877314818</v>
      </c>
      <c r="T3273" s="12">
        <f t="shared" si="206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8317</v>
      </c>
      <c r="R3274" t="s">
        <v>8318</v>
      </c>
      <c r="S3274" s="12">
        <f t="shared" si="205"/>
        <v>42314.541770833333</v>
      </c>
      <c r="T3274" s="12">
        <f t="shared" si="206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8317</v>
      </c>
      <c r="R3275" t="s">
        <v>8318</v>
      </c>
      <c r="S3275" s="12">
        <f t="shared" si="205"/>
        <v>42627.791666666672</v>
      </c>
      <c r="T3275" s="12">
        <f t="shared" si="206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8317</v>
      </c>
      <c r="R3276" t="s">
        <v>8318</v>
      </c>
      <c r="S3276" s="12">
        <f t="shared" si="205"/>
        <v>42444.875</v>
      </c>
      <c r="T3276" s="12">
        <f t="shared" si="206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8317</v>
      </c>
      <c r="R3277" t="s">
        <v>8318</v>
      </c>
      <c r="S3277" s="12">
        <f t="shared" si="205"/>
        <v>42044.1875</v>
      </c>
      <c r="T3277" s="12">
        <f t="shared" si="206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8317</v>
      </c>
      <c r="R3278" t="s">
        <v>8318</v>
      </c>
      <c r="S3278" s="12">
        <f t="shared" si="205"/>
        <v>42461.165972222225</v>
      </c>
      <c r="T3278" s="12">
        <f t="shared" si="206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8317</v>
      </c>
      <c r="R3279" t="s">
        <v>8318</v>
      </c>
      <c r="S3279" s="12">
        <f t="shared" si="205"/>
        <v>41961.724606481483</v>
      </c>
      <c r="T3279" s="12">
        <f t="shared" si="206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8317</v>
      </c>
      <c r="R3280" t="s">
        <v>8318</v>
      </c>
      <c r="S3280" s="12">
        <f t="shared" si="205"/>
        <v>42154.848414351851</v>
      </c>
      <c r="T3280" s="12">
        <f t="shared" si="206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8317</v>
      </c>
      <c r="R3281" t="s">
        <v>8318</v>
      </c>
      <c r="S3281" s="12">
        <f t="shared" si="205"/>
        <v>42461.06086805556</v>
      </c>
      <c r="T3281" s="12">
        <f t="shared" si="206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8317</v>
      </c>
      <c r="R3282" t="s">
        <v>8318</v>
      </c>
      <c r="S3282" s="12">
        <f t="shared" si="205"/>
        <v>42156.208333333328</v>
      </c>
      <c r="T3282" s="12">
        <f t="shared" si="206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8317</v>
      </c>
      <c r="R3283" t="s">
        <v>8318</v>
      </c>
      <c r="S3283" s="12">
        <f t="shared" si="205"/>
        <v>42249.019733796296</v>
      </c>
      <c r="T3283" s="12">
        <f t="shared" si="206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8317</v>
      </c>
      <c r="R3284" t="s">
        <v>8318</v>
      </c>
      <c r="S3284" s="12">
        <f t="shared" si="205"/>
        <v>42489.19430555556</v>
      </c>
      <c r="T3284" s="12">
        <f t="shared" si="206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8317</v>
      </c>
      <c r="R3285" t="s">
        <v>8318</v>
      </c>
      <c r="S3285" s="12">
        <f t="shared" si="205"/>
        <v>42410.875</v>
      </c>
      <c r="T3285" s="12">
        <f t="shared" si="206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8317</v>
      </c>
      <c r="R3286" t="s">
        <v>8318</v>
      </c>
      <c r="S3286" s="12">
        <f t="shared" si="205"/>
        <v>42398.249305555553</v>
      </c>
      <c r="T3286" s="12">
        <f t="shared" si="206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8317</v>
      </c>
      <c r="R3287" t="s">
        <v>8318</v>
      </c>
      <c r="S3287" s="12">
        <f t="shared" si="205"/>
        <v>42794.208333333328</v>
      </c>
      <c r="T3287" s="12">
        <f t="shared" si="206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8317</v>
      </c>
      <c r="R3288" t="s">
        <v>8318</v>
      </c>
      <c r="S3288" s="12">
        <f t="shared" si="205"/>
        <v>42597.840069444443</v>
      </c>
      <c r="T3288" s="12">
        <f t="shared" si="206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8317</v>
      </c>
      <c r="R3289" t="s">
        <v>8318</v>
      </c>
      <c r="S3289" s="12">
        <f t="shared" si="205"/>
        <v>42336.750324074077</v>
      </c>
      <c r="T3289" s="12">
        <f t="shared" si="206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8317</v>
      </c>
      <c r="R3290" t="s">
        <v>8318</v>
      </c>
      <c r="S3290" s="12">
        <f t="shared" si="205"/>
        <v>42541.958333333328</v>
      </c>
      <c r="T3290" s="12">
        <f t="shared" si="206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8317</v>
      </c>
      <c r="R3291" t="s">
        <v>8318</v>
      </c>
      <c r="S3291" s="12">
        <f t="shared" si="205"/>
        <v>42786.368078703701</v>
      </c>
      <c r="T3291" s="12">
        <f t="shared" si="206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8317</v>
      </c>
      <c r="R3292" t="s">
        <v>8318</v>
      </c>
      <c r="S3292" s="12">
        <f t="shared" si="205"/>
        <v>42805.51494212963</v>
      </c>
      <c r="T3292" s="12">
        <f t="shared" si="206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8317</v>
      </c>
      <c r="R3293" t="s">
        <v>8318</v>
      </c>
      <c r="S3293" s="12">
        <f t="shared" si="205"/>
        <v>42264.165972222225</v>
      </c>
      <c r="T3293" s="12">
        <f t="shared" si="206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8317</v>
      </c>
      <c r="R3294" t="s">
        <v>8318</v>
      </c>
      <c r="S3294" s="12">
        <f t="shared" si="205"/>
        <v>42342.811898148153</v>
      </c>
      <c r="T3294" s="12">
        <f t="shared" si="206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8317</v>
      </c>
      <c r="R3295" t="s">
        <v>8318</v>
      </c>
      <c r="S3295" s="12">
        <f t="shared" si="205"/>
        <v>42798.425370370373</v>
      </c>
      <c r="T3295" s="12">
        <f t="shared" si="206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8317</v>
      </c>
      <c r="R3296" t="s">
        <v>8318</v>
      </c>
      <c r="S3296" s="12">
        <f t="shared" si="205"/>
        <v>42171.541134259256</v>
      </c>
      <c r="T3296" s="12">
        <f t="shared" si="206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8317</v>
      </c>
      <c r="R3297" t="s">
        <v>8318</v>
      </c>
      <c r="S3297" s="12">
        <f t="shared" si="205"/>
        <v>42639.442465277782</v>
      </c>
      <c r="T3297" s="12">
        <f t="shared" si="206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8317</v>
      </c>
      <c r="R3298" t="s">
        <v>8318</v>
      </c>
      <c r="S3298" s="12">
        <f t="shared" si="205"/>
        <v>42330.916666666672</v>
      </c>
      <c r="T3298" s="12">
        <f t="shared" si="206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8317</v>
      </c>
      <c r="R3299" t="s">
        <v>8318</v>
      </c>
      <c r="S3299" s="12">
        <f t="shared" si="205"/>
        <v>42212.957638888889</v>
      </c>
      <c r="T3299" s="12">
        <f t="shared" si="206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8317</v>
      </c>
      <c r="R3300" t="s">
        <v>8318</v>
      </c>
      <c r="S3300" s="12">
        <f t="shared" si="205"/>
        <v>42260</v>
      </c>
      <c r="T3300" s="12">
        <f t="shared" si="206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8317</v>
      </c>
      <c r="R3301" t="s">
        <v>8318</v>
      </c>
      <c r="S3301" s="12">
        <f t="shared" si="205"/>
        <v>42291.917395833334</v>
      </c>
      <c r="T3301" s="12">
        <f t="shared" si="206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8317</v>
      </c>
      <c r="R3302" t="s">
        <v>8318</v>
      </c>
      <c r="S3302" s="12">
        <f t="shared" si="205"/>
        <v>42123.743773148148</v>
      </c>
      <c r="T3302" s="12">
        <f t="shared" si="206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8317</v>
      </c>
      <c r="R3303" t="s">
        <v>8318</v>
      </c>
      <c r="S3303" s="12">
        <f t="shared" si="205"/>
        <v>42583.290972222225</v>
      </c>
      <c r="T3303" s="12">
        <f t="shared" si="206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8317</v>
      </c>
      <c r="R3304" t="s">
        <v>8318</v>
      </c>
      <c r="S3304" s="12">
        <f t="shared" si="205"/>
        <v>42711.35157407407</v>
      </c>
      <c r="T3304" s="12">
        <f t="shared" si="206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8317</v>
      </c>
      <c r="R3305" t="s">
        <v>8318</v>
      </c>
      <c r="S3305" s="12">
        <f t="shared" si="205"/>
        <v>42091.609768518523</v>
      </c>
      <c r="T3305" s="12">
        <f t="shared" si="206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8317</v>
      </c>
      <c r="R3306" t="s">
        <v>8318</v>
      </c>
      <c r="S3306" s="12">
        <f t="shared" si="205"/>
        <v>42726.624444444446</v>
      </c>
      <c r="T3306" s="12">
        <f t="shared" si="206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8317</v>
      </c>
      <c r="R3307" t="s">
        <v>8318</v>
      </c>
      <c r="S3307" s="12">
        <f t="shared" si="205"/>
        <v>42216.855879629627</v>
      </c>
      <c r="T3307" s="12">
        <f t="shared" si="206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8317</v>
      </c>
      <c r="R3308" t="s">
        <v>8318</v>
      </c>
      <c r="S3308" s="12">
        <f t="shared" si="205"/>
        <v>42531.125</v>
      </c>
      <c r="T3308" s="12">
        <f t="shared" si="206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8317</v>
      </c>
      <c r="R3309" t="s">
        <v>8318</v>
      </c>
      <c r="S3309" s="12">
        <f t="shared" si="205"/>
        <v>42505.057164351849</v>
      </c>
      <c r="T3309" s="12">
        <f t="shared" si="206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8317</v>
      </c>
      <c r="R3310" t="s">
        <v>8318</v>
      </c>
      <c r="S3310" s="12">
        <f t="shared" si="205"/>
        <v>42473.876909722225</v>
      </c>
      <c r="T3310" s="12">
        <f t="shared" si="206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8317</v>
      </c>
      <c r="R3311" t="s">
        <v>8318</v>
      </c>
      <c r="S3311" s="12">
        <f t="shared" si="205"/>
        <v>42659.650208333333</v>
      </c>
      <c r="T3311" s="12">
        <f t="shared" si="206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8317</v>
      </c>
      <c r="R3312" t="s">
        <v>8318</v>
      </c>
      <c r="S3312" s="12">
        <f t="shared" si="205"/>
        <v>42283.928530092591</v>
      </c>
      <c r="T3312" s="12">
        <f t="shared" si="206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8317</v>
      </c>
      <c r="R3313" t="s">
        <v>8318</v>
      </c>
      <c r="S3313" s="12">
        <f t="shared" si="205"/>
        <v>42294.29178240741</v>
      </c>
      <c r="T3313" s="12">
        <f t="shared" si="206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8317</v>
      </c>
      <c r="R3314" t="s">
        <v>8318</v>
      </c>
      <c r="S3314" s="12">
        <f t="shared" si="205"/>
        <v>42685.916666666672</v>
      </c>
      <c r="T3314" s="12">
        <f t="shared" si="206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8317</v>
      </c>
      <c r="R3315" t="s">
        <v>8318</v>
      </c>
      <c r="S3315" s="12">
        <f t="shared" si="205"/>
        <v>42396.041666666672</v>
      </c>
      <c r="T3315" s="12">
        <f t="shared" si="206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8317</v>
      </c>
      <c r="R3316" t="s">
        <v>8318</v>
      </c>
      <c r="S3316" s="12">
        <f t="shared" si="205"/>
        <v>42132.836805555555</v>
      </c>
      <c r="T3316" s="12">
        <f t="shared" si="206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8317</v>
      </c>
      <c r="R3317" t="s">
        <v>8318</v>
      </c>
      <c r="S3317" s="12">
        <f t="shared" si="205"/>
        <v>42496.303715277783</v>
      </c>
      <c r="T3317" s="12">
        <f t="shared" si="206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8317</v>
      </c>
      <c r="R3318" t="s">
        <v>8318</v>
      </c>
      <c r="S3318" s="12">
        <f t="shared" si="205"/>
        <v>41859.57916666667</v>
      </c>
      <c r="T3318" s="12">
        <f t="shared" si="206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8317</v>
      </c>
      <c r="R3319" t="s">
        <v>8318</v>
      </c>
      <c r="S3319" s="12">
        <f t="shared" si="205"/>
        <v>42529.039629629624</v>
      </c>
      <c r="T3319" s="12">
        <f t="shared" si="206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8317</v>
      </c>
      <c r="R3320" t="s">
        <v>8318</v>
      </c>
      <c r="S3320" s="12">
        <f t="shared" si="205"/>
        <v>42471.104166666672</v>
      </c>
      <c r="T3320" s="12">
        <f t="shared" si="206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8317</v>
      </c>
      <c r="R3321" t="s">
        <v>8318</v>
      </c>
      <c r="S3321" s="12">
        <f t="shared" si="205"/>
        <v>42035.585486111115</v>
      </c>
      <c r="T3321" s="12">
        <f t="shared" si="206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8317</v>
      </c>
      <c r="R3322" t="s">
        <v>8318</v>
      </c>
      <c r="S3322" s="12">
        <f t="shared" si="205"/>
        <v>42543.045798611114</v>
      </c>
      <c r="T3322" s="12">
        <f t="shared" si="206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8317</v>
      </c>
      <c r="R3323" t="s">
        <v>8318</v>
      </c>
      <c r="S3323" s="12">
        <f t="shared" si="205"/>
        <v>41928.165972222225</v>
      </c>
      <c r="T3323" s="12">
        <f t="shared" si="206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8317</v>
      </c>
      <c r="R3324" t="s">
        <v>8318</v>
      </c>
      <c r="S3324" s="12">
        <f t="shared" si="205"/>
        <v>42543.163194444445</v>
      </c>
      <c r="T3324" s="12">
        <f t="shared" si="206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8317</v>
      </c>
      <c r="R3325" t="s">
        <v>8318</v>
      </c>
      <c r="S3325" s="12">
        <f t="shared" si="205"/>
        <v>42638.36583333333</v>
      </c>
      <c r="T3325" s="12">
        <f t="shared" si="206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8317</v>
      </c>
      <c r="R3326" t="s">
        <v>8318</v>
      </c>
      <c r="S3326" s="12">
        <f t="shared" si="205"/>
        <v>42526.58321759259</v>
      </c>
      <c r="T3326" s="12">
        <f t="shared" si="206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8317</v>
      </c>
      <c r="R3327" t="s">
        <v>8318</v>
      </c>
      <c r="S3327" s="12">
        <f t="shared" si="205"/>
        <v>42099.743946759263</v>
      </c>
      <c r="T3327" s="12">
        <f t="shared" si="206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8317</v>
      </c>
      <c r="R3328" t="s">
        <v>8318</v>
      </c>
      <c r="S3328" s="12">
        <f t="shared" si="205"/>
        <v>42071.67251157407</v>
      </c>
      <c r="T3328" s="12">
        <f t="shared" si="206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8317</v>
      </c>
      <c r="R3329" t="s">
        <v>8318</v>
      </c>
      <c r="S3329" s="12">
        <f t="shared" si="205"/>
        <v>42498.374606481477</v>
      </c>
      <c r="T3329" s="12">
        <f t="shared" si="206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ref="P3330:P3393" si="208">E3330/L3330</f>
        <v>292.77777777777777</v>
      </c>
      <c r="Q3330" t="s">
        <v>8317</v>
      </c>
      <c r="R3330" t="s">
        <v>8318</v>
      </c>
      <c r="S3330" s="12">
        <f t="shared" ref="S3330:S3393" si="209">(((I3330/60)/60)/24)+DATE(1970,1,1)</f>
        <v>41825.041666666664</v>
      </c>
      <c r="T3330" s="12">
        <f t="shared" ref="T3330:T3393" si="210">(((J3330/60)/60)/24)+DATE(1970,1,1)</f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1">E3331/D3331</f>
        <v>1.1679999999999999</v>
      </c>
      <c r="P3331" s="6">
        <f t="shared" si="208"/>
        <v>44.92307692307692</v>
      </c>
      <c r="Q3331" t="s">
        <v>8317</v>
      </c>
      <c r="R3331" t="s">
        <v>8318</v>
      </c>
      <c r="S3331" s="12">
        <f t="shared" si="209"/>
        <v>41847.958333333336</v>
      </c>
      <c r="T3331" s="12">
        <f t="shared" si="210"/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1"/>
        <v>1.0626666666666666</v>
      </c>
      <c r="P3332" s="6">
        <f t="shared" si="208"/>
        <v>23.10144927536232</v>
      </c>
      <c r="Q3332" t="s">
        <v>8317</v>
      </c>
      <c r="R3332" t="s">
        <v>8318</v>
      </c>
      <c r="S3332" s="12">
        <f t="shared" si="209"/>
        <v>42095.845694444448</v>
      </c>
      <c r="T3332" s="12">
        <f t="shared" si="210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8317</v>
      </c>
      <c r="R3333" t="s">
        <v>8318</v>
      </c>
      <c r="S3333" s="12">
        <f t="shared" si="209"/>
        <v>42283.697754629626</v>
      </c>
      <c r="T3333" s="12">
        <f t="shared" si="210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8317</v>
      </c>
      <c r="R3334" t="s">
        <v>8318</v>
      </c>
      <c r="S3334" s="12">
        <f t="shared" si="209"/>
        <v>41839.860300925924</v>
      </c>
      <c r="T3334" s="12">
        <f t="shared" si="210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8317</v>
      </c>
      <c r="R3335" t="s">
        <v>8318</v>
      </c>
      <c r="S3335" s="12">
        <f t="shared" si="209"/>
        <v>42170.676851851851</v>
      </c>
      <c r="T3335" s="12">
        <f t="shared" si="210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8317</v>
      </c>
      <c r="R3336" t="s">
        <v>8318</v>
      </c>
      <c r="S3336" s="12">
        <f t="shared" si="209"/>
        <v>42215.521087962959</v>
      </c>
      <c r="T3336" s="12">
        <f t="shared" si="210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8317</v>
      </c>
      <c r="R3337" t="s">
        <v>8318</v>
      </c>
      <c r="S3337" s="12">
        <f t="shared" si="209"/>
        <v>41854.958333333336</v>
      </c>
      <c r="T3337" s="12">
        <f t="shared" si="210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8317</v>
      </c>
      <c r="R3338" t="s">
        <v>8318</v>
      </c>
      <c r="S3338" s="12">
        <f t="shared" si="209"/>
        <v>42465.35701388889</v>
      </c>
      <c r="T3338" s="12">
        <f t="shared" si="210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8317</v>
      </c>
      <c r="R3339" t="s">
        <v>8318</v>
      </c>
      <c r="S3339" s="12">
        <f t="shared" si="209"/>
        <v>41922.875</v>
      </c>
      <c r="T3339" s="12">
        <f t="shared" si="210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8317</v>
      </c>
      <c r="R3340" t="s">
        <v>8318</v>
      </c>
      <c r="S3340" s="12">
        <f t="shared" si="209"/>
        <v>42790.574999999997</v>
      </c>
      <c r="T3340" s="12">
        <f t="shared" si="210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8317</v>
      </c>
      <c r="R3341" t="s">
        <v>8318</v>
      </c>
      <c r="S3341" s="12">
        <f t="shared" si="209"/>
        <v>42579.665717592594</v>
      </c>
      <c r="T3341" s="12">
        <f t="shared" si="210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8317</v>
      </c>
      <c r="R3342" t="s">
        <v>8318</v>
      </c>
      <c r="S3342" s="12">
        <f t="shared" si="209"/>
        <v>42710.974004629628</v>
      </c>
      <c r="T3342" s="12">
        <f t="shared" si="210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8317</v>
      </c>
      <c r="R3343" t="s">
        <v>8318</v>
      </c>
      <c r="S3343" s="12">
        <f t="shared" si="209"/>
        <v>42533.708333333328</v>
      </c>
      <c r="T3343" s="12">
        <f t="shared" si="210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8317</v>
      </c>
      <c r="R3344" t="s">
        <v>8318</v>
      </c>
      <c r="S3344" s="12">
        <f t="shared" si="209"/>
        <v>42095.207638888889</v>
      </c>
      <c r="T3344" s="12">
        <f t="shared" si="210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8317</v>
      </c>
      <c r="R3345" t="s">
        <v>8318</v>
      </c>
      <c r="S3345" s="12">
        <f t="shared" si="209"/>
        <v>42473.554166666669</v>
      </c>
      <c r="T3345" s="12">
        <f t="shared" si="210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8317</v>
      </c>
      <c r="R3346" t="s">
        <v>8318</v>
      </c>
      <c r="S3346" s="12">
        <f t="shared" si="209"/>
        <v>41881.200150462959</v>
      </c>
      <c r="T3346" s="12">
        <f t="shared" si="210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8317</v>
      </c>
      <c r="R3347" t="s">
        <v>8318</v>
      </c>
      <c r="S3347" s="12">
        <f t="shared" si="209"/>
        <v>42112.025694444441</v>
      </c>
      <c r="T3347" s="12">
        <f t="shared" si="210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8317</v>
      </c>
      <c r="R3348" t="s">
        <v>8318</v>
      </c>
      <c r="S3348" s="12">
        <f t="shared" si="209"/>
        <v>42061.024421296301</v>
      </c>
      <c r="T3348" s="12">
        <f t="shared" si="210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8317</v>
      </c>
      <c r="R3349" t="s">
        <v>8318</v>
      </c>
      <c r="S3349" s="12">
        <f t="shared" si="209"/>
        <v>42498.875</v>
      </c>
      <c r="T3349" s="12">
        <f t="shared" si="210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8317</v>
      </c>
      <c r="R3350" t="s">
        <v>8318</v>
      </c>
      <c r="S3350" s="12">
        <f t="shared" si="209"/>
        <v>42490.165972222225</v>
      </c>
      <c r="T3350" s="12">
        <f t="shared" si="210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8317</v>
      </c>
      <c r="R3351" t="s">
        <v>8318</v>
      </c>
      <c r="S3351" s="12">
        <f t="shared" si="209"/>
        <v>42534.708333333328</v>
      </c>
      <c r="T3351" s="12">
        <f t="shared" si="210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8317</v>
      </c>
      <c r="R3352" t="s">
        <v>8318</v>
      </c>
      <c r="S3352" s="12">
        <f t="shared" si="209"/>
        <v>42337.958333333328</v>
      </c>
      <c r="T3352" s="12">
        <f t="shared" si="210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8317</v>
      </c>
      <c r="R3353" t="s">
        <v>8318</v>
      </c>
      <c r="S3353" s="12">
        <f t="shared" si="209"/>
        <v>41843.458333333336</v>
      </c>
      <c r="T3353" s="12">
        <f t="shared" si="210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8317</v>
      </c>
      <c r="R3354" t="s">
        <v>8318</v>
      </c>
      <c r="S3354" s="12">
        <f t="shared" si="209"/>
        <v>42552.958333333328</v>
      </c>
      <c r="T3354" s="12">
        <f t="shared" si="210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8317</v>
      </c>
      <c r="R3355" t="s">
        <v>8318</v>
      </c>
      <c r="S3355" s="12">
        <f t="shared" si="209"/>
        <v>42492.958333333328</v>
      </c>
      <c r="T3355" s="12">
        <f t="shared" si="210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8317</v>
      </c>
      <c r="R3356" t="s">
        <v>8318</v>
      </c>
      <c r="S3356" s="12">
        <f t="shared" si="209"/>
        <v>42306.167361111111</v>
      </c>
      <c r="T3356" s="12">
        <f t="shared" si="210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8317</v>
      </c>
      <c r="R3357" t="s">
        <v>8318</v>
      </c>
      <c r="S3357" s="12">
        <f t="shared" si="209"/>
        <v>42500.470138888893</v>
      </c>
      <c r="T3357" s="12">
        <f t="shared" si="210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8317</v>
      </c>
      <c r="R3358" t="s">
        <v>8318</v>
      </c>
      <c r="S3358" s="12">
        <f t="shared" si="209"/>
        <v>42566.815648148149</v>
      </c>
      <c r="T3358" s="12">
        <f t="shared" si="210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8317</v>
      </c>
      <c r="R3359" t="s">
        <v>8318</v>
      </c>
      <c r="S3359" s="12">
        <f t="shared" si="209"/>
        <v>41852.417939814812</v>
      </c>
      <c r="T3359" s="12">
        <f t="shared" si="210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8317</v>
      </c>
      <c r="R3360" t="s">
        <v>8318</v>
      </c>
      <c r="S3360" s="12">
        <f t="shared" si="209"/>
        <v>41962.352766203709</v>
      </c>
      <c r="T3360" s="12">
        <f t="shared" si="210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8317</v>
      </c>
      <c r="R3361" t="s">
        <v>8318</v>
      </c>
      <c r="S3361" s="12">
        <f t="shared" si="209"/>
        <v>42791.057106481487</v>
      </c>
      <c r="T3361" s="12">
        <f t="shared" si="210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8317</v>
      </c>
      <c r="R3362" t="s">
        <v>8318</v>
      </c>
      <c r="S3362" s="12">
        <f t="shared" si="209"/>
        <v>42718.665972222225</v>
      </c>
      <c r="T3362" s="12">
        <f t="shared" si="210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8317</v>
      </c>
      <c r="R3363" t="s">
        <v>8318</v>
      </c>
      <c r="S3363" s="12">
        <f t="shared" si="209"/>
        <v>41883.665972222225</v>
      </c>
      <c r="T3363" s="12">
        <f t="shared" si="210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8317</v>
      </c>
      <c r="R3364" t="s">
        <v>8318</v>
      </c>
      <c r="S3364" s="12">
        <f t="shared" si="209"/>
        <v>42070.204861111109</v>
      </c>
      <c r="T3364" s="12">
        <f t="shared" si="210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8317</v>
      </c>
      <c r="R3365" t="s">
        <v>8318</v>
      </c>
      <c r="S3365" s="12">
        <f t="shared" si="209"/>
        <v>41870.666666666664</v>
      </c>
      <c r="T3365" s="12">
        <f t="shared" si="210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8317</v>
      </c>
      <c r="R3366" t="s">
        <v>8318</v>
      </c>
      <c r="S3366" s="12">
        <f t="shared" si="209"/>
        <v>42444.875</v>
      </c>
      <c r="T3366" s="12">
        <f t="shared" si="210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8317</v>
      </c>
      <c r="R3367" t="s">
        <v>8318</v>
      </c>
      <c r="S3367" s="12">
        <f t="shared" si="209"/>
        <v>42351.101759259262</v>
      </c>
      <c r="T3367" s="12">
        <f t="shared" si="210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8317</v>
      </c>
      <c r="R3368" t="s">
        <v>8318</v>
      </c>
      <c r="S3368" s="12">
        <f t="shared" si="209"/>
        <v>42137.067557870367</v>
      </c>
      <c r="T3368" s="12">
        <f t="shared" si="210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8317</v>
      </c>
      <c r="R3369" t="s">
        <v>8318</v>
      </c>
      <c r="S3369" s="12">
        <f t="shared" si="209"/>
        <v>42217.933958333335</v>
      </c>
      <c r="T3369" s="12">
        <f t="shared" si="210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8317</v>
      </c>
      <c r="R3370" t="s">
        <v>8318</v>
      </c>
      <c r="S3370" s="12">
        <f t="shared" si="209"/>
        <v>42005.208333333328</v>
      </c>
      <c r="T3370" s="12">
        <f t="shared" si="210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8317</v>
      </c>
      <c r="R3371" t="s">
        <v>8318</v>
      </c>
      <c r="S3371" s="12">
        <f t="shared" si="209"/>
        <v>42750.041435185187</v>
      </c>
      <c r="T3371" s="12">
        <f t="shared" si="210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8317</v>
      </c>
      <c r="R3372" t="s">
        <v>8318</v>
      </c>
      <c r="S3372" s="12">
        <f t="shared" si="209"/>
        <v>42721.333333333328</v>
      </c>
      <c r="T3372" s="12">
        <f t="shared" si="210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8317</v>
      </c>
      <c r="R3373" t="s">
        <v>8318</v>
      </c>
      <c r="S3373" s="12">
        <f t="shared" si="209"/>
        <v>42340.874594907407</v>
      </c>
      <c r="T3373" s="12">
        <f t="shared" si="210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8317</v>
      </c>
      <c r="R3374" t="s">
        <v>8318</v>
      </c>
      <c r="S3374" s="12">
        <f t="shared" si="209"/>
        <v>41876.207638888889</v>
      </c>
      <c r="T3374" s="12">
        <f t="shared" si="210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8317</v>
      </c>
      <c r="R3375" t="s">
        <v>8318</v>
      </c>
      <c r="S3375" s="12">
        <f t="shared" si="209"/>
        <v>42203.666666666672</v>
      </c>
      <c r="T3375" s="12">
        <f t="shared" si="210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8317</v>
      </c>
      <c r="R3376" t="s">
        <v>8318</v>
      </c>
      <c r="S3376" s="12">
        <f t="shared" si="209"/>
        <v>42305.731666666667</v>
      </c>
      <c r="T3376" s="12">
        <f t="shared" si="210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8317</v>
      </c>
      <c r="R3377" t="s">
        <v>8318</v>
      </c>
      <c r="S3377" s="12">
        <f t="shared" si="209"/>
        <v>41777.610798611109</v>
      </c>
      <c r="T3377" s="12">
        <f t="shared" si="210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8317</v>
      </c>
      <c r="R3378" t="s">
        <v>8318</v>
      </c>
      <c r="S3378" s="12">
        <f t="shared" si="209"/>
        <v>42119.659652777773</v>
      </c>
      <c r="T3378" s="12">
        <f t="shared" si="210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8317</v>
      </c>
      <c r="R3379" t="s">
        <v>8318</v>
      </c>
      <c r="S3379" s="12">
        <f t="shared" si="209"/>
        <v>42083.705555555556</v>
      </c>
      <c r="T3379" s="12">
        <f t="shared" si="210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8317</v>
      </c>
      <c r="R3380" t="s">
        <v>8318</v>
      </c>
      <c r="S3380" s="12">
        <f t="shared" si="209"/>
        <v>41882.547222222223</v>
      </c>
      <c r="T3380" s="12">
        <f t="shared" si="210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8317</v>
      </c>
      <c r="R3381" t="s">
        <v>8318</v>
      </c>
      <c r="S3381" s="12">
        <f t="shared" si="209"/>
        <v>42242.958333333328</v>
      </c>
      <c r="T3381" s="12">
        <f t="shared" si="210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8317</v>
      </c>
      <c r="R3382" t="s">
        <v>8318</v>
      </c>
      <c r="S3382" s="12">
        <f t="shared" si="209"/>
        <v>41972.995115740734</v>
      </c>
      <c r="T3382" s="12">
        <f t="shared" si="210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8317</v>
      </c>
      <c r="R3383" t="s">
        <v>8318</v>
      </c>
      <c r="S3383" s="12">
        <f t="shared" si="209"/>
        <v>42074.143321759257</v>
      </c>
      <c r="T3383" s="12">
        <f t="shared" si="210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8317</v>
      </c>
      <c r="R3384" t="s">
        <v>8318</v>
      </c>
      <c r="S3384" s="12">
        <f t="shared" si="209"/>
        <v>42583.957638888889</v>
      </c>
      <c r="T3384" s="12">
        <f t="shared" si="210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8317</v>
      </c>
      <c r="R3385" t="s">
        <v>8318</v>
      </c>
      <c r="S3385" s="12">
        <f t="shared" si="209"/>
        <v>42544.782638888893</v>
      </c>
      <c r="T3385" s="12">
        <f t="shared" si="210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8317</v>
      </c>
      <c r="R3386" t="s">
        <v>8318</v>
      </c>
      <c r="S3386" s="12">
        <f t="shared" si="209"/>
        <v>42329.125</v>
      </c>
      <c r="T3386" s="12">
        <f t="shared" si="210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8317</v>
      </c>
      <c r="R3387" t="s">
        <v>8318</v>
      </c>
      <c r="S3387" s="12">
        <f t="shared" si="209"/>
        <v>41983.8675</v>
      </c>
      <c r="T3387" s="12">
        <f t="shared" si="210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8317</v>
      </c>
      <c r="R3388" t="s">
        <v>8318</v>
      </c>
      <c r="S3388" s="12">
        <f t="shared" si="209"/>
        <v>41976.644745370373</v>
      </c>
      <c r="T3388" s="12">
        <f t="shared" si="210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8317</v>
      </c>
      <c r="R3389" t="s">
        <v>8318</v>
      </c>
      <c r="S3389" s="12">
        <f t="shared" si="209"/>
        <v>41987.762592592597</v>
      </c>
      <c r="T3389" s="12">
        <f t="shared" si="210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8317</v>
      </c>
      <c r="R3390" t="s">
        <v>8318</v>
      </c>
      <c r="S3390" s="12">
        <f t="shared" si="209"/>
        <v>42173.461122685185</v>
      </c>
      <c r="T3390" s="12">
        <f t="shared" si="210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8317</v>
      </c>
      <c r="R3391" t="s">
        <v>8318</v>
      </c>
      <c r="S3391" s="12">
        <f t="shared" si="209"/>
        <v>42524.563449074078</v>
      </c>
      <c r="T3391" s="12">
        <f t="shared" si="210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8317</v>
      </c>
      <c r="R3392" t="s">
        <v>8318</v>
      </c>
      <c r="S3392" s="12">
        <f t="shared" si="209"/>
        <v>41830.774826388886</v>
      </c>
      <c r="T3392" s="12">
        <f t="shared" si="210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8317</v>
      </c>
      <c r="R3393" t="s">
        <v>8318</v>
      </c>
      <c r="S3393" s="12">
        <f t="shared" si="209"/>
        <v>41859.936111111114</v>
      </c>
      <c r="T3393" s="12">
        <f t="shared" si="210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ref="P3394:P3457" si="212">E3394/L3394</f>
        <v>41.666666666666664</v>
      </c>
      <c r="Q3394" t="s">
        <v>8317</v>
      </c>
      <c r="R3394" t="s">
        <v>8318</v>
      </c>
      <c r="S3394" s="12">
        <f t="shared" ref="S3394:S3457" si="213">(((I3394/60)/60)/24)+DATE(1970,1,1)</f>
        <v>42496.845543981486</v>
      </c>
      <c r="T3394" s="12">
        <f t="shared" ref="T3394:T3457" si="214">(((J3394/60)/60)/24)+DATE(1970,1,1)</f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5">E3395/D3395</f>
        <v>1.0580000000000001</v>
      </c>
      <c r="P3395" s="6">
        <f t="shared" si="212"/>
        <v>36.06818181818182</v>
      </c>
      <c r="Q3395" t="s">
        <v>8317</v>
      </c>
      <c r="R3395" t="s">
        <v>8318</v>
      </c>
      <c r="S3395" s="12">
        <f t="shared" si="213"/>
        <v>41949.031944444447</v>
      </c>
      <c r="T3395" s="12">
        <f t="shared" si="214"/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5"/>
        <v>1.4236363636363636</v>
      </c>
      <c r="P3396" s="6">
        <f t="shared" si="212"/>
        <v>29</v>
      </c>
      <c r="Q3396" t="s">
        <v>8317</v>
      </c>
      <c r="R3396" t="s">
        <v>8318</v>
      </c>
      <c r="S3396" s="12">
        <f t="shared" si="213"/>
        <v>41847.59542824074</v>
      </c>
      <c r="T3396" s="12">
        <f t="shared" si="214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8317</v>
      </c>
      <c r="R3397" t="s">
        <v>8318</v>
      </c>
      <c r="S3397" s="12">
        <f t="shared" si="213"/>
        <v>42154.756944444445</v>
      </c>
      <c r="T3397" s="12">
        <f t="shared" si="214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8317</v>
      </c>
      <c r="R3398" t="s">
        <v>8318</v>
      </c>
      <c r="S3398" s="12">
        <f t="shared" si="213"/>
        <v>41791.165972222225</v>
      </c>
      <c r="T3398" s="12">
        <f t="shared" si="214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8317</v>
      </c>
      <c r="R3399" t="s">
        <v>8318</v>
      </c>
      <c r="S3399" s="12">
        <f t="shared" si="213"/>
        <v>42418.916666666672</v>
      </c>
      <c r="T3399" s="12">
        <f t="shared" si="214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8317</v>
      </c>
      <c r="R3400" t="s">
        <v>8318</v>
      </c>
      <c r="S3400" s="12">
        <f t="shared" si="213"/>
        <v>41964.708333333328</v>
      </c>
      <c r="T3400" s="12">
        <f t="shared" si="214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8317</v>
      </c>
      <c r="R3401" t="s">
        <v>8318</v>
      </c>
      <c r="S3401" s="12">
        <f t="shared" si="213"/>
        <v>42056.920428240745</v>
      </c>
      <c r="T3401" s="12">
        <f t="shared" si="214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8317</v>
      </c>
      <c r="R3402" t="s">
        <v>8318</v>
      </c>
      <c r="S3402" s="12">
        <f t="shared" si="213"/>
        <v>41879.953865740739</v>
      </c>
      <c r="T3402" s="12">
        <f t="shared" si="214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8317</v>
      </c>
      <c r="R3403" t="s">
        <v>8318</v>
      </c>
      <c r="S3403" s="12">
        <f t="shared" si="213"/>
        <v>42223.723912037036</v>
      </c>
      <c r="T3403" s="12">
        <f t="shared" si="214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8317</v>
      </c>
      <c r="R3404" t="s">
        <v>8318</v>
      </c>
      <c r="S3404" s="12">
        <f t="shared" si="213"/>
        <v>42320.104861111111</v>
      </c>
      <c r="T3404" s="12">
        <f t="shared" si="214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8317</v>
      </c>
      <c r="R3405" t="s">
        <v>8318</v>
      </c>
      <c r="S3405" s="12">
        <f t="shared" si="213"/>
        <v>42180.462083333332</v>
      </c>
      <c r="T3405" s="12">
        <f t="shared" si="214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8317</v>
      </c>
      <c r="R3406" t="s">
        <v>8318</v>
      </c>
      <c r="S3406" s="12">
        <f t="shared" si="213"/>
        <v>42172.503495370373</v>
      </c>
      <c r="T3406" s="12">
        <f t="shared" si="214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8317</v>
      </c>
      <c r="R3407" t="s">
        <v>8318</v>
      </c>
      <c r="S3407" s="12">
        <f t="shared" si="213"/>
        <v>42430.999305555553</v>
      </c>
      <c r="T3407" s="12">
        <f t="shared" si="214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8317</v>
      </c>
      <c r="R3408" t="s">
        <v>8318</v>
      </c>
      <c r="S3408" s="12">
        <f t="shared" si="213"/>
        <v>41836.492777777778</v>
      </c>
      <c r="T3408" s="12">
        <f t="shared" si="214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8317</v>
      </c>
      <c r="R3409" t="s">
        <v>8318</v>
      </c>
      <c r="S3409" s="12">
        <f t="shared" si="213"/>
        <v>41826.422326388885</v>
      </c>
      <c r="T3409" s="12">
        <f t="shared" si="214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8317</v>
      </c>
      <c r="R3410" t="s">
        <v>8318</v>
      </c>
      <c r="S3410" s="12">
        <f t="shared" si="213"/>
        <v>41838.991944444446</v>
      </c>
      <c r="T3410" s="12">
        <f t="shared" si="214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8317</v>
      </c>
      <c r="R3411" t="s">
        <v>8318</v>
      </c>
      <c r="S3411" s="12">
        <f t="shared" si="213"/>
        <v>42582.873611111107</v>
      </c>
      <c r="T3411" s="12">
        <f t="shared" si="214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8317</v>
      </c>
      <c r="R3412" t="s">
        <v>8318</v>
      </c>
      <c r="S3412" s="12">
        <f t="shared" si="213"/>
        <v>42527.291666666672</v>
      </c>
      <c r="T3412" s="12">
        <f t="shared" si="214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8317</v>
      </c>
      <c r="R3413" t="s">
        <v>8318</v>
      </c>
      <c r="S3413" s="12">
        <f t="shared" si="213"/>
        <v>42285.022824074069</v>
      </c>
      <c r="T3413" s="12">
        <f t="shared" si="214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8317</v>
      </c>
      <c r="R3414" t="s">
        <v>8318</v>
      </c>
      <c r="S3414" s="12">
        <f t="shared" si="213"/>
        <v>41909.959050925929</v>
      </c>
      <c r="T3414" s="12">
        <f t="shared" si="214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8317</v>
      </c>
      <c r="R3415" t="s">
        <v>8318</v>
      </c>
      <c r="S3415" s="12">
        <f t="shared" si="213"/>
        <v>42063.207638888889</v>
      </c>
      <c r="T3415" s="12">
        <f t="shared" si="214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8317</v>
      </c>
      <c r="R3416" t="s">
        <v>8318</v>
      </c>
      <c r="S3416" s="12">
        <f t="shared" si="213"/>
        <v>42705.332638888889</v>
      </c>
      <c r="T3416" s="12">
        <f t="shared" si="214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8317</v>
      </c>
      <c r="R3417" t="s">
        <v>8318</v>
      </c>
      <c r="S3417" s="12">
        <f t="shared" si="213"/>
        <v>42477.979166666672</v>
      </c>
      <c r="T3417" s="12">
        <f t="shared" si="214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8317</v>
      </c>
      <c r="R3418" t="s">
        <v>8318</v>
      </c>
      <c r="S3418" s="12">
        <f t="shared" si="213"/>
        <v>42117.770833333328</v>
      </c>
      <c r="T3418" s="12">
        <f t="shared" si="214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8317</v>
      </c>
      <c r="R3419" t="s">
        <v>8318</v>
      </c>
      <c r="S3419" s="12">
        <f t="shared" si="213"/>
        <v>41938.029861111114</v>
      </c>
      <c r="T3419" s="12">
        <f t="shared" si="214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8317</v>
      </c>
      <c r="R3420" t="s">
        <v>8318</v>
      </c>
      <c r="S3420" s="12">
        <f t="shared" si="213"/>
        <v>41782.83457175926</v>
      </c>
      <c r="T3420" s="12">
        <f t="shared" si="214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8317</v>
      </c>
      <c r="R3421" t="s">
        <v>8318</v>
      </c>
      <c r="S3421" s="12">
        <f t="shared" si="213"/>
        <v>42466.895833333328</v>
      </c>
      <c r="T3421" s="12">
        <f t="shared" si="214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8317</v>
      </c>
      <c r="R3422" t="s">
        <v>8318</v>
      </c>
      <c r="S3422" s="12">
        <f t="shared" si="213"/>
        <v>42414</v>
      </c>
      <c r="T3422" s="12">
        <f t="shared" si="214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8317</v>
      </c>
      <c r="R3423" t="s">
        <v>8318</v>
      </c>
      <c r="S3423" s="12">
        <f t="shared" si="213"/>
        <v>42067.791238425925</v>
      </c>
      <c r="T3423" s="12">
        <f t="shared" si="214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8317</v>
      </c>
      <c r="R3424" t="s">
        <v>8318</v>
      </c>
      <c r="S3424" s="12">
        <f t="shared" si="213"/>
        <v>42352</v>
      </c>
      <c r="T3424" s="12">
        <f t="shared" si="214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8317</v>
      </c>
      <c r="R3425" t="s">
        <v>8318</v>
      </c>
      <c r="S3425" s="12">
        <f t="shared" si="213"/>
        <v>42118.911354166667</v>
      </c>
      <c r="T3425" s="12">
        <f t="shared" si="214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8317</v>
      </c>
      <c r="R3426" t="s">
        <v>8318</v>
      </c>
      <c r="S3426" s="12">
        <f t="shared" si="213"/>
        <v>42040.290972222225</v>
      </c>
      <c r="T3426" s="12">
        <f t="shared" si="214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8317</v>
      </c>
      <c r="R3427" t="s">
        <v>8318</v>
      </c>
      <c r="S3427" s="12">
        <f t="shared" si="213"/>
        <v>41916.617314814815</v>
      </c>
      <c r="T3427" s="12">
        <f t="shared" si="214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8317</v>
      </c>
      <c r="R3428" t="s">
        <v>8318</v>
      </c>
      <c r="S3428" s="12">
        <f t="shared" si="213"/>
        <v>41903.083333333336</v>
      </c>
      <c r="T3428" s="12">
        <f t="shared" si="214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8317</v>
      </c>
      <c r="R3429" t="s">
        <v>8318</v>
      </c>
      <c r="S3429" s="12">
        <f t="shared" si="213"/>
        <v>41822.645277777774</v>
      </c>
      <c r="T3429" s="12">
        <f t="shared" si="214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8317</v>
      </c>
      <c r="R3430" t="s">
        <v>8318</v>
      </c>
      <c r="S3430" s="12">
        <f t="shared" si="213"/>
        <v>42063.708333333328</v>
      </c>
      <c r="T3430" s="12">
        <f t="shared" si="214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8317</v>
      </c>
      <c r="R3431" t="s">
        <v>8318</v>
      </c>
      <c r="S3431" s="12">
        <f t="shared" si="213"/>
        <v>42676.021539351852</v>
      </c>
      <c r="T3431" s="12">
        <f t="shared" si="214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8317</v>
      </c>
      <c r="R3432" t="s">
        <v>8318</v>
      </c>
      <c r="S3432" s="12">
        <f t="shared" si="213"/>
        <v>41850.945613425924</v>
      </c>
      <c r="T3432" s="12">
        <f t="shared" si="214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8317</v>
      </c>
      <c r="R3433" t="s">
        <v>8318</v>
      </c>
      <c r="S3433" s="12">
        <f t="shared" si="213"/>
        <v>41869.730937500004</v>
      </c>
      <c r="T3433" s="12">
        <f t="shared" si="214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8317</v>
      </c>
      <c r="R3434" t="s">
        <v>8318</v>
      </c>
      <c r="S3434" s="12">
        <f t="shared" si="213"/>
        <v>42405.916666666672</v>
      </c>
      <c r="T3434" s="12">
        <f t="shared" si="214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8317</v>
      </c>
      <c r="R3435" t="s">
        <v>8318</v>
      </c>
      <c r="S3435" s="12">
        <f t="shared" si="213"/>
        <v>41807.125</v>
      </c>
      <c r="T3435" s="12">
        <f t="shared" si="214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8317</v>
      </c>
      <c r="R3436" t="s">
        <v>8318</v>
      </c>
      <c r="S3436" s="12">
        <f t="shared" si="213"/>
        <v>41830.380428240744</v>
      </c>
      <c r="T3436" s="12">
        <f t="shared" si="214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8317</v>
      </c>
      <c r="R3437" t="s">
        <v>8318</v>
      </c>
      <c r="S3437" s="12">
        <f t="shared" si="213"/>
        <v>42589.125</v>
      </c>
      <c r="T3437" s="12">
        <f t="shared" si="214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8317</v>
      </c>
      <c r="R3438" t="s">
        <v>8318</v>
      </c>
      <c r="S3438" s="12">
        <f t="shared" si="213"/>
        <v>41872.686111111114</v>
      </c>
      <c r="T3438" s="12">
        <f t="shared" si="214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8317</v>
      </c>
      <c r="R3439" t="s">
        <v>8318</v>
      </c>
      <c r="S3439" s="12">
        <f t="shared" si="213"/>
        <v>42235.710879629631</v>
      </c>
      <c r="T3439" s="12">
        <f t="shared" si="214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8317</v>
      </c>
      <c r="R3440" t="s">
        <v>8318</v>
      </c>
      <c r="S3440" s="12">
        <f t="shared" si="213"/>
        <v>42126.875</v>
      </c>
      <c r="T3440" s="12">
        <f t="shared" si="214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8317</v>
      </c>
      <c r="R3441" t="s">
        <v>8318</v>
      </c>
      <c r="S3441" s="12">
        <f t="shared" si="213"/>
        <v>42388.207638888889</v>
      </c>
      <c r="T3441" s="12">
        <f t="shared" si="214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8317</v>
      </c>
      <c r="R3442" t="s">
        <v>8318</v>
      </c>
      <c r="S3442" s="12">
        <f t="shared" si="213"/>
        <v>41831.677083333336</v>
      </c>
      <c r="T3442" s="12">
        <f t="shared" si="214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8317</v>
      </c>
      <c r="R3443" t="s">
        <v>8318</v>
      </c>
      <c r="S3443" s="12">
        <f t="shared" si="213"/>
        <v>42321.845138888893</v>
      </c>
      <c r="T3443" s="12">
        <f t="shared" si="214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8317</v>
      </c>
      <c r="R3444" t="s">
        <v>8318</v>
      </c>
      <c r="S3444" s="12">
        <f t="shared" si="213"/>
        <v>42154.841111111105</v>
      </c>
      <c r="T3444" s="12">
        <f t="shared" si="214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8317</v>
      </c>
      <c r="R3445" t="s">
        <v>8318</v>
      </c>
      <c r="S3445" s="12">
        <f t="shared" si="213"/>
        <v>41891.524837962963</v>
      </c>
      <c r="T3445" s="12">
        <f t="shared" si="214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8317</v>
      </c>
      <c r="R3446" t="s">
        <v>8318</v>
      </c>
      <c r="S3446" s="12">
        <f t="shared" si="213"/>
        <v>42529.582638888889</v>
      </c>
      <c r="T3446" s="12">
        <f t="shared" si="214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8317</v>
      </c>
      <c r="R3447" t="s">
        <v>8318</v>
      </c>
      <c r="S3447" s="12">
        <f t="shared" si="213"/>
        <v>42300.530509259261</v>
      </c>
      <c r="T3447" s="12">
        <f t="shared" si="214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8317</v>
      </c>
      <c r="R3448" t="s">
        <v>8318</v>
      </c>
      <c r="S3448" s="12">
        <f t="shared" si="213"/>
        <v>42040.513888888891</v>
      </c>
      <c r="T3448" s="12">
        <f t="shared" si="214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8317</v>
      </c>
      <c r="R3449" t="s">
        <v>8318</v>
      </c>
      <c r="S3449" s="12">
        <f t="shared" si="213"/>
        <v>42447.847361111111</v>
      </c>
      <c r="T3449" s="12">
        <f t="shared" si="214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8317</v>
      </c>
      <c r="R3450" t="s">
        <v>8318</v>
      </c>
      <c r="S3450" s="12">
        <f t="shared" si="213"/>
        <v>41990.119085648148</v>
      </c>
      <c r="T3450" s="12">
        <f t="shared" si="214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8317</v>
      </c>
      <c r="R3451" t="s">
        <v>8318</v>
      </c>
      <c r="S3451" s="12">
        <f t="shared" si="213"/>
        <v>42560.166666666672</v>
      </c>
      <c r="T3451" s="12">
        <f t="shared" si="214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8317</v>
      </c>
      <c r="R3452" t="s">
        <v>8318</v>
      </c>
      <c r="S3452" s="12">
        <f t="shared" si="213"/>
        <v>42096.662858796291</v>
      </c>
      <c r="T3452" s="12">
        <f t="shared" si="214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8317</v>
      </c>
      <c r="R3453" t="s">
        <v>8318</v>
      </c>
      <c r="S3453" s="12">
        <f t="shared" si="213"/>
        <v>42115.723692129628</v>
      </c>
      <c r="T3453" s="12">
        <f t="shared" si="214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8317</v>
      </c>
      <c r="R3454" t="s">
        <v>8318</v>
      </c>
      <c r="S3454" s="12">
        <f t="shared" si="213"/>
        <v>41843.165972222225</v>
      </c>
      <c r="T3454" s="12">
        <f t="shared" si="214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8317</v>
      </c>
      <c r="R3455" t="s">
        <v>8318</v>
      </c>
      <c r="S3455" s="12">
        <f t="shared" si="213"/>
        <v>42595.97865740741</v>
      </c>
      <c r="T3455" s="12">
        <f t="shared" si="214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8317</v>
      </c>
      <c r="R3456" t="s">
        <v>8318</v>
      </c>
      <c r="S3456" s="12">
        <f t="shared" si="213"/>
        <v>41851.698599537034</v>
      </c>
      <c r="T3456" s="12">
        <f t="shared" si="214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8317</v>
      </c>
      <c r="R3457" t="s">
        <v>8318</v>
      </c>
      <c r="S3457" s="12">
        <f t="shared" si="213"/>
        <v>42656.7503125</v>
      </c>
      <c r="T3457" s="12">
        <f t="shared" si="214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ref="P3458:P3521" si="216">E3458/L3458</f>
        <v>358.6875</v>
      </c>
      <c r="Q3458" t="s">
        <v>8317</v>
      </c>
      <c r="R3458" t="s">
        <v>8318</v>
      </c>
      <c r="S3458" s="12">
        <f t="shared" ref="S3458:S3521" si="217">(((I3458/60)/60)/24)+DATE(1970,1,1)</f>
        <v>41852.290972222225</v>
      </c>
      <c r="T3458" s="12">
        <f t="shared" ref="T3458:T3521" si="218">(((J3458/60)/60)/24)+DATE(1970,1,1)</f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9">E3459/D3459</f>
        <v>1.4019999999999999</v>
      </c>
      <c r="P3459" s="6">
        <f t="shared" si="216"/>
        <v>50.981818181818184</v>
      </c>
      <c r="Q3459" t="s">
        <v>8317</v>
      </c>
      <c r="R3459" t="s">
        <v>8318</v>
      </c>
      <c r="S3459" s="12">
        <f t="shared" si="217"/>
        <v>42047.249305555553</v>
      </c>
      <c r="T3459" s="12">
        <f t="shared" si="218"/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9"/>
        <v>1.2433537832310839</v>
      </c>
      <c r="P3460" s="6">
        <f t="shared" si="216"/>
        <v>45.037037037037038</v>
      </c>
      <c r="Q3460" t="s">
        <v>8317</v>
      </c>
      <c r="R3460" t="s">
        <v>8318</v>
      </c>
      <c r="S3460" s="12">
        <f t="shared" si="217"/>
        <v>42038.185416666667</v>
      </c>
      <c r="T3460" s="12">
        <f t="shared" si="218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8317</v>
      </c>
      <c r="R3461" t="s">
        <v>8318</v>
      </c>
      <c r="S3461" s="12">
        <f t="shared" si="217"/>
        <v>42510.479861111111</v>
      </c>
      <c r="T3461" s="12">
        <f t="shared" si="218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8317</v>
      </c>
      <c r="R3462" t="s">
        <v>8318</v>
      </c>
      <c r="S3462" s="12">
        <f t="shared" si="217"/>
        <v>41866.527222222219</v>
      </c>
      <c r="T3462" s="12">
        <f t="shared" si="218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8317</v>
      </c>
      <c r="R3463" t="s">
        <v>8318</v>
      </c>
      <c r="S3463" s="12">
        <f t="shared" si="217"/>
        <v>42672.125</v>
      </c>
      <c r="T3463" s="12">
        <f t="shared" si="218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8317</v>
      </c>
      <c r="R3464" t="s">
        <v>8318</v>
      </c>
      <c r="S3464" s="12">
        <f t="shared" si="217"/>
        <v>42195.75</v>
      </c>
      <c r="T3464" s="12">
        <f t="shared" si="218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8317</v>
      </c>
      <c r="R3465" t="s">
        <v>8318</v>
      </c>
      <c r="S3465" s="12">
        <f t="shared" si="217"/>
        <v>42654.165972222225</v>
      </c>
      <c r="T3465" s="12">
        <f t="shared" si="218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8317</v>
      </c>
      <c r="R3466" t="s">
        <v>8318</v>
      </c>
      <c r="S3466" s="12">
        <f t="shared" si="217"/>
        <v>42605.130057870367</v>
      </c>
      <c r="T3466" s="12">
        <f t="shared" si="218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8317</v>
      </c>
      <c r="R3467" t="s">
        <v>8318</v>
      </c>
      <c r="S3467" s="12">
        <f t="shared" si="217"/>
        <v>42225.666666666672</v>
      </c>
      <c r="T3467" s="12">
        <f t="shared" si="218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8317</v>
      </c>
      <c r="R3468" t="s">
        <v>8318</v>
      </c>
      <c r="S3468" s="12">
        <f t="shared" si="217"/>
        <v>42479.977430555555</v>
      </c>
      <c r="T3468" s="12">
        <f t="shared" si="218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8317</v>
      </c>
      <c r="R3469" t="s">
        <v>8318</v>
      </c>
      <c r="S3469" s="12">
        <f t="shared" si="217"/>
        <v>42083.630000000005</v>
      </c>
      <c r="T3469" s="12">
        <f t="shared" si="218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8317</v>
      </c>
      <c r="R3470" t="s">
        <v>8318</v>
      </c>
      <c r="S3470" s="12">
        <f t="shared" si="217"/>
        <v>42634.125</v>
      </c>
      <c r="T3470" s="12">
        <f t="shared" si="218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8317</v>
      </c>
      <c r="R3471" t="s">
        <v>8318</v>
      </c>
      <c r="S3471" s="12">
        <f t="shared" si="217"/>
        <v>42488.641724537039</v>
      </c>
      <c r="T3471" s="12">
        <f t="shared" si="218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8317</v>
      </c>
      <c r="R3472" t="s">
        <v>8318</v>
      </c>
      <c r="S3472" s="12">
        <f t="shared" si="217"/>
        <v>42566.901388888888</v>
      </c>
      <c r="T3472" s="12">
        <f t="shared" si="218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8317</v>
      </c>
      <c r="R3473" t="s">
        <v>8318</v>
      </c>
      <c r="S3473" s="12">
        <f t="shared" si="217"/>
        <v>41882.833333333336</v>
      </c>
      <c r="T3473" s="12">
        <f t="shared" si="218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8317</v>
      </c>
      <c r="R3474" t="s">
        <v>8318</v>
      </c>
      <c r="S3474" s="12">
        <f t="shared" si="217"/>
        <v>41949.249305555553</v>
      </c>
      <c r="T3474" s="12">
        <f t="shared" si="218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8317</v>
      </c>
      <c r="R3475" t="s">
        <v>8318</v>
      </c>
      <c r="S3475" s="12">
        <f t="shared" si="217"/>
        <v>42083.852083333331</v>
      </c>
      <c r="T3475" s="12">
        <f t="shared" si="218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8317</v>
      </c>
      <c r="R3476" t="s">
        <v>8318</v>
      </c>
      <c r="S3476" s="12">
        <f t="shared" si="217"/>
        <v>42571.501516203702</v>
      </c>
      <c r="T3476" s="12">
        <f t="shared" si="218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8317</v>
      </c>
      <c r="R3477" t="s">
        <v>8318</v>
      </c>
      <c r="S3477" s="12">
        <f t="shared" si="217"/>
        <v>41946</v>
      </c>
      <c r="T3477" s="12">
        <f t="shared" si="218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8317</v>
      </c>
      <c r="R3478" t="s">
        <v>8318</v>
      </c>
      <c r="S3478" s="12">
        <f t="shared" si="217"/>
        <v>41939.125</v>
      </c>
      <c r="T3478" s="12">
        <f t="shared" si="218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8317</v>
      </c>
      <c r="R3479" t="s">
        <v>8318</v>
      </c>
      <c r="S3479" s="12">
        <f t="shared" si="217"/>
        <v>42141.125</v>
      </c>
      <c r="T3479" s="12">
        <f t="shared" si="218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8317</v>
      </c>
      <c r="R3480" t="s">
        <v>8318</v>
      </c>
      <c r="S3480" s="12">
        <f t="shared" si="217"/>
        <v>42079.875</v>
      </c>
      <c r="T3480" s="12">
        <f t="shared" si="218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8317</v>
      </c>
      <c r="R3481" t="s">
        <v>8318</v>
      </c>
      <c r="S3481" s="12">
        <f t="shared" si="217"/>
        <v>41811.855092592588</v>
      </c>
      <c r="T3481" s="12">
        <f t="shared" si="218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8317</v>
      </c>
      <c r="R3482" t="s">
        <v>8318</v>
      </c>
      <c r="S3482" s="12">
        <f t="shared" si="217"/>
        <v>42195.875</v>
      </c>
      <c r="T3482" s="12">
        <f t="shared" si="218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8317</v>
      </c>
      <c r="R3483" t="s">
        <v>8318</v>
      </c>
      <c r="S3483" s="12">
        <f t="shared" si="217"/>
        <v>42006.24754629629</v>
      </c>
      <c r="T3483" s="12">
        <f t="shared" si="218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8317</v>
      </c>
      <c r="R3484" t="s">
        <v>8318</v>
      </c>
      <c r="S3484" s="12">
        <f t="shared" si="217"/>
        <v>41826.771597222221</v>
      </c>
      <c r="T3484" s="12">
        <f t="shared" si="218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8317</v>
      </c>
      <c r="R3485" t="s">
        <v>8318</v>
      </c>
      <c r="S3485" s="12">
        <f t="shared" si="217"/>
        <v>41823.668761574074</v>
      </c>
      <c r="T3485" s="12">
        <f t="shared" si="218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8317</v>
      </c>
      <c r="R3486" t="s">
        <v>8318</v>
      </c>
      <c r="S3486" s="12">
        <f t="shared" si="217"/>
        <v>42536.760405092587</v>
      </c>
      <c r="T3486" s="12">
        <f t="shared" si="218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8317</v>
      </c>
      <c r="R3487" t="s">
        <v>8318</v>
      </c>
      <c r="S3487" s="12">
        <f t="shared" si="217"/>
        <v>42402.693055555559</v>
      </c>
      <c r="T3487" s="12">
        <f t="shared" si="218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8317</v>
      </c>
      <c r="R3488" t="s">
        <v>8318</v>
      </c>
      <c r="S3488" s="12">
        <f t="shared" si="217"/>
        <v>42158.290972222225</v>
      </c>
      <c r="T3488" s="12">
        <f t="shared" si="218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8317</v>
      </c>
      <c r="R3489" t="s">
        <v>8318</v>
      </c>
      <c r="S3489" s="12">
        <f t="shared" si="217"/>
        <v>42179.940416666665</v>
      </c>
      <c r="T3489" s="12">
        <f t="shared" si="218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8317</v>
      </c>
      <c r="R3490" t="s">
        <v>8318</v>
      </c>
      <c r="S3490" s="12">
        <f t="shared" si="217"/>
        <v>42111.666666666672</v>
      </c>
      <c r="T3490" s="12">
        <f t="shared" si="218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8317</v>
      </c>
      <c r="R3491" t="s">
        <v>8318</v>
      </c>
      <c r="S3491" s="12">
        <f t="shared" si="217"/>
        <v>41783.875</v>
      </c>
      <c r="T3491" s="12">
        <f t="shared" si="218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8317</v>
      </c>
      <c r="R3492" t="s">
        <v>8318</v>
      </c>
      <c r="S3492" s="12">
        <f t="shared" si="217"/>
        <v>42473.802361111113</v>
      </c>
      <c r="T3492" s="12">
        <f t="shared" si="218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8317</v>
      </c>
      <c r="R3493" t="s">
        <v>8318</v>
      </c>
      <c r="S3493" s="12">
        <f t="shared" si="217"/>
        <v>42142.249814814815</v>
      </c>
      <c r="T3493" s="12">
        <f t="shared" si="218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8317</v>
      </c>
      <c r="R3494" t="s">
        <v>8318</v>
      </c>
      <c r="S3494" s="12">
        <f t="shared" si="217"/>
        <v>42303.009224537032</v>
      </c>
      <c r="T3494" s="12">
        <f t="shared" si="218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8317</v>
      </c>
      <c r="R3495" t="s">
        <v>8318</v>
      </c>
      <c r="S3495" s="12">
        <f t="shared" si="217"/>
        <v>41868.21597222222</v>
      </c>
      <c r="T3495" s="12">
        <f t="shared" si="218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8317</v>
      </c>
      <c r="R3496" t="s">
        <v>8318</v>
      </c>
      <c r="S3496" s="12">
        <f t="shared" si="217"/>
        <v>42700.25</v>
      </c>
      <c r="T3496" s="12">
        <f t="shared" si="218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8317</v>
      </c>
      <c r="R3497" t="s">
        <v>8318</v>
      </c>
      <c r="S3497" s="12">
        <f t="shared" si="217"/>
        <v>41944.720833333333</v>
      </c>
      <c r="T3497" s="12">
        <f t="shared" si="218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8317</v>
      </c>
      <c r="R3498" t="s">
        <v>8318</v>
      </c>
      <c r="S3498" s="12">
        <f t="shared" si="217"/>
        <v>42624.846828703703</v>
      </c>
      <c r="T3498" s="12">
        <f t="shared" si="218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8317</v>
      </c>
      <c r="R3499" t="s">
        <v>8318</v>
      </c>
      <c r="S3499" s="12">
        <f t="shared" si="217"/>
        <v>42523.916666666672</v>
      </c>
      <c r="T3499" s="12">
        <f t="shared" si="218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8317</v>
      </c>
      <c r="R3500" t="s">
        <v>8318</v>
      </c>
      <c r="S3500" s="12">
        <f t="shared" si="217"/>
        <v>42518.905555555553</v>
      </c>
      <c r="T3500" s="12">
        <f t="shared" si="218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8317</v>
      </c>
      <c r="R3501" t="s">
        <v>8318</v>
      </c>
      <c r="S3501" s="12">
        <f t="shared" si="217"/>
        <v>42186.290972222225</v>
      </c>
      <c r="T3501" s="12">
        <f t="shared" si="218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8317</v>
      </c>
      <c r="R3502" t="s">
        <v>8318</v>
      </c>
      <c r="S3502" s="12">
        <f t="shared" si="217"/>
        <v>42436.207638888889</v>
      </c>
      <c r="T3502" s="12">
        <f t="shared" si="218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8317</v>
      </c>
      <c r="R3503" t="s">
        <v>8318</v>
      </c>
      <c r="S3503" s="12">
        <f t="shared" si="217"/>
        <v>42258.763831018514</v>
      </c>
      <c r="T3503" s="12">
        <f t="shared" si="218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8317</v>
      </c>
      <c r="R3504" t="s">
        <v>8318</v>
      </c>
      <c r="S3504" s="12">
        <f t="shared" si="217"/>
        <v>42445.165972222225</v>
      </c>
      <c r="T3504" s="12">
        <f t="shared" si="218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8317</v>
      </c>
      <c r="R3505" t="s">
        <v>8318</v>
      </c>
      <c r="S3505" s="12">
        <f t="shared" si="217"/>
        <v>42575.478333333333</v>
      </c>
      <c r="T3505" s="12">
        <f t="shared" si="218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8317</v>
      </c>
      <c r="R3506" t="s">
        <v>8318</v>
      </c>
      <c r="S3506" s="12">
        <f t="shared" si="217"/>
        <v>42327.790405092594</v>
      </c>
      <c r="T3506" s="12">
        <f t="shared" si="218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8317</v>
      </c>
      <c r="R3507" t="s">
        <v>8318</v>
      </c>
      <c r="S3507" s="12">
        <f t="shared" si="217"/>
        <v>41772.166666666664</v>
      </c>
      <c r="T3507" s="12">
        <f t="shared" si="218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8317</v>
      </c>
      <c r="R3508" t="s">
        <v>8318</v>
      </c>
      <c r="S3508" s="12">
        <f t="shared" si="217"/>
        <v>41874.734259259261</v>
      </c>
      <c r="T3508" s="12">
        <f t="shared" si="218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8317</v>
      </c>
      <c r="R3509" t="s">
        <v>8318</v>
      </c>
      <c r="S3509" s="12">
        <f t="shared" si="217"/>
        <v>42521.92288194444</v>
      </c>
      <c r="T3509" s="12">
        <f t="shared" si="218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8317</v>
      </c>
      <c r="R3510" t="s">
        <v>8318</v>
      </c>
      <c r="S3510" s="12">
        <f t="shared" si="217"/>
        <v>42500.875</v>
      </c>
      <c r="T3510" s="12">
        <f t="shared" si="218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8317</v>
      </c>
      <c r="R3511" t="s">
        <v>8318</v>
      </c>
      <c r="S3511" s="12">
        <f t="shared" si="217"/>
        <v>41964.204861111109</v>
      </c>
      <c r="T3511" s="12">
        <f t="shared" si="218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8317</v>
      </c>
      <c r="R3512" t="s">
        <v>8318</v>
      </c>
      <c r="S3512" s="12">
        <f t="shared" si="217"/>
        <v>41822.62090277778</v>
      </c>
      <c r="T3512" s="12">
        <f t="shared" si="218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8317</v>
      </c>
      <c r="R3513" t="s">
        <v>8318</v>
      </c>
      <c r="S3513" s="12">
        <f t="shared" si="217"/>
        <v>41950.770833333336</v>
      </c>
      <c r="T3513" s="12">
        <f t="shared" si="218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8317</v>
      </c>
      <c r="R3514" t="s">
        <v>8318</v>
      </c>
      <c r="S3514" s="12">
        <f t="shared" si="217"/>
        <v>42117.49527777778</v>
      </c>
      <c r="T3514" s="12">
        <f t="shared" si="218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8317</v>
      </c>
      <c r="R3515" t="s">
        <v>8318</v>
      </c>
      <c r="S3515" s="12">
        <f t="shared" si="217"/>
        <v>41794.207638888889</v>
      </c>
      <c r="T3515" s="12">
        <f t="shared" si="218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8317</v>
      </c>
      <c r="R3516" t="s">
        <v>8318</v>
      </c>
      <c r="S3516" s="12">
        <f t="shared" si="217"/>
        <v>42037.207638888889</v>
      </c>
      <c r="T3516" s="12">
        <f t="shared" si="218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8317</v>
      </c>
      <c r="R3517" t="s">
        <v>8318</v>
      </c>
      <c r="S3517" s="12">
        <f t="shared" si="217"/>
        <v>42155.772812499999</v>
      </c>
      <c r="T3517" s="12">
        <f t="shared" si="218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8317</v>
      </c>
      <c r="R3518" t="s">
        <v>8318</v>
      </c>
      <c r="S3518" s="12">
        <f t="shared" si="217"/>
        <v>41890.125</v>
      </c>
      <c r="T3518" s="12">
        <f t="shared" si="218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8317</v>
      </c>
      <c r="R3519" t="s">
        <v>8318</v>
      </c>
      <c r="S3519" s="12">
        <f t="shared" si="217"/>
        <v>41824.458333333336</v>
      </c>
      <c r="T3519" s="12">
        <f t="shared" si="218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8317</v>
      </c>
      <c r="R3520" t="s">
        <v>8318</v>
      </c>
      <c r="S3520" s="12">
        <f t="shared" si="217"/>
        <v>41914.597916666666</v>
      </c>
      <c r="T3520" s="12">
        <f t="shared" si="218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8317</v>
      </c>
      <c r="R3521" t="s">
        <v>8318</v>
      </c>
      <c r="S3521" s="12">
        <f t="shared" si="217"/>
        <v>42067.598958333328</v>
      </c>
      <c r="T3521" s="12">
        <f t="shared" si="218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ref="P3522:P3585" si="220">E3522/L3522</f>
        <v>95.952380952380949</v>
      </c>
      <c r="Q3522" t="s">
        <v>8317</v>
      </c>
      <c r="R3522" t="s">
        <v>8318</v>
      </c>
      <c r="S3522" s="12">
        <f t="shared" ref="S3522:S3585" si="221">(((I3522/60)/60)/24)+DATE(1970,1,1)</f>
        <v>42253.57430555555</v>
      </c>
      <c r="T3522" s="12">
        <f t="shared" ref="T3522:T3585" si="222">(((J3522/60)/60)/24)+DATE(1970,1,1)</f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3">E3523/D3523</f>
        <v>1.6942857142857144</v>
      </c>
      <c r="P3523" s="6">
        <f t="shared" si="220"/>
        <v>45.615384615384613</v>
      </c>
      <c r="Q3523" t="s">
        <v>8317</v>
      </c>
      <c r="R3523" t="s">
        <v>8318</v>
      </c>
      <c r="S3523" s="12">
        <f t="shared" si="221"/>
        <v>41911.361342592594</v>
      </c>
      <c r="T3523" s="12">
        <f t="shared" si="222"/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3"/>
        <v>1</v>
      </c>
      <c r="P3524" s="6">
        <f t="shared" si="220"/>
        <v>41.029411764705884</v>
      </c>
      <c r="Q3524" t="s">
        <v>8317</v>
      </c>
      <c r="R3524" t="s">
        <v>8318</v>
      </c>
      <c r="S3524" s="12">
        <f t="shared" si="221"/>
        <v>42262.420833333337</v>
      </c>
      <c r="T3524" s="12">
        <f t="shared" si="222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8317</v>
      </c>
      <c r="R3525" t="s">
        <v>8318</v>
      </c>
      <c r="S3525" s="12">
        <f t="shared" si="221"/>
        <v>42638.958333333328</v>
      </c>
      <c r="T3525" s="12">
        <f t="shared" si="222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8317</v>
      </c>
      <c r="R3526" t="s">
        <v>8318</v>
      </c>
      <c r="S3526" s="12">
        <f t="shared" si="221"/>
        <v>41895.166666666664</v>
      </c>
      <c r="T3526" s="12">
        <f t="shared" si="222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8317</v>
      </c>
      <c r="R3527" t="s">
        <v>8318</v>
      </c>
      <c r="S3527" s="12">
        <f t="shared" si="221"/>
        <v>42225.666666666672</v>
      </c>
      <c r="T3527" s="12">
        <f t="shared" si="222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8317</v>
      </c>
      <c r="R3528" t="s">
        <v>8318</v>
      </c>
      <c r="S3528" s="12">
        <f t="shared" si="221"/>
        <v>42488.249305555553</v>
      </c>
      <c r="T3528" s="12">
        <f t="shared" si="222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8317</v>
      </c>
      <c r="R3529" t="s">
        <v>8318</v>
      </c>
      <c r="S3529" s="12">
        <f t="shared" si="221"/>
        <v>42196.165972222225</v>
      </c>
      <c r="T3529" s="12">
        <f t="shared" si="222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8317</v>
      </c>
      <c r="R3530" t="s">
        <v>8318</v>
      </c>
      <c r="S3530" s="12">
        <f t="shared" si="221"/>
        <v>42753.50136574074</v>
      </c>
      <c r="T3530" s="12">
        <f t="shared" si="222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8317</v>
      </c>
      <c r="R3531" t="s">
        <v>8318</v>
      </c>
      <c r="S3531" s="12">
        <f t="shared" si="221"/>
        <v>42198.041666666672</v>
      </c>
      <c r="T3531" s="12">
        <f t="shared" si="222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8317</v>
      </c>
      <c r="R3532" t="s">
        <v>8318</v>
      </c>
      <c r="S3532" s="12">
        <f t="shared" si="221"/>
        <v>42470.833333333328</v>
      </c>
      <c r="T3532" s="12">
        <f t="shared" si="222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8317</v>
      </c>
      <c r="R3533" t="s">
        <v>8318</v>
      </c>
      <c r="S3533" s="12">
        <f t="shared" si="221"/>
        <v>42551.654328703706</v>
      </c>
      <c r="T3533" s="12">
        <f t="shared" si="222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8317</v>
      </c>
      <c r="R3534" t="s">
        <v>8318</v>
      </c>
      <c r="S3534" s="12">
        <f t="shared" si="221"/>
        <v>41900.165972222225</v>
      </c>
      <c r="T3534" s="12">
        <f t="shared" si="222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8317</v>
      </c>
      <c r="R3535" t="s">
        <v>8318</v>
      </c>
      <c r="S3535" s="12">
        <f t="shared" si="221"/>
        <v>42319.802858796291</v>
      </c>
      <c r="T3535" s="12">
        <f t="shared" si="222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8317</v>
      </c>
      <c r="R3536" t="s">
        <v>8318</v>
      </c>
      <c r="S3536" s="12">
        <f t="shared" si="221"/>
        <v>42278.6252662037</v>
      </c>
      <c r="T3536" s="12">
        <f t="shared" si="222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8317</v>
      </c>
      <c r="R3537" t="s">
        <v>8318</v>
      </c>
      <c r="S3537" s="12">
        <f t="shared" si="221"/>
        <v>42279.75</v>
      </c>
      <c r="T3537" s="12">
        <f t="shared" si="222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8317</v>
      </c>
      <c r="R3538" t="s">
        <v>8318</v>
      </c>
      <c r="S3538" s="12">
        <f t="shared" si="221"/>
        <v>42358.499305555553</v>
      </c>
      <c r="T3538" s="12">
        <f t="shared" si="222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8317</v>
      </c>
      <c r="R3539" t="s">
        <v>8318</v>
      </c>
      <c r="S3539" s="12">
        <f t="shared" si="221"/>
        <v>41960.332638888889</v>
      </c>
      <c r="T3539" s="12">
        <f t="shared" si="222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8317</v>
      </c>
      <c r="R3540" t="s">
        <v>8318</v>
      </c>
      <c r="S3540" s="12">
        <f t="shared" si="221"/>
        <v>42599.420601851853</v>
      </c>
      <c r="T3540" s="12">
        <f t="shared" si="222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8317</v>
      </c>
      <c r="R3541" t="s">
        <v>8318</v>
      </c>
      <c r="S3541" s="12">
        <f t="shared" si="221"/>
        <v>42621.756041666667</v>
      </c>
      <c r="T3541" s="12">
        <f t="shared" si="222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8317</v>
      </c>
      <c r="R3542" t="s">
        <v>8318</v>
      </c>
      <c r="S3542" s="12">
        <f t="shared" si="221"/>
        <v>42547.003368055557</v>
      </c>
      <c r="T3542" s="12">
        <f t="shared" si="222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8317</v>
      </c>
      <c r="R3543" t="s">
        <v>8318</v>
      </c>
      <c r="S3543" s="12">
        <f t="shared" si="221"/>
        <v>42247.730034722219</v>
      </c>
      <c r="T3543" s="12">
        <f t="shared" si="222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8317</v>
      </c>
      <c r="R3544" t="s">
        <v>8318</v>
      </c>
      <c r="S3544" s="12">
        <f t="shared" si="221"/>
        <v>41889.599791666667</v>
      </c>
      <c r="T3544" s="12">
        <f t="shared" si="222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8317</v>
      </c>
      <c r="R3545" t="s">
        <v>8318</v>
      </c>
      <c r="S3545" s="12">
        <f t="shared" si="221"/>
        <v>42180.755312499998</v>
      </c>
      <c r="T3545" s="12">
        <f t="shared" si="222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8317</v>
      </c>
      <c r="R3546" t="s">
        <v>8318</v>
      </c>
      <c r="S3546" s="12">
        <f t="shared" si="221"/>
        <v>42070.831678240742</v>
      </c>
      <c r="T3546" s="12">
        <f t="shared" si="222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8317</v>
      </c>
      <c r="R3547" t="s">
        <v>8318</v>
      </c>
      <c r="S3547" s="12">
        <f t="shared" si="221"/>
        <v>42105.807395833333</v>
      </c>
      <c r="T3547" s="12">
        <f t="shared" si="222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8317</v>
      </c>
      <c r="R3548" t="s">
        <v>8318</v>
      </c>
      <c r="S3548" s="12">
        <f t="shared" si="221"/>
        <v>42095.165972222225</v>
      </c>
      <c r="T3548" s="12">
        <f t="shared" si="222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8317</v>
      </c>
      <c r="R3549" t="s">
        <v>8318</v>
      </c>
      <c r="S3549" s="12">
        <f t="shared" si="221"/>
        <v>42504.165972222225</v>
      </c>
      <c r="T3549" s="12">
        <f t="shared" si="222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8317</v>
      </c>
      <c r="R3550" t="s">
        <v>8318</v>
      </c>
      <c r="S3550" s="12">
        <f t="shared" si="221"/>
        <v>42434.041666666672</v>
      </c>
      <c r="T3550" s="12">
        <f t="shared" si="222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8317</v>
      </c>
      <c r="R3551" t="s">
        <v>8318</v>
      </c>
      <c r="S3551" s="12">
        <f t="shared" si="221"/>
        <v>42251.394363425927</v>
      </c>
      <c r="T3551" s="12">
        <f t="shared" si="222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8317</v>
      </c>
      <c r="R3552" t="s">
        <v>8318</v>
      </c>
      <c r="S3552" s="12">
        <f t="shared" si="221"/>
        <v>42492.893495370372</v>
      </c>
      <c r="T3552" s="12">
        <f t="shared" si="222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8317</v>
      </c>
      <c r="R3553" t="s">
        <v>8318</v>
      </c>
      <c r="S3553" s="12">
        <f t="shared" si="221"/>
        <v>41781.921527777777</v>
      </c>
      <c r="T3553" s="12">
        <f t="shared" si="222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8317</v>
      </c>
      <c r="R3554" t="s">
        <v>8318</v>
      </c>
      <c r="S3554" s="12">
        <f t="shared" si="221"/>
        <v>41818.587083333332</v>
      </c>
      <c r="T3554" s="12">
        <f t="shared" si="222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8317</v>
      </c>
      <c r="R3555" t="s">
        <v>8318</v>
      </c>
      <c r="S3555" s="12">
        <f t="shared" si="221"/>
        <v>42228</v>
      </c>
      <c r="T3555" s="12">
        <f t="shared" si="222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8317</v>
      </c>
      <c r="R3556" t="s">
        <v>8318</v>
      </c>
      <c r="S3556" s="12">
        <f t="shared" si="221"/>
        <v>42046.708333333328</v>
      </c>
      <c r="T3556" s="12">
        <f t="shared" si="222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8317</v>
      </c>
      <c r="R3557" t="s">
        <v>8318</v>
      </c>
      <c r="S3557" s="12">
        <f t="shared" si="221"/>
        <v>42691.483726851846</v>
      </c>
      <c r="T3557" s="12">
        <f t="shared" si="222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8317</v>
      </c>
      <c r="R3558" t="s">
        <v>8318</v>
      </c>
      <c r="S3558" s="12">
        <f t="shared" si="221"/>
        <v>41868.649583333332</v>
      </c>
      <c r="T3558" s="12">
        <f t="shared" si="222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8317</v>
      </c>
      <c r="R3559" t="s">
        <v>8318</v>
      </c>
      <c r="S3559" s="12">
        <f t="shared" si="221"/>
        <v>41764.276747685188</v>
      </c>
      <c r="T3559" s="12">
        <f t="shared" si="222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8317</v>
      </c>
      <c r="R3560" t="s">
        <v>8318</v>
      </c>
      <c r="S3560" s="12">
        <f t="shared" si="221"/>
        <v>42181.875</v>
      </c>
      <c r="T3560" s="12">
        <f t="shared" si="222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8317</v>
      </c>
      <c r="R3561" t="s">
        <v>8318</v>
      </c>
      <c r="S3561" s="12">
        <f t="shared" si="221"/>
        <v>42216.373611111107</v>
      </c>
      <c r="T3561" s="12">
        <f t="shared" si="222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8317</v>
      </c>
      <c r="R3562" t="s">
        <v>8318</v>
      </c>
      <c r="S3562" s="12">
        <f t="shared" si="221"/>
        <v>42151.114583333328</v>
      </c>
      <c r="T3562" s="12">
        <f t="shared" si="222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8317</v>
      </c>
      <c r="R3563" t="s">
        <v>8318</v>
      </c>
      <c r="S3563" s="12">
        <f t="shared" si="221"/>
        <v>42221.774999999994</v>
      </c>
      <c r="T3563" s="12">
        <f t="shared" si="222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8317</v>
      </c>
      <c r="R3564" t="s">
        <v>8318</v>
      </c>
      <c r="S3564" s="12">
        <f t="shared" si="221"/>
        <v>42442.916666666672</v>
      </c>
      <c r="T3564" s="12">
        <f t="shared" si="222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8317</v>
      </c>
      <c r="R3565" t="s">
        <v>8318</v>
      </c>
      <c r="S3565" s="12">
        <f t="shared" si="221"/>
        <v>42583.791666666672</v>
      </c>
      <c r="T3565" s="12">
        <f t="shared" si="222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8317</v>
      </c>
      <c r="R3566" t="s">
        <v>8318</v>
      </c>
      <c r="S3566" s="12">
        <f t="shared" si="221"/>
        <v>42282.666666666672</v>
      </c>
      <c r="T3566" s="12">
        <f t="shared" si="222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8317</v>
      </c>
      <c r="R3567" t="s">
        <v>8318</v>
      </c>
      <c r="S3567" s="12">
        <f t="shared" si="221"/>
        <v>42004.743148148147</v>
      </c>
      <c r="T3567" s="12">
        <f t="shared" si="222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8317</v>
      </c>
      <c r="R3568" t="s">
        <v>8318</v>
      </c>
      <c r="S3568" s="12">
        <f t="shared" si="221"/>
        <v>42027.507905092592</v>
      </c>
      <c r="T3568" s="12">
        <f t="shared" si="222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8317</v>
      </c>
      <c r="R3569" t="s">
        <v>8318</v>
      </c>
      <c r="S3569" s="12">
        <f t="shared" si="221"/>
        <v>42165.810694444444</v>
      </c>
      <c r="T3569" s="12">
        <f t="shared" si="222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8317</v>
      </c>
      <c r="R3570" t="s">
        <v>8318</v>
      </c>
      <c r="S3570" s="12">
        <f t="shared" si="221"/>
        <v>41899.740671296298</v>
      </c>
      <c r="T3570" s="12">
        <f t="shared" si="222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8317</v>
      </c>
      <c r="R3571" t="s">
        <v>8318</v>
      </c>
      <c r="S3571" s="12">
        <f t="shared" si="221"/>
        <v>42012.688611111109</v>
      </c>
      <c r="T3571" s="12">
        <f t="shared" si="222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8317</v>
      </c>
      <c r="R3572" t="s">
        <v>8318</v>
      </c>
      <c r="S3572" s="12">
        <f t="shared" si="221"/>
        <v>42004.291666666672</v>
      </c>
      <c r="T3572" s="12">
        <f t="shared" si="222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8317</v>
      </c>
      <c r="R3573" t="s">
        <v>8318</v>
      </c>
      <c r="S3573" s="12">
        <f t="shared" si="221"/>
        <v>41942.858946759261</v>
      </c>
      <c r="T3573" s="12">
        <f t="shared" si="222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8317</v>
      </c>
      <c r="R3574" t="s">
        <v>8318</v>
      </c>
      <c r="S3574" s="12">
        <f t="shared" si="221"/>
        <v>42176.570393518516</v>
      </c>
      <c r="T3574" s="12">
        <f t="shared" si="222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8317</v>
      </c>
      <c r="R3575" t="s">
        <v>8318</v>
      </c>
      <c r="S3575" s="12">
        <f t="shared" si="221"/>
        <v>41951.417199074072</v>
      </c>
      <c r="T3575" s="12">
        <f t="shared" si="222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8317</v>
      </c>
      <c r="R3576" t="s">
        <v>8318</v>
      </c>
      <c r="S3576" s="12">
        <f t="shared" si="221"/>
        <v>41956.984351851846</v>
      </c>
      <c r="T3576" s="12">
        <f t="shared" si="222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8317</v>
      </c>
      <c r="R3577" t="s">
        <v>8318</v>
      </c>
      <c r="S3577" s="12">
        <f t="shared" si="221"/>
        <v>42593.165972222225</v>
      </c>
      <c r="T3577" s="12">
        <f t="shared" si="222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8317</v>
      </c>
      <c r="R3578" t="s">
        <v>8318</v>
      </c>
      <c r="S3578" s="12">
        <f t="shared" si="221"/>
        <v>42709.590902777782</v>
      </c>
      <c r="T3578" s="12">
        <f t="shared" si="222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8317</v>
      </c>
      <c r="R3579" t="s">
        <v>8318</v>
      </c>
      <c r="S3579" s="12">
        <f t="shared" si="221"/>
        <v>42120.26944444445</v>
      </c>
      <c r="T3579" s="12">
        <f t="shared" si="222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8317</v>
      </c>
      <c r="R3580" t="s">
        <v>8318</v>
      </c>
      <c r="S3580" s="12">
        <f t="shared" si="221"/>
        <v>42490.733530092592</v>
      </c>
      <c r="T3580" s="12">
        <f t="shared" si="222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8317</v>
      </c>
      <c r="R3581" t="s">
        <v>8318</v>
      </c>
      <c r="S3581" s="12">
        <f t="shared" si="221"/>
        <v>42460.720555555556</v>
      </c>
      <c r="T3581" s="12">
        <f t="shared" si="222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8317</v>
      </c>
      <c r="R3582" t="s">
        <v>8318</v>
      </c>
      <c r="S3582" s="12">
        <f t="shared" si="221"/>
        <v>42064.207638888889</v>
      </c>
      <c r="T3582" s="12">
        <f t="shared" si="222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8317</v>
      </c>
      <c r="R3583" t="s">
        <v>8318</v>
      </c>
      <c r="S3583" s="12">
        <f t="shared" si="221"/>
        <v>41850.471180555556</v>
      </c>
      <c r="T3583" s="12">
        <f t="shared" si="222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8317</v>
      </c>
      <c r="R3584" t="s">
        <v>8318</v>
      </c>
      <c r="S3584" s="12">
        <f t="shared" si="221"/>
        <v>42465.095856481479</v>
      </c>
      <c r="T3584" s="12">
        <f t="shared" si="222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8317</v>
      </c>
      <c r="R3585" t="s">
        <v>8318</v>
      </c>
      <c r="S3585" s="12">
        <f t="shared" si="221"/>
        <v>42478.384317129632</v>
      </c>
      <c r="T3585" s="12">
        <f t="shared" si="222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ref="P3586:P3649" si="224">E3586/L3586</f>
        <v>30.9375</v>
      </c>
      <c r="Q3586" t="s">
        <v>8317</v>
      </c>
      <c r="R3586" t="s">
        <v>8318</v>
      </c>
      <c r="S3586" s="12">
        <f t="shared" ref="S3586:S3649" si="225">(((I3586/60)/60)/24)+DATE(1970,1,1)</f>
        <v>42198.316481481481</v>
      </c>
      <c r="T3586" s="12">
        <f t="shared" ref="T3586:T3649" si="226">(((J3586/60)/60)/24)+DATE(1970,1,1)</f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7">E3587/D3587</f>
        <v>1.1911764705882353</v>
      </c>
      <c r="P3587" s="6">
        <f t="shared" si="224"/>
        <v>176.08695652173913</v>
      </c>
      <c r="Q3587" t="s">
        <v>8317</v>
      </c>
      <c r="R3587" t="s">
        <v>8318</v>
      </c>
      <c r="S3587" s="12">
        <f t="shared" si="225"/>
        <v>41994.716319444444</v>
      </c>
      <c r="T3587" s="12">
        <f t="shared" si="226"/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7"/>
        <v>1.0942666666666667</v>
      </c>
      <c r="P3588" s="6">
        <f t="shared" si="224"/>
        <v>151.9814814814815</v>
      </c>
      <c r="Q3588" t="s">
        <v>8317</v>
      </c>
      <c r="R3588" t="s">
        <v>8318</v>
      </c>
      <c r="S3588" s="12">
        <f t="shared" si="225"/>
        <v>42636.697569444441</v>
      </c>
      <c r="T3588" s="12">
        <f t="shared" si="226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8317</v>
      </c>
      <c r="R3589" t="s">
        <v>8318</v>
      </c>
      <c r="S3589" s="12">
        <f t="shared" si="225"/>
        <v>42548.791666666672</v>
      </c>
      <c r="T3589" s="12">
        <f t="shared" si="226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8317</v>
      </c>
      <c r="R3590" t="s">
        <v>8318</v>
      </c>
      <c r="S3590" s="12">
        <f t="shared" si="225"/>
        <v>42123.958333333328</v>
      </c>
      <c r="T3590" s="12">
        <f t="shared" si="226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8317</v>
      </c>
      <c r="R3591" t="s">
        <v>8318</v>
      </c>
      <c r="S3591" s="12">
        <f t="shared" si="225"/>
        <v>42150.647534722222</v>
      </c>
      <c r="T3591" s="12">
        <f t="shared" si="226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8317</v>
      </c>
      <c r="R3592" t="s">
        <v>8318</v>
      </c>
      <c r="S3592" s="12">
        <f t="shared" si="225"/>
        <v>41932.333726851852</v>
      </c>
      <c r="T3592" s="12">
        <f t="shared" si="226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8317</v>
      </c>
      <c r="R3593" t="s">
        <v>8318</v>
      </c>
      <c r="S3593" s="12">
        <f t="shared" si="225"/>
        <v>42028.207638888889</v>
      </c>
      <c r="T3593" s="12">
        <f t="shared" si="226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8317</v>
      </c>
      <c r="R3594" t="s">
        <v>8318</v>
      </c>
      <c r="S3594" s="12">
        <f t="shared" si="225"/>
        <v>42046.207638888889</v>
      </c>
      <c r="T3594" s="12">
        <f t="shared" si="226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8317</v>
      </c>
      <c r="R3595" t="s">
        <v>8318</v>
      </c>
      <c r="S3595" s="12">
        <f t="shared" si="225"/>
        <v>42009.851388888885</v>
      </c>
      <c r="T3595" s="12">
        <f t="shared" si="226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8317</v>
      </c>
      <c r="R3596" t="s">
        <v>8318</v>
      </c>
      <c r="S3596" s="12">
        <f t="shared" si="225"/>
        <v>42617.066921296297</v>
      </c>
      <c r="T3596" s="12">
        <f t="shared" si="226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8317</v>
      </c>
      <c r="R3597" t="s">
        <v>8318</v>
      </c>
      <c r="S3597" s="12">
        <f t="shared" si="225"/>
        <v>42076.290972222225</v>
      </c>
      <c r="T3597" s="12">
        <f t="shared" si="226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8317</v>
      </c>
      <c r="R3598" t="s">
        <v>8318</v>
      </c>
      <c r="S3598" s="12">
        <f t="shared" si="225"/>
        <v>41877.715069444443</v>
      </c>
      <c r="T3598" s="12">
        <f t="shared" si="226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8317</v>
      </c>
      <c r="R3599" t="s">
        <v>8318</v>
      </c>
      <c r="S3599" s="12">
        <f t="shared" si="225"/>
        <v>42432.249305555553</v>
      </c>
      <c r="T3599" s="12">
        <f t="shared" si="226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8317</v>
      </c>
      <c r="R3600" t="s">
        <v>8318</v>
      </c>
      <c r="S3600" s="12">
        <f t="shared" si="225"/>
        <v>41885.207638888889</v>
      </c>
      <c r="T3600" s="12">
        <f t="shared" si="226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8317</v>
      </c>
      <c r="R3601" t="s">
        <v>8318</v>
      </c>
      <c r="S3601" s="12">
        <f t="shared" si="225"/>
        <v>42246</v>
      </c>
      <c r="T3601" s="12">
        <f t="shared" si="226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8317</v>
      </c>
      <c r="R3602" t="s">
        <v>8318</v>
      </c>
      <c r="S3602" s="12">
        <f t="shared" si="225"/>
        <v>42656.849120370374</v>
      </c>
      <c r="T3602" s="12">
        <f t="shared" si="226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8317</v>
      </c>
      <c r="R3603" t="s">
        <v>8318</v>
      </c>
      <c r="S3603" s="12">
        <f t="shared" si="225"/>
        <v>42020.99863425926</v>
      </c>
      <c r="T3603" s="12">
        <f t="shared" si="226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8317</v>
      </c>
      <c r="R3604" t="s">
        <v>8318</v>
      </c>
      <c r="S3604" s="12">
        <f t="shared" si="225"/>
        <v>42507.894432870366</v>
      </c>
      <c r="T3604" s="12">
        <f t="shared" si="226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8317</v>
      </c>
      <c r="R3605" t="s">
        <v>8318</v>
      </c>
      <c r="S3605" s="12">
        <f t="shared" si="225"/>
        <v>42313.906018518523</v>
      </c>
      <c r="T3605" s="12">
        <f t="shared" si="226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8317</v>
      </c>
      <c r="R3606" t="s">
        <v>8318</v>
      </c>
      <c r="S3606" s="12">
        <f t="shared" si="225"/>
        <v>42489.290972222225</v>
      </c>
      <c r="T3606" s="12">
        <f t="shared" si="226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8317</v>
      </c>
      <c r="R3607" t="s">
        <v>8318</v>
      </c>
      <c r="S3607" s="12">
        <f t="shared" si="225"/>
        <v>42413.793124999997</v>
      </c>
      <c r="T3607" s="12">
        <f t="shared" si="226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8317</v>
      </c>
      <c r="R3608" t="s">
        <v>8318</v>
      </c>
      <c r="S3608" s="12">
        <f t="shared" si="225"/>
        <v>42596.604826388888</v>
      </c>
      <c r="T3608" s="12">
        <f t="shared" si="226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8317</v>
      </c>
      <c r="R3609" t="s">
        <v>8318</v>
      </c>
      <c r="S3609" s="12">
        <f t="shared" si="225"/>
        <v>42353</v>
      </c>
      <c r="T3609" s="12">
        <f t="shared" si="226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8317</v>
      </c>
      <c r="R3610" t="s">
        <v>8318</v>
      </c>
      <c r="S3610" s="12">
        <f t="shared" si="225"/>
        <v>42538.583333333328</v>
      </c>
      <c r="T3610" s="12">
        <f t="shared" si="226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8317</v>
      </c>
      <c r="R3611" t="s">
        <v>8318</v>
      </c>
      <c r="S3611" s="12">
        <f t="shared" si="225"/>
        <v>42459.950057870374</v>
      </c>
      <c r="T3611" s="12">
        <f t="shared" si="226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8317</v>
      </c>
      <c r="R3612" t="s">
        <v>8318</v>
      </c>
      <c r="S3612" s="12">
        <f t="shared" si="225"/>
        <v>42233.432129629626</v>
      </c>
      <c r="T3612" s="12">
        <f t="shared" si="226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8317</v>
      </c>
      <c r="R3613" t="s">
        <v>8318</v>
      </c>
      <c r="S3613" s="12">
        <f t="shared" si="225"/>
        <v>42102.370381944449</v>
      </c>
      <c r="T3613" s="12">
        <f t="shared" si="226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8317</v>
      </c>
      <c r="R3614" t="s">
        <v>8318</v>
      </c>
      <c r="S3614" s="12">
        <f t="shared" si="225"/>
        <v>41799.726979166669</v>
      </c>
      <c r="T3614" s="12">
        <f t="shared" si="226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8317</v>
      </c>
      <c r="R3615" t="s">
        <v>8318</v>
      </c>
      <c r="S3615" s="12">
        <f t="shared" si="225"/>
        <v>41818.58997685185</v>
      </c>
      <c r="T3615" s="12">
        <f t="shared" si="226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8317</v>
      </c>
      <c r="R3616" t="s">
        <v>8318</v>
      </c>
      <c r="S3616" s="12">
        <f t="shared" si="225"/>
        <v>42174.041851851856</v>
      </c>
      <c r="T3616" s="12">
        <f t="shared" si="226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8317</v>
      </c>
      <c r="R3617" t="s">
        <v>8318</v>
      </c>
      <c r="S3617" s="12">
        <f t="shared" si="225"/>
        <v>42348.593703703707</v>
      </c>
      <c r="T3617" s="12">
        <f t="shared" si="226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8317</v>
      </c>
      <c r="R3618" t="s">
        <v>8318</v>
      </c>
      <c r="S3618" s="12">
        <f t="shared" si="225"/>
        <v>42082.908148148148</v>
      </c>
      <c r="T3618" s="12">
        <f t="shared" si="226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8317</v>
      </c>
      <c r="R3619" t="s">
        <v>8318</v>
      </c>
      <c r="S3619" s="12">
        <f t="shared" si="225"/>
        <v>42794</v>
      </c>
      <c r="T3619" s="12">
        <f t="shared" si="226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8317</v>
      </c>
      <c r="R3620" t="s">
        <v>8318</v>
      </c>
      <c r="S3620" s="12">
        <f t="shared" si="225"/>
        <v>42158.627893518518</v>
      </c>
      <c r="T3620" s="12">
        <f t="shared" si="226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8317</v>
      </c>
      <c r="R3621" t="s">
        <v>8318</v>
      </c>
      <c r="S3621" s="12">
        <f t="shared" si="225"/>
        <v>42693.916666666672</v>
      </c>
      <c r="T3621" s="12">
        <f t="shared" si="226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8317</v>
      </c>
      <c r="R3622" t="s">
        <v>8318</v>
      </c>
      <c r="S3622" s="12">
        <f t="shared" si="225"/>
        <v>42068.166666666672</v>
      </c>
      <c r="T3622" s="12">
        <f t="shared" si="226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8317</v>
      </c>
      <c r="R3623" t="s">
        <v>8318</v>
      </c>
      <c r="S3623" s="12">
        <f t="shared" si="225"/>
        <v>42643.875</v>
      </c>
      <c r="T3623" s="12">
        <f t="shared" si="226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8317</v>
      </c>
      <c r="R3624" t="s">
        <v>8318</v>
      </c>
      <c r="S3624" s="12">
        <f t="shared" si="225"/>
        <v>41910.140972222223</v>
      </c>
      <c r="T3624" s="12">
        <f t="shared" si="226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8317</v>
      </c>
      <c r="R3625" t="s">
        <v>8318</v>
      </c>
      <c r="S3625" s="12">
        <f t="shared" si="225"/>
        <v>41846.291666666664</v>
      </c>
      <c r="T3625" s="12">
        <f t="shared" si="226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8317</v>
      </c>
      <c r="R3626" t="s">
        <v>8318</v>
      </c>
      <c r="S3626" s="12">
        <f t="shared" si="225"/>
        <v>42605.774189814809</v>
      </c>
      <c r="T3626" s="12">
        <f t="shared" si="226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8317</v>
      </c>
      <c r="R3627" t="s">
        <v>8318</v>
      </c>
      <c r="S3627" s="12">
        <f t="shared" si="225"/>
        <v>42187.652511574073</v>
      </c>
      <c r="T3627" s="12">
        <f t="shared" si="226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8317</v>
      </c>
      <c r="R3628" t="s">
        <v>8318</v>
      </c>
      <c r="S3628" s="12">
        <f t="shared" si="225"/>
        <v>41867.667326388888</v>
      </c>
      <c r="T3628" s="12">
        <f t="shared" si="226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8317</v>
      </c>
      <c r="R3629" t="s">
        <v>8318</v>
      </c>
      <c r="S3629" s="12">
        <f t="shared" si="225"/>
        <v>42511.165972222225</v>
      </c>
      <c r="T3629" s="12">
        <f t="shared" si="226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8317</v>
      </c>
      <c r="R3630" t="s">
        <v>8359</v>
      </c>
      <c r="S3630" s="12">
        <f t="shared" si="225"/>
        <v>42351.874953703707</v>
      </c>
      <c r="T3630" s="12">
        <f t="shared" si="226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8317</v>
      </c>
      <c r="R3631" t="s">
        <v>8359</v>
      </c>
      <c r="S3631" s="12">
        <f t="shared" si="225"/>
        <v>42495.708333333328</v>
      </c>
      <c r="T3631" s="12">
        <f t="shared" si="226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8317</v>
      </c>
      <c r="R3632" t="s">
        <v>8359</v>
      </c>
      <c r="S3632" s="12">
        <f t="shared" si="225"/>
        <v>41972.888773148152</v>
      </c>
      <c r="T3632" s="12">
        <f t="shared" si="226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8317</v>
      </c>
      <c r="R3633" t="s">
        <v>8359</v>
      </c>
      <c r="S3633" s="12">
        <f t="shared" si="225"/>
        <v>41905.165972222225</v>
      </c>
      <c r="T3633" s="12">
        <f t="shared" si="226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8317</v>
      </c>
      <c r="R3634" t="s">
        <v>8359</v>
      </c>
      <c r="S3634" s="12">
        <f t="shared" si="225"/>
        <v>41966.936909722222</v>
      </c>
      <c r="T3634" s="12">
        <f t="shared" si="226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8317</v>
      </c>
      <c r="R3635" t="s">
        <v>8359</v>
      </c>
      <c r="S3635" s="12">
        <f t="shared" si="225"/>
        <v>42693.041666666672</v>
      </c>
      <c r="T3635" s="12">
        <f t="shared" si="226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8317</v>
      </c>
      <c r="R3636" t="s">
        <v>8359</v>
      </c>
      <c r="S3636" s="12">
        <f t="shared" si="225"/>
        <v>42749.165972222225</v>
      </c>
      <c r="T3636" s="12">
        <f t="shared" si="226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8317</v>
      </c>
      <c r="R3637" t="s">
        <v>8359</v>
      </c>
      <c r="S3637" s="12">
        <f t="shared" si="225"/>
        <v>42480.88282407407</v>
      </c>
      <c r="T3637" s="12">
        <f t="shared" si="226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8317</v>
      </c>
      <c r="R3638" t="s">
        <v>8359</v>
      </c>
      <c r="S3638" s="12">
        <f t="shared" si="225"/>
        <v>42261.694780092599</v>
      </c>
      <c r="T3638" s="12">
        <f t="shared" si="226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8317</v>
      </c>
      <c r="R3639" t="s">
        <v>8359</v>
      </c>
      <c r="S3639" s="12">
        <f t="shared" si="225"/>
        <v>42005.700636574074</v>
      </c>
      <c r="T3639" s="12">
        <f t="shared" si="226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8317</v>
      </c>
      <c r="R3640" t="s">
        <v>8359</v>
      </c>
      <c r="S3640" s="12">
        <f t="shared" si="225"/>
        <v>42113.631157407406</v>
      </c>
      <c r="T3640" s="12">
        <f t="shared" si="226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8317</v>
      </c>
      <c r="R3641" t="s">
        <v>8359</v>
      </c>
      <c r="S3641" s="12">
        <f t="shared" si="225"/>
        <v>42650.632638888885</v>
      </c>
      <c r="T3641" s="12">
        <f t="shared" si="226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8317</v>
      </c>
      <c r="R3642" t="s">
        <v>8359</v>
      </c>
      <c r="S3642" s="12">
        <f t="shared" si="225"/>
        <v>42134.781597222223</v>
      </c>
      <c r="T3642" s="12">
        <f t="shared" si="226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8317</v>
      </c>
      <c r="R3643" t="s">
        <v>8359</v>
      </c>
      <c r="S3643" s="12">
        <f t="shared" si="225"/>
        <v>41917.208333333336</v>
      </c>
      <c r="T3643" s="12">
        <f t="shared" si="226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8317</v>
      </c>
      <c r="R3644" t="s">
        <v>8359</v>
      </c>
      <c r="S3644" s="12">
        <f t="shared" si="225"/>
        <v>42338.708333333328</v>
      </c>
      <c r="T3644" s="12">
        <f t="shared" si="226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8317</v>
      </c>
      <c r="R3645" t="s">
        <v>8359</v>
      </c>
      <c r="S3645" s="12">
        <f t="shared" si="225"/>
        <v>42325.185636574075</v>
      </c>
      <c r="T3645" s="12">
        <f t="shared" si="226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8317</v>
      </c>
      <c r="R3646" t="s">
        <v>8359</v>
      </c>
      <c r="S3646" s="12">
        <f t="shared" si="225"/>
        <v>42437.207638888889</v>
      </c>
      <c r="T3646" s="12">
        <f t="shared" si="226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8317</v>
      </c>
      <c r="R3647" t="s">
        <v>8359</v>
      </c>
      <c r="S3647" s="12">
        <f t="shared" si="225"/>
        <v>42696.012013888889</v>
      </c>
      <c r="T3647" s="12">
        <f t="shared" si="226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8317</v>
      </c>
      <c r="R3648" t="s">
        <v>8359</v>
      </c>
      <c r="S3648" s="12">
        <f t="shared" si="225"/>
        <v>42171.979166666672</v>
      </c>
      <c r="T3648" s="12">
        <f t="shared" si="226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8317</v>
      </c>
      <c r="R3649" t="s">
        <v>8359</v>
      </c>
      <c r="S3649" s="12">
        <f t="shared" si="225"/>
        <v>42643.749155092592</v>
      </c>
      <c r="T3649" s="12">
        <f t="shared" si="226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ref="P3650:P3713" si="228">E3650/L3650</f>
        <v>550.04109589041093</v>
      </c>
      <c r="Q3650" t="s">
        <v>8317</v>
      </c>
      <c r="R3650" t="s">
        <v>8318</v>
      </c>
      <c r="S3650" s="12">
        <f t="shared" ref="S3650:S3713" si="229">(((I3650/60)/60)/24)+DATE(1970,1,1)</f>
        <v>41917.292187500003</v>
      </c>
      <c r="T3650" s="12">
        <f t="shared" ref="T3650:T3713" si="230">(((J3650/60)/60)/24)+DATE(1970,1,1)</f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1">E3651/D3651</f>
        <v>1.04</v>
      </c>
      <c r="P3651" s="6">
        <f t="shared" si="228"/>
        <v>97.5</v>
      </c>
      <c r="Q3651" t="s">
        <v>8317</v>
      </c>
      <c r="R3651" t="s">
        <v>8318</v>
      </c>
      <c r="S3651" s="12">
        <f t="shared" si="229"/>
        <v>41806.712893518517</v>
      </c>
      <c r="T3651" s="12">
        <f t="shared" si="230"/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1"/>
        <v>1</v>
      </c>
      <c r="P3652" s="6">
        <f t="shared" si="228"/>
        <v>29.411764705882351</v>
      </c>
      <c r="Q3652" t="s">
        <v>8317</v>
      </c>
      <c r="R3652" t="s">
        <v>8318</v>
      </c>
      <c r="S3652" s="12">
        <f t="shared" si="229"/>
        <v>42402.478981481487</v>
      </c>
      <c r="T3652" s="12">
        <f t="shared" si="230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8317</v>
      </c>
      <c r="R3653" t="s">
        <v>8318</v>
      </c>
      <c r="S3653" s="12">
        <f t="shared" si="229"/>
        <v>41861.665972222225</v>
      </c>
      <c r="T3653" s="12">
        <f t="shared" si="230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8317</v>
      </c>
      <c r="R3654" t="s">
        <v>8318</v>
      </c>
      <c r="S3654" s="12">
        <f t="shared" si="229"/>
        <v>42607.165972222225</v>
      </c>
      <c r="T3654" s="12">
        <f t="shared" si="230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8317</v>
      </c>
      <c r="R3655" t="s">
        <v>8318</v>
      </c>
      <c r="S3655" s="12">
        <f t="shared" si="229"/>
        <v>42221.363506944443</v>
      </c>
      <c r="T3655" s="12">
        <f t="shared" si="230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8317</v>
      </c>
      <c r="R3656" t="s">
        <v>8318</v>
      </c>
      <c r="S3656" s="12">
        <f t="shared" si="229"/>
        <v>42463.708333333328</v>
      </c>
      <c r="T3656" s="12">
        <f t="shared" si="230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8317</v>
      </c>
      <c r="R3657" t="s">
        <v>8318</v>
      </c>
      <c r="S3657" s="12">
        <f t="shared" si="229"/>
        <v>42203.290972222225</v>
      </c>
      <c r="T3657" s="12">
        <f t="shared" si="230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8317</v>
      </c>
      <c r="R3658" t="s">
        <v>8318</v>
      </c>
      <c r="S3658" s="12">
        <f t="shared" si="229"/>
        <v>42767.957638888889</v>
      </c>
      <c r="T3658" s="12">
        <f t="shared" si="230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8317</v>
      </c>
      <c r="R3659" t="s">
        <v>8318</v>
      </c>
      <c r="S3659" s="12">
        <f t="shared" si="229"/>
        <v>42522.904166666667</v>
      </c>
      <c r="T3659" s="12">
        <f t="shared" si="230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8317</v>
      </c>
      <c r="R3660" t="s">
        <v>8318</v>
      </c>
      <c r="S3660" s="12">
        <f t="shared" si="229"/>
        <v>41822.165972222225</v>
      </c>
      <c r="T3660" s="12">
        <f t="shared" si="230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8317</v>
      </c>
      <c r="R3661" t="s">
        <v>8318</v>
      </c>
      <c r="S3661" s="12">
        <f t="shared" si="229"/>
        <v>42082.610416666663</v>
      </c>
      <c r="T3661" s="12">
        <f t="shared" si="230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8317</v>
      </c>
      <c r="R3662" t="s">
        <v>8318</v>
      </c>
      <c r="S3662" s="12">
        <f t="shared" si="229"/>
        <v>41996.881076388891</v>
      </c>
      <c r="T3662" s="12">
        <f t="shared" si="230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8317</v>
      </c>
      <c r="R3663" t="s">
        <v>8318</v>
      </c>
      <c r="S3663" s="12">
        <f t="shared" si="229"/>
        <v>42470.166666666672</v>
      </c>
      <c r="T3663" s="12">
        <f t="shared" si="230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8317</v>
      </c>
      <c r="R3664" t="s">
        <v>8318</v>
      </c>
      <c r="S3664" s="12">
        <f t="shared" si="229"/>
        <v>42094.178402777776</v>
      </c>
      <c r="T3664" s="12">
        <f t="shared" si="230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8317</v>
      </c>
      <c r="R3665" t="s">
        <v>8318</v>
      </c>
      <c r="S3665" s="12">
        <f t="shared" si="229"/>
        <v>42725.493402777778</v>
      </c>
      <c r="T3665" s="12">
        <f t="shared" si="230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8317</v>
      </c>
      <c r="R3666" t="s">
        <v>8318</v>
      </c>
      <c r="S3666" s="12">
        <f t="shared" si="229"/>
        <v>42537.248715277776</v>
      </c>
      <c r="T3666" s="12">
        <f t="shared" si="230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8317</v>
      </c>
      <c r="R3667" t="s">
        <v>8318</v>
      </c>
      <c r="S3667" s="12">
        <f t="shared" si="229"/>
        <v>42305.829166666663</v>
      </c>
      <c r="T3667" s="12">
        <f t="shared" si="230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8317</v>
      </c>
      <c r="R3668" t="s">
        <v>8318</v>
      </c>
      <c r="S3668" s="12">
        <f t="shared" si="229"/>
        <v>41844.291666666664</v>
      </c>
      <c r="T3668" s="12">
        <f t="shared" si="230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8317</v>
      </c>
      <c r="R3669" t="s">
        <v>8318</v>
      </c>
      <c r="S3669" s="12">
        <f t="shared" si="229"/>
        <v>42203.970127314817</v>
      </c>
      <c r="T3669" s="12">
        <f t="shared" si="230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8317</v>
      </c>
      <c r="R3670" t="s">
        <v>8318</v>
      </c>
      <c r="S3670" s="12">
        <f t="shared" si="229"/>
        <v>42208.772916666669</v>
      </c>
      <c r="T3670" s="12">
        <f t="shared" si="230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8317</v>
      </c>
      <c r="R3671" t="s">
        <v>8318</v>
      </c>
      <c r="S3671" s="12">
        <f t="shared" si="229"/>
        <v>42166.675196759257</v>
      </c>
      <c r="T3671" s="12">
        <f t="shared" si="230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8317</v>
      </c>
      <c r="R3672" t="s">
        <v>8318</v>
      </c>
      <c r="S3672" s="12">
        <f t="shared" si="229"/>
        <v>42155.958333333328</v>
      </c>
      <c r="T3672" s="12">
        <f t="shared" si="230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8317</v>
      </c>
      <c r="R3673" t="s">
        <v>8318</v>
      </c>
      <c r="S3673" s="12">
        <f t="shared" si="229"/>
        <v>41841.165972222225</v>
      </c>
      <c r="T3673" s="12">
        <f t="shared" si="230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8317</v>
      </c>
      <c r="R3674" t="s">
        <v>8318</v>
      </c>
      <c r="S3674" s="12">
        <f t="shared" si="229"/>
        <v>41908.946574074071</v>
      </c>
      <c r="T3674" s="12">
        <f t="shared" si="230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8317</v>
      </c>
      <c r="R3675" t="s">
        <v>8318</v>
      </c>
      <c r="S3675" s="12">
        <f t="shared" si="229"/>
        <v>41948.536111111112</v>
      </c>
      <c r="T3675" s="12">
        <f t="shared" si="230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8317</v>
      </c>
      <c r="R3676" t="s">
        <v>8318</v>
      </c>
      <c r="S3676" s="12">
        <f t="shared" si="229"/>
        <v>42616.873020833329</v>
      </c>
      <c r="T3676" s="12">
        <f t="shared" si="230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8317</v>
      </c>
      <c r="R3677" t="s">
        <v>8318</v>
      </c>
      <c r="S3677" s="12">
        <f t="shared" si="229"/>
        <v>42505.958333333328</v>
      </c>
      <c r="T3677" s="12">
        <f t="shared" si="230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8317</v>
      </c>
      <c r="R3678" t="s">
        <v>8318</v>
      </c>
      <c r="S3678" s="12">
        <f t="shared" si="229"/>
        <v>41894.815787037034</v>
      </c>
      <c r="T3678" s="12">
        <f t="shared" si="230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8317</v>
      </c>
      <c r="R3679" t="s">
        <v>8318</v>
      </c>
      <c r="S3679" s="12">
        <f t="shared" si="229"/>
        <v>41823.165972222225</v>
      </c>
      <c r="T3679" s="12">
        <f t="shared" si="230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8317</v>
      </c>
      <c r="R3680" t="s">
        <v>8318</v>
      </c>
      <c r="S3680" s="12">
        <f t="shared" si="229"/>
        <v>42155.531226851846</v>
      </c>
      <c r="T3680" s="12">
        <f t="shared" si="230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8317</v>
      </c>
      <c r="R3681" t="s">
        <v>8318</v>
      </c>
      <c r="S3681" s="12">
        <f t="shared" si="229"/>
        <v>41821.207638888889</v>
      </c>
      <c r="T3681" s="12">
        <f t="shared" si="230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8317</v>
      </c>
      <c r="R3682" t="s">
        <v>8318</v>
      </c>
      <c r="S3682" s="12">
        <f t="shared" si="229"/>
        <v>42648.454097222217</v>
      </c>
      <c r="T3682" s="12">
        <f t="shared" si="230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8317</v>
      </c>
      <c r="R3683" t="s">
        <v>8318</v>
      </c>
      <c r="S3683" s="12">
        <f t="shared" si="229"/>
        <v>42384.651504629626</v>
      </c>
      <c r="T3683" s="12">
        <f t="shared" si="230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8317</v>
      </c>
      <c r="R3684" t="s">
        <v>8318</v>
      </c>
      <c r="S3684" s="12">
        <f t="shared" si="229"/>
        <v>41806.290972222225</v>
      </c>
      <c r="T3684" s="12">
        <f t="shared" si="230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8317</v>
      </c>
      <c r="R3685" t="s">
        <v>8318</v>
      </c>
      <c r="S3685" s="12">
        <f t="shared" si="229"/>
        <v>42663.116851851853</v>
      </c>
      <c r="T3685" s="12">
        <f t="shared" si="230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8317</v>
      </c>
      <c r="R3686" t="s">
        <v>8318</v>
      </c>
      <c r="S3686" s="12">
        <f t="shared" si="229"/>
        <v>42249.180393518516</v>
      </c>
      <c r="T3686" s="12">
        <f t="shared" si="230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8317</v>
      </c>
      <c r="R3687" t="s">
        <v>8318</v>
      </c>
      <c r="S3687" s="12">
        <f t="shared" si="229"/>
        <v>41778.875</v>
      </c>
      <c r="T3687" s="12">
        <f t="shared" si="230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8317</v>
      </c>
      <c r="R3688" t="s">
        <v>8318</v>
      </c>
      <c r="S3688" s="12">
        <f t="shared" si="229"/>
        <v>42245.165972222225</v>
      </c>
      <c r="T3688" s="12">
        <f t="shared" si="230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8317</v>
      </c>
      <c r="R3689" t="s">
        <v>8318</v>
      </c>
      <c r="S3689" s="12">
        <f t="shared" si="229"/>
        <v>41817.218229166669</v>
      </c>
      <c r="T3689" s="12">
        <f t="shared" si="230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8317</v>
      </c>
      <c r="R3690" t="s">
        <v>8318</v>
      </c>
      <c r="S3690" s="12">
        <f t="shared" si="229"/>
        <v>41859.787083333329</v>
      </c>
      <c r="T3690" s="12">
        <f t="shared" si="230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8317</v>
      </c>
      <c r="R3691" t="s">
        <v>8318</v>
      </c>
      <c r="S3691" s="12">
        <f t="shared" si="229"/>
        <v>42176.934027777781</v>
      </c>
      <c r="T3691" s="12">
        <f t="shared" si="230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8317</v>
      </c>
      <c r="R3692" t="s">
        <v>8318</v>
      </c>
      <c r="S3692" s="12">
        <f t="shared" si="229"/>
        <v>41970.639849537038</v>
      </c>
      <c r="T3692" s="12">
        <f t="shared" si="230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8317</v>
      </c>
      <c r="R3693" t="s">
        <v>8318</v>
      </c>
      <c r="S3693" s="12">
        <f t="shared" si="229"/>
        <v>42065.207638888889</v>
      </c>
      <c r="T3693" s="12">
        <f t="shared" si="230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8317</v>
      </c>
      <c r="R3694" t="s">
        <v>8318</v>
      </c>
      <c r="S3694" s="12">
        <f t="shared" si="229"/>
        <v>41901</v>
      </c>
      <c r="T3694" s="12">
        <f t="shared" si="230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8317</v>
      </c>
      <c r="R3695" t="s">
        <v>8318</v>
      </c>
      <c r="S3695" s="12">
        <f t="shared" si="229"/>
        <v>42338.9375</v>
      </c>
      <c r="T3695" s="12">
        <f t="shared" si="230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8317</v>
      </c>
      <c r="R3696" t="s">
        <v>8318</v>
      </c>
      <c r="S3696" s="12">
        <f t="shared" si="229"/>
        <v>42527.083333333328</v>
      </c>
      <c r="T3696" s="12">
        <f t="shared" si="230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8317</v>
      </c>
      <c r="R3697" t="s">
        <v>8318</v>
      </c>
      <c r="S3697" s="12">
        <f t="shared" si="229"/>
        <v>42015.870486111111</v>
      </c>
      <c r="T3697" s="12">
        <f t="shared" si="230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8317</v>
      </c>
      <c r="R3698" t="s">
        <v>8318</v>
      </c>
      <c r="S3698" s="12">
        <f t="shared" si="229"/>
        <v>42048.617083333331</v>
      </c>
      <c r="T3698" s="12">
        <f t="shared" si="230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8317</v>
      </c>
      <c r="R3699" t="s">
        <v>8318</v>
      </c>
      <c r="S3699" s="12">
        <f t="shared" si="229"/>
        <v>42500.465833333335</v>
      </c>
      <c r="T3699" s="12">
        <f t="shared" si="230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8317</v>
      </c>
      <c r="R3700" t="s">
        <v>8318</v>
      </c>
      <c r="S3700" s="12">
        <f t="shared" si="229"/>
        <v>42431.806562500002</v>
      </c>
      <c r="T3700" s="12">
        <f t="shared" si="230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8317</v>
      </c>
      <c r="R3701" t="s">
        <v>8318</v>
      </c>
      <c r="S3701" s="12">
        <f t="shared" si="229"/>
        <v>41927.602037037039</v>
      </c>
      <c r="T3701" s="12">
        <f t="shared" si="230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8317</v>
      </c>
      <c r="R3702" t="s">
        <v>8318</v>
      </c>
      <c r="S3702" s="12">
        <f t="shared" si="229"/>
        <v>41912.666666666664</v>
      </c>
      <c r="T3702" s="12">
        <f t="shared" si="230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8317</v>
      </c>
      <c r="R3703" t="s">
        <v>8318</v>
      </c>
      <c r="S3703" s="12">
        <f t="shared" si="229"/>
        <v>42159.541585648149</v>
      </c>
      <c r="T3703" s="12">
        <f t="shared" si="230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8317</v>
      </c>
      <c r="R3704" t="s">
        <v>8318</v>
      </c>
      <c r="S3704" s="12">
        <f t="shared" si="229"/>
        <v>42561.957638888889</v>
      </c>
      <c r="T3704" s="12">
        <f t="shared" si="230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8317</v>
      </c>
      <c r="R3705" t="s">
        <v>8318</v>
      </c>
      <c r="S3705" s="12">
        <f t="shared" si="229"/>
        <v>42595.290972222225</v>
      </c>
      <c r="T3705" s="12">
        <f t="shared" si="230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8317</v>
      </c>
      <c r="R3706" t="s">
        <v>8318</v>
      </c>
      <c r="S3706" s="12">
        <f t="shared" si="229"/>
        <v>42521.689745370371</v>
      </c>
      <c r="T3706" s="12">
        <f t="shared" si="230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8317</v>
      </c>
      <c r="R3707" t="s">
        <v>8318</v>
      </c>
      <c r="S3707" s="12">
        <f t="shared" si="229"/>
        <v>41813.75</v>
      </c>
      <c r="T3707" s="12">
        <f t="shared" si="230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8317</v>
      </c>
      <c r="R3708" t="s">
        <v>8318</v>
      </c>
      <c r="S3708" s="12">
        <f t="shared" si="229"/>
        <v>41894.913761574076</v>
      </c>
      <c r="T3708" s="12">
        <f t="shared" si="230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8317</v>
      </c>
      <c r="R3709" t="s">
        <v>8318</v>
      </c>
      <c r="S3709" s="12">
        <f t="shared" si="229"/>
        <v>42573.226388888885</v>
      </c>
      <c r="T3709" s="12">
        <f t="shared" si="230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8317</v>
      </c>
      <c r="R3710" t="s">
        <v>8318</v>
      </c>
      <c r="S3710" s="12">
        <f t="shared" si="229"/>
        <v>41824.142199074071</v>
      </c>
      <c r="T3710" s="12">
        <f t="shared" si="230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8317</v>
      </c>
      <c r="R3711" t="s">
        <v>8318</v>
      </c>
      <c r="S3711" s="12">
        <f t="shared" si="229"/>
        <v>41815.707708333335</v>
      </c>
      <c r="T3711" s="12">
        <f t="shared" si="230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8317</v>
      </c>
      <c r="R3712" t="s">
        <v>8318</v>
      </c>
      <c r="S3712" s="12">
        <f t="shared" si="229"/>
        <v>42097.576249999998</v>
      </c>
      <c r="T3712" s="12">
        <f t="shared" si="230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8317</v>
      </c>
      <c r="R3713" t="s">
        <v>8318</v>
      </c>
      <c r="S3713" s="12">
        <f t="shared" si="229"/>
        <v>41805.666666666664</v>
      </c>
      <c r="T3713" s="12">
        <f t="shared" si="230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ref="P3714:P3777" si="232">E3714/L3714</f>
        <v>110.86538461538461</v>
      </c>
      <c r="Q3714" t="s">
        <v>8317</v>
      </c>
      <c r="R3714" t="s">
        <v>8318</v>
      </c>
      <c r="S3714" s="12">
        <f t="shared" ref="S3714:S3777" si="233">(((I3714/60)/60)/24)+DATE(1970,1,1)</f>
        <v>42155.290972222225</v>
      </c>
      <c r="T3714" s="12">
        <f t="shared" ref="T3714:T3777" si="234">(((J3714/60)/60)/24)+DATE(1970,1,1)</f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5">E3715/D3715</f>
        <v>1.0149999999999999</v>
      </c>
      <c r="P3715" s="6">
        <f t="shared" si="232"/>
        <v>106.84210526315789</v>
      </c>
      <c r="Q3715" t="s">
        <v>8317</v>
      </c>
      <c r="R3715" t="s">
        <v>8318</v>
      </c>
      <c r="S3715" s="12">
        <f t="shared" si="233"/>
        <v>42525.738032407404</v>
      </c>
      <c r="T3715" s="12">
        <f t="shared" si="234"/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5"/>
        <v>1.0235000000000001</v>
      </c>
      <c r="P3716" s="6">
        <f t="shared" si="232"/>
        <v>105.51546391752578</v>
      </c>
      <c r="Q3716" t="s">
        <v>8317</v>
      </c>
      <c r="R3716" t="s">
        <v>8318</v>
      </c>
      <c r="S3716" s="12">
        <f t="shared" si="233"/>
        <v>42150.165972222225</v>
      </c>
      <c r="T3716" s="12">
        <f t="shared" si="234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8317</v>
      </c>
      <c r="R3717" t="s">
        <v>8318</v>
      </c>
      <c r="S3717" s="12">
        <f t="shared" si="233"/>
        <v>42094.536111111112</v>
      </c>
      <c r="T3717" s="12">
        <f t="shared" si="234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8317</v>
      </c>
      <c r="R3718" t="s">
        <v>8318</v>
      </c>
      <c r="S3718" s="12">
        <f t="shared" si="233"/>
        <v>42390.887835648144</v>
      </c>
      <c r="T3718" s="12">
        <f t="shared" si="234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8317</v>
      </c>
      <c r="R3719" t="s">
        <v>8318</v>
      </c>
      <c r="S3719" s="12">
        <f t="shared" si="233"/>
        <v>42133.866307870368</v>
      </c>
      <c r="T3719" s="12">
        <f t="shared" si="234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8317</v>
      </c>
      <c r="R3720" t="s">
        <v>8318</v>
      </c>
      <c r="S3720" s="12">
        <f t="shared" si="233"/>
        <v>42062.716145833328</v>
      </c>
      <c r="T3720" s="12">
        <f t="shared" si="234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8317</v>
      </c>
      <c r="R3721" t="s">
        <v>8318</v>
      </c>
      <c r="S3721" s="12">
        <f t="shared" si="233"/>
        <v>42177.729930555557</v>
      </c>
      <c r="T3721" s="12">
        <f t="shared" si="234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8317</v>
      </c>
      <c r="R3722" t="s">
        <v>8318</v>
      </c>
      <c r="S3722" s="12">
        <f t="shared" si="233"/>
        <v>42187.993125000001</v>
      </c>
      <c r="T3722" s="12">
        <f t="shared" si="234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8317</v>
      </c>
      <c r="R3723" t="s">
        <v>8318</v>
      </c>
      <c r="S3723" s="12">
        <f t="shared" si="233"/>
        <v>41948.977824074071</v>
      </c>
      <c r="T3723" s="12">
        <f t="shared" si="234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8317</v>
      </c>
      <c r="R3724" t="s">
        <v>8318</v>
      </c>
      <c r="S3724" s="12">
        <f t="shared" si="233"/>
        <v>42411.957638888889</v>
      </c>
      <c r="T3724" s="12">
        <f t="shared" si="234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8317</v>
      </c>
      <c r="R3725" t="s">
        <v>8318</v>
      </c>
      <c r="S3725" s="12">
        <f t="shared" si="233"/>
        <v>41973.794699074075</v>
      </c>
      <c r="T3725" s="12">
        <f t="shared" si="234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8317</v>
      </c>
      <c r="R3726" t="s">
        <v>8318</v>
      </c>
      <c r="S3726" s="12">
        <f t="shared" si="233"/>
        <v>42494.958333333328</v>
      </c>
      <c r="T3726" s="12">
        <f t="shared" si="234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8317</v>
      </c>
      <c r="R3727" t="s">
        <v>8318</v>
      </c>
      <c r="S3727" s="12">
        <f t="shared" si="233"/>
        <v>42418.895833333328</v>
      </c>
      <c r="T3727" s="12">
        <f t="shared" si="234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8317</v>
      </c>
      <c r="R3728" t="s">
        <v>8318</v>
      </c>
      <c r="S3728" s="12">
        <f t="shared" si="233"/>
        <v>42489.875</v>
      </c>
      <c r="T3728" s="12">
        <f t="shared" si="234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8317</v>
      </c>
      <c r="R3729" t="s">
        <v>8318</v>
      </c>
      <c r="S3729" s="12">
        <f t="shared" si="233"/>
        <v>42663.204861111109</v>
      </c>
      <c r="T3729" s="12">
        <f t="shared" si="234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8317</v>
      </c>
      <c r="R3730" t="s">
        <v>8318</v>
      </c>
      <c r="S3730" s="12">
        <f t="shared" si="233"/>
        <v>42235.171018518522</v>
      </c>
      <c r="T3730" s="12">
        <f t="shared" si="234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8317</v>
      </c>
      <c r="R3731" t="s">
        <v>8318</v>
      </c>
      <c r="S3731" s="12">
        <f t="shared" si="233"/>
        <v>42086.16333333333</v>
      </c>
      <c r="T3731" s="12">
        <f t="shared" si="234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8317</v>
      </c>
      <c r="R3732" t="s">
        <v>8318</v>
      </c>
      <c r="S3732" s="12">
        <f t="shared" si="233"/>
        <v>42233.677766203706</v>
      </c>
      <c r="T3732" s="12">
        <f t="shared" si="234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8317</v>
      </c>
      <c r="R3733" t="s">
        <v>8318</v>
      </c>
      <c r="S3733" s="12">
        <f t="shared" si="233"/>
        <v>42014.140972222223</v>
      </c>
      <c r="T3733" s="12">
        <f t="shared" si="234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8317</v>
      </c>
      <c r="R3734" t="s">
        <v>8318</v>
      </c>
      <c r="S3734" s="12">
        <f t="shared" si="233"/>
        <v>42028.5</v>
      </c>
      <c r="T3734" s="12">
        <f t="shared" si="234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8317</v>
      </c>
      <c r="R3735" t="s">
        <v>8318</v>
      </c>
      <c r="S3735" s="12">
        <f t="shared" si="233"/>
        <v>42112.9375</v>
      </c>
      <c r="T3735" s="12">
        <f t="shared" si="234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8317</v>
      </c>
      <c r="R3736" t="s">
        <v>8318</v>
      </c>
      <c r="S3736" s="12">
        <f t="shared" si="233"/>
        <v>42149.901574074072</v>
      </c>
      <c r="T3736" s="12">
        <f t="shared" si="234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8317</v>
      </c>
      <c r="R3737" t="s">
        <v>8318</v>
      </c>
      <c r="S3737" s="12">
        <f t="shared" si="233"/>
        <v>42152.693159722221</v>
      </c>
      <c r="T3737" s="12">
        <f t="shared" si="234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8317</v>
      </c>
      <c r="R3738" t="s">
        <v>8318</v>
      </c>
      <c r="S3738" s="12">
        <f t="shared" si="233"/>
        <v>42086.75</v>
      </c>
      <c r="T3738" s="12">
        <f t="shared" si="234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8317</v>
      </c>
      <c r="R3739" t="s">
        <v>8318</v>
      </c>
      <c r="S3739" s="12">
        <f t="shared" si="233"/>
        <v>42320.290972222225</v>
      </c>
      <c r="T3739" s="12">
        <f t="shared" si="234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8317</v>
      </c>
      <c r="R3740" t="s">
        <v>8318</v>
      </c>
      <c r="S3740" s="12">
        <f t="shared" si="233"/>
        <v>41835.916666666664</v>
      </c>
      <c r="T3740" s="12">
        <f t="shared" si="234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8317</v>
      </c>
      <c r="R3741" t="s">
        <v>8318</v>
      </c>
      <c r="S3741" s="12">
        <f t="shared" si="233"/>
        <v>42568.449861111112</v>
      </c>
      <c r="T3741" s="12">
        <f t="shared" si="234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8317</v>
      </c>
      <c r="R3742" t="s">
        <v>8318</v>
      </c>
      <c r="S3742" s="12">
        <f t="shared" si="233"/>
        <v>41863.079143518517</v>
      </c>
      <c r="T3742" s="12">
        <f t="shared" si="234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8317</v>
      </c>
      <c r="R3743" t="s">
        <v>8318</v>
      </c>
      <c r="S3743" s="12">
        <f t="shared" si="233"/>
        <v>42355.920717592591</v>
      </c>
      <c r="T3743" s="12">
        <f t="shared" si="234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8317</v>
      </c>
      <c r="R3744" t="s">
        <v>8318</v>
      </c>
      <c r="S3744" s="12">
        <f t="shared" si="233"/>
        <v>41888.214629629627</v>
      </c>
      <c r="T3744" s="12">
        <f t="shared" si="234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8317</v>
      </c>
      <c r="R3745" t="s">
        <v>8318</v>
      </c>
      <c r="S3745" s="12">
        <f t="shared" si="233"/>
        <v>41823.710231481484</v>
      </c>
      <c r="T3745" s="12">
        <f t="shared" si="234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8317</v>
      </c>
      <c r="R3746" t="s">
        <v>8318</v>
      </c>
      <c r="S3746" s="12">
        <f t="shared" si="233"/>
        <v>41825.165972222225</v>
      </c>
      <c r="T3746" s="12">
        <f t="shared" si="234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8317</v>
      </c>
      <c r="R3747" t="s">
        <v>8318</v>
      </c>
      <c r="S3747" s="12">
        <f t="shared" si="233"/>
        <v>41861.697939814818</v>
      </c>
      <c r="T3747" s="12">
        <f t="shared" si="234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8317</v>
      </c>
      <c r="R3748" t="s">
        <v>8318</v>
      </c>
      <c r="S3748" s="12">
        <f t="shared" si="233"/>
        <v>42651.389340277776</v>
      </c>
      <c r="T3748" s="12">
        <f t="shared" si="234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8317</v>
      </c>
      <c r="R3749" t="s">
        <v>8318</v>
      </c>
      <c r="S3749" s="12">
        <f t="shared" si="233"/>
        <v>42190.957638888889</v>
      </c>
      <c r="T3749" s="12">
        <f t="shared" si="234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8317</v>
      </c>
      <c r="R3750" t="s">
        <v>8359</v>
      </c>
      <c r="S3750" s="12">
        <f t="shared" si="233"/>
        <v>42416.249305555553</v>
      </c>
      <c r="T3750" s="12">
        <f t="shared" si="234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8317</v>
      </c>
      <c r="R3751" t="s">
        <v>8359</v>
      </c>
      <c r="S3751" s="12">
        <f t="shared" si="233"/>
        <v>42489.165972222225</v>
      </c>
      <c r="T3751" s="12">
        <f t="shared" si="234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8317</v>
      </c>
      <c r="R3752" t="s">
        <v>8359</v>
      </c>
      <c r="S3752" s="12">
        <f t="shared" si="233"/>
        <v>42045.332638888889</v>
      </c>
      <c r="T3752" s="12">
        <f t="shared" si="234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8317</v>
      </c>
      <c r="R3753" t="s">
        <v>8359</v>
      </c>
      <c r="S3753" s="12">
        <f t="shared" si="233"/>
        <v>42462.993900462956</v>
      </c>
      <c r="T3753" s="12">
        <f t="shared" si="234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8317</v>
      </c>
      <c r="R3754" t="s">
        <v>8359</v>
      </c>
      <c r="S3754" s="12">
        <f t="shared" si="233"/>
        <v>42659.875</v>
      </c>
      <c r="T3754" s="12">
        <f t="shared" si="234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8317</v>
      </c>
      <c r="R3755" t="s">
        <v>8359</v>
      </c>
      <c r="S3755" s="12">
        <f t="shared" si="233"/>
        <v>42158</v>
      </c>
      <c r="T3755" s="12">
        <f t="shared" si="234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8317</v>
      </c>
      <c r="R3756" t="s">
        <v>8359</v>
      </c>
      <c r="S3756" s="12">
        <f t="shared" si="233"/>
        <v>41846.207638888889</v>
      </c>
      <c r="T3756" s="12">
        <f t="shared" si="234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8317</v>
      </c>
      <c r="R3757" t="s">
        <v>8359</v>
      </c>
      <c r="S3757" s="12">
        <f t="shared" si="233"/>
        <v>42475.866979166662</v>
      </c>
      <c r="T3757" s="12">
        <f t="shared" si="234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8317</v>
      </c>
      <c r="R3758" t="s">
        <v>8359</v>
      </c>
      <c r="S3758" s="12">
        <f t="shared" si="233"/>
        <v>41801.814791666664</v>
      </c>
      <c r="T3758" s="12">
        <f t="shared" si="234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8317</v>
      </c>
      <c r="R3759" t="s">
        <v>8359</v>
      </c>
      <c r="S3759" s="12">
        <f t="shared" si="233"/>
        <v>41974.850868055553</v>
      </c>
      <c r="T3759" s="12">
        <f t="shared" si="234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8317</v>
      </c>
      <c r="R3760" t="s">
        <v>8359</v>
      </c>
      <c r="S3760" s="12">
        <f t="shared" si="233"/>
        <v>41778.208333333336</v>
      </c>
      <c r="T3760" s="12">
        <f t="shared" si="234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8317</v>
      </c>
      <c r="R3761" t="s">
        <v>8359</v>
      </c>
      <c r="S3761" s="12">
        <f t="shared" si="233"/>
        <v>42242.108252314814</v>
      </c>
      <c r="T3761" s="12">
        <f t="shared" si="234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8317</v>
      </c>
      <c r="R3762" t="s">
        <v>8359</v>
      </c>
      <c r="S3762" s="12">
        <f t="shared" si="233"/>
        <v>41764.525300925925</v>
      </c>
      <c r="T3762" s="12">
        <f t="shared" si="234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8317</v>
      </c>
      <c r="R3763" t="s">
        <v>8359</v>
      </c>
      <c r="S3763" s="12">
        <f t="shared" si="233"/>
        <v>42226.958333333328</v>
      </c>
      <c r="T3763" s="12">
        <f t="shared" si="234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8317</v>
      </c>
      <c r="R3764" t="s">
        <v>8359</v>
      </c>
      <c r="S3764" s="12">
        <f t="shared" si="233"/>
        <v>42218.813530092593</v>
      </c>
      <c r="T3764" s="12">
        <f t="shared" si="234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8317</v>
      </c>
      <c r="R3765" t="s">
        <v>8359</v>
      </c>
      <c r="S3765" s="12">
        <f t="shared" si="233"/>
        <v>42095.708634259259</v>
      </c>
      <c r="T3765" s="12">
        <f t="shared" si="234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8317</v>
      </c>
      <c r="R3766" t="s">
        <v>8359</v>
      </c>
      <c r="S3766" s="12">
        <f t="shared" si="233"/>
        <v>42519.024999999994</v>
      </c>
      <c r="T3766" s="12">
        <f t="shared" si="234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8317</v>
      </c>
      <c r="R3767" t="s">
        <v>8359</v>
      </c>
      <c r="S3767" s="12">
        <f t="shared" si="233"/>
        <v>41850.776412037041</v>
      </c>
      <c r="T3767" s="12">
        <f t="shared" si="234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8317</v>
      </c>
      <c r="R3768" t="s">
        <v>8359</v>
      </c>
      <c r="S3768" s="12">
        <f t="shared" si="233"/>
        <v>41823.167187500003</v>
      </c>
      <c r="T3768" s="12">
        <f t="shared" si="234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8317</v>
      </c>
      <c r="R3769" t="s">
        <v>8359</v>
      </c>
      <c r="S3769" s="12">
        <f t="shared" si="233"/>
        <v>42064.207638888889</v>
      </c>
      <c r="T3769" s="12">
        <f t="shared" si="234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8317</v>
      </c>
      <c r="R3770" t="s">
        <v>8359</v>
      </c>
      <c r="S3770" s="12">
        <f t="shared" si="233"/>
        <v>41802.727893518517</v>
      </c>
      <c r="T3770" s="12">
        <f t="shared" si="234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8317</v>
      </c>
      <c r="R3771" t="s">
        <v>8359</v>
      </c>
      <c r="S3771" s="12">
        <f t="shared" si="233"/>
        <v>42475.598136574074</v>
      </c>
      <c r="T3771" s="12">
        <f t="shared" si="234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8317</v>
      </c>
      <c r="R3772" t="s">
        <v>8359</v>
      </c>
      <c r="S3772" s="12">
        <f t="shared" si="233"/>
        <v>42168.930671296301</v>
      </c>
      <c r="T3772" s="12">
        <f t="shared" si="234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8317</v>
      </c>
      <c r="R3773" t="s">
        <v>8359</v>
      </c>
      <c r="S3773" s="12">
        <f t="shared" si="233"/>
        <v>42508</v>
      </c>
      <c r="T3773" s="12">
        <f t="shared" si="234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8317</v>
      </c>
      <c r="R3774" t="s">
        <v>8359</v>
      </c>
      <c r="S3774" s="12">
        <f t="shared" si="233"/>
        <v>42703.25</v>
      </c>
      <c r="T3774" s="12">
        <f t="shared" si="234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8317</v>
      </c>
      <c r="R3775" t="s">
        <v>8359</v>
      </c>
      <c r="S3775" s="12">
        <f t="shared" si="233"/>
        <v>42689.088888888888</v>
      </c>
      <c r="T3775" s="12">
        <f t="shared" si="234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8317</v>
      </c>
      <c r="R3776" t="s">
        <v>8359</v>
      </c>
      <c r="S3776" s="12">
        <f t="shared" si="233"/>
        <v>42103.792303240742</v>
      </c>
      <c r="T3776" s="12">
        <f t="shared" si="234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8317</v>
      </c>
      <c r="R3777" t="s">
        <v>8359</v>
      </c>
      <c r="S3777" s="12">
        <f t="shared" si="233"/>
        <v>42103.166666666672</v>
      </c>
      <c r="T3777" s="12">
        <f t="shared" si="234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ref="P3778:P3841" si="236">E3778/L3778</f>
        <v>90.819148936170208</v>
      </c>
      <c r="Q3778" t="s">
        <v>8317</v>
      </c>
      <c r="R3778" t="s">
        <v>8359</v>
      </c>
      <c r="S3778" s="12">
        <f t="shared" ref="S3778:S3841" si="237">(((I3778/60)/60)/24)+DATE(1970,1,1)</f>
        <v>41852.041666666664</v>
      </c>
      <c r="T3778" s="12">
        <f t="shared" ref="T3778:T3841" si="238">(((J3778/60)/60)/24)+DATE(1970,1,1)</f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9">E3779/D3779</f>
        <v>1.4319999999999999</v>
      </c>
      <c r="P3779" s="6">
        <f t="shared" si="236"/>
        <v>48.542372881355931</v>
      </c>
      <c r="Q3779" t="s">
        <v>8317</v>
      </c>
      <c r="R3779" t="s">
        <v>8359</v>
      </c>
      <c r="S3779" s="12">
        <f t="shared" si="237"/>
        <v>41909.166666666664</v>
      </c>
      <c r="T3779" s="12">
        <f t="shared" si="238"/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9"/>
        <v>1.0504166666666668</v>
      </c>
      <c r="P3780" s="6">
        <f t="shared" si="236"/>
        <v>70.027777777777771</v>
      </c>
      <c r="Q3780" t="s">
        <v>8317</v>
      </c>
      <c r="R3780" t="s">
        <v>8359</v>
      </c>
      <c r="S3780" s="12">
        <f t="shared" si="237"/>
        <v>42049.819212962961</v>
      </c>
      <c r="T3780" s="12">
        <f t="shared" si="238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8317</v>
      </c>
      <c r="R3781" t="s">
        <v>8359</v>
      </c>
      <c r="S3781" s="12">
        <f t="shared" si="237"/>
        <v>42455.693750000006</v>
      </c>
      <c r="T3781" s="12">
        <f t="shared" si="238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8317</v>
      </c>
      <c r="R3782" t="s">
        <v>8359</v>
      </c>
      <c r="S3782" s="12">
        <f t="shared" si="237"/>
        <v>42198.837499999994</v>
      </c>
      <c r="T3782" s="12">
        <f t="shared" si="238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8317</v>
      </c>
      <c r="R3783" t="s">
        <v>8359</v>
      </c>
      <c r="S3783" s="12">
        <f t="shared" si="237"/>
        <v>41890.882928240739</v>
      </c>
      <c r="T3783" s="12">
        <f t="shared" si="238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8317</v>
      </c>
      <c r="R3784" t="s">
        <v>8359</v>
      </c>
      <c r="S3784" s="12">
        <f t="shared" si="237"/>
        <v>42575.958333333328</v>
      </c>
      <c r="T3784" s="12">
        <f t="shared" si="238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8317</v>
      </c>
      <c r="R3785" t="s">
        <v>8359</v>
      </c>
      <c r="S3785" s="12">
        <f t="shared" si="237"/>
        <v>42444.666666666672</v>
      </c>
      <c r="T3785" s="12">
        <f t="shared" si="238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8317</v>
      </c>
      <c r="R3786" t="s">
        <v>8359</v>
      </c>
      <c r="S3786" s="12">
        <f t="shared" si="237"/>
        <v>42561.980694444443</v>
      </c>
      <c r="T3786" s="12">
        <f t="shared" si="238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8317</v>
      </c>
      <c r="R3787" t="s">
        <v>8359</v>
      </c>
      <c r="S3787" s="12">
        <f t="shared" si="237"/>
        <v>42584.418749999997</v>
      </c>
      <c r="T3787" s="12">
        <f t="shared" si="238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8317</v>
      </c>
      <c r="R3788" t="s">
        <v>8359</v>
      </c>
      <c r="S3788" s="12">
        <f t="shared" si="237"/>
        <v>42517.037905092591</v>
      </c>
      <c r="T3788" s="12">
        <f t="shared" si="238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8317</v>
      </c>
      <c r="R3789" t="s">
        <v>8359</v>
      </c>
      <c r="S3789" s="12">
        <f t="shared" si="237"/>
        <v>42196.165972222225</v>
      </c>
      <c r="T3789" s="12">
        <f t="shared" si="238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8317</v>
      </c>
      <c r="R3790" t="s">
        <v>8359</v>
      </c>
      <c r="S3790" s="12">
        <f t="shared" si="237"/>
        <v>42361.679166666669</v>
      </c>
      <c r="T3790" s="12">
        <f t="shared" si="238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8317</v>
      </c>
      <c r="R3791" t="s">
        <v>8359</v>
      </c>
      <c r="S3791" s="12">
        <f t="shared" si="237"/>
        <v>42170.798819444448</v>
      </c>
      <c r="T3791" s="12">
        <f t="shared" si="238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8317</v>
      </c>
      <c r="R3792" t="s">
        <v>8359</v>
      </c>
      <c r="S3792" s="12">
        <f t="shared" si="237"/>
        <v>42696.708599537036</v>
      </c>
      <c r="T3792" s="12">
        <f t="shared" si="238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8317</v>
      </c>
      <c r="R3793" t="s">
        <v>8359</v>
      </c>
      <c r="S3793" s="12">
        <f t="shared" si="237"/>
        <v>41826.692037037035</v>
      </c>
      <c r="T3793" s="12">
        <f t="shared" si="238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8317</v>
      </c>
      <c r="R3794" t="s">
        <v>8359</v>
      </c>
      <c r="S3794" s="12">
        <f t="shared" si="237"/>
        <v>42200.447013888886</v>
      </c>
      <c r="T3794" s="12">
        <f t="shared" si="238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8317</v>
      </c>
      <c r="R3795" t="s">
        <v>8359</v>
      </c>
      <c r="S3795" s="12">
        <f t="shared" si="237"/>
        <v>41989.938993055555</v>
      </c>
      <c r="T3795" s="12">
        <f t="shared" si="238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8317</v>
      </c>
      <c r="R3796" t="s">
        <v>8359</v>
      </c>
      <c r="S3796" s="12">
        <f t="shared" si="237"/>
        <v>42162.58048611111</v>
      </c>
      <c r="T3796" s="12">
        <f t="shared" si="238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8317</v>
      </c>
      <c r="R3797" t="s">
        <v>8359</v>
      </c>
      <c r="S3797" s="12">
        <f t="shared" si="237"/>
        <v>42244.9375</v>
      </c>
      <c r="T3797" s="12">
        <f t="shared" si="238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8317</v>
      </c>
      <c r="R3798" t="s">
        <v>8359</v>
      </c>
      <c r="S3798" s="12">
        <f t="shared" si="237"/>
        <v>42749.029583333337</v>
      </c>
      <c r="T3798" s="12">
        <f t="shared" si="238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8317</v>
      </c>
      <c r="R3799" t="s">
        <v>8359</v>
      </c>
      <c r="S3799" s="12">
        <f t="shared" si="237"/>
        <v>42114.881539351853</v>
      </c>
      <c r="T3799" s="12">
        <f t="shared" si="238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8317</v>
      </c>
      <c r="R3800" t="s">
        <v>8359</v>
      </c>
      <c r="S3800" s="12">
        <f t="shared" si="237"/>
        <v>41861.722777777781</v>
      </c>
      <c r="T3800" s="12">
        <f t="shared" si="238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8317</v>
      </c>
      <c r="R3801" t="s">
        <v>8359</v>
      </c>
      <c r="S3801" s="12">
        <f t="shared" si="237"/>
        <v>42440.93105324074</v>
      </c>
      <c r="T3801" s="12">
        <f t="shared" si="238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8317</v>
      </c>
      <c r="R3802" t="s">
        <v>8359</v>
      </c>
      <c r="S3802" s="12">
        <f t="shared" si="237"/>
        <v>42015.207638888889</v>
      </c>
      <c r="T3802" s="12">
        <f t="shared" si="238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8317</v>
      </c>
      <c r="R3803" t="s">
        <v>8359</v>
      </c>
      <c r="S3803" s="12">
        <f t="shared" si="237"/>
        <v>42006.676111111112</v>
      </c>
      <c r="T3803" s="12">
        <f t="shared" si="238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8317</v>
      </c>
      <c r="R3804" t="s">
        <v>8359</v>
      </c>
      <c r="S3804" s="12">
        <f t="shared" si="237"/>
        <v>42299.126226851848</v>
      </c>
      <c r="T3804" s="12">
        <f t="shared" si="238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8317</v>
      </c>
      <c r="R3805" t="s">
        <v>8359</v>
      </c>
      <c r="S3805" s="12">
        <f t="shared" si="237"/>
        <v>42433.971851851849</v>
      </c>
      <c r="T3805" s="12">
        <f t="shared" si="238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8317</v>
      </c>
      <c r="R3806" t="s">
        <v>8359</v>
      </c>
      <c r="S3806" s="12">
        <f t="shared" si="237"/>
        <v>42582.291666666672</v>
      </c>
      <c r="T3806" s="12">
        <f t="shared" si="238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8317</v>
      </c>
      <c r="R3807" t="s">
        <v>8359</v>
      </c>
      <c r="S3807" s="12">
        <f t="shared" si="237"/>
        <v>41909.887037037035</v>
      </c>
      <c r="T3807" s="12">
        <f t="shared" si="238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8317</v>
      </c>
      <c r="R3808" t="s">
        <v>8359</v>
      </c>
      <c r="S3808" s="12">
        <f t="shared" si="237"/>
        <v>41819.259039351848</v>
      </c>
      <c r="T3808" s="12">
        <f t="shared" si="238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8317</v>
      </c>
      <c r="R3809" t="s">
        <v>8359</v>
      </c>
      <c r="S3809" s="12">
        <f t="shared" si="237"/>
        <v>42097.909016203703</v>
      </c>
      <c r="T3809" s="12">
        <f t="shared" si="238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8317</v>
      </c>
      <c r="R3810" t="s">
        <v>8318</v>
      </c>
      <c r="S3810" s="12">
        <f t="shared" si="237"/>
        <v>42119.412256944444</v>
      </c>
      <c r="T3810" s="12">
        <f t="shared" si="238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8317</v>
      </c>
      <c r="R3811" t="s">
        <v>8318</v>
      </c>
      <c r="S3811" s="12">
        <f t="shared" si="237"/>
        <v>41850.958333333336</v>
      </c>
      <c r="T3811" s="12">
        <f t="shared" si="238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8317</v>
      </c>
      <c r="R3812" t="s">
        <v>8318</v>
      </c>
      <c r="S3812" s="12">
        <f t="shared" si="237"/>
        <v>42084.807384259257</v>
      </c>
      <c r="T3812" s="12">
        <f t="shared" si="238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8317</v>
      </c>
      <c r="R3813" t="s">
        <v>8318</v>
      </c>
      <c r="S3813" s="12">
        <f t="shared" si="237"/>
        <v>42521.458333333328</v>
      </c>
      <c r="T3813" s="12">
        <f t="shared" si="238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8317</v>
      </c>
      <c r="R3814" t="s">
        <v>8318</v>
      </c>
      <c r="S3814" s="12">
        <f t="shared" si="237"/>
        <v>42156.165972222225</v>
      </c>
      <c r="T3814" s="12">
        <f t="shared" si="238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8317</v>
      </c>
      <c r="R3815" t="s">
        <v>8318</v>
      </c>
      <c r="S3815" s="12">
        <f t="shared" si="237"/>
        <v>42535.904861111107</v>
      </c>
      <c r="T3815" s="12">
        <f t="shared" si="238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8317</v>
      </c>
      <c r="R3816" t="s">
        <v>8318</v>
      </c>
      <c r="S3816" s="12">
        <f t="shared" si="237"/>
        <v>42095.165972222225</v>
      </c>
      <c r="T3816" s="12">
        <f t="shared" si="238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8317</v>
      </c>
      <c r="R3817" t="s">
        <v>8318</v>
      </c>
      <c r="S3817" s="12">
        <f t="shared" si="237"/>
        <v>42236.958333333328</v>
      </c>
      <c r="T3817" s="12">
        <f t="shared" si="238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8317</v>
      </c>
      <c r="R3818" t="s">
        <v>8318</v>
      </c>
      <c r="S3818" s="12">
        <f t="shared" si="237"/>
        <v>41837.690081018518</v>
      </c>
      <c r="T3818" s="12">
        <f t="shared" si="238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8317</v>
      </c>
      <c r="R3819" t="s">
        <v>8318</v>
      </c>
      <c r="S3819" s="12">
        <f t="shared" si="237"/>
        <v>42301.165972222225</v>
      </c>
      <c r="T3819" s="12">
        <f t="shared" si="238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8317</v>
      </c>
      <c r="R3820" t="s">
        <v>8318</v>
      </c>
      <c r="S3820" s="12">
        <f t="shared" si="237"/>
        <v>42075.800717592589</v>
      </c>
      <c r="T3820" s="12">
        <f t="shared" si="238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8317</v>
      </c>
      <c r="R3821" t="s">
        <v>8318</v>
      </c>
      <c r="S3821" s="12">
        <f t="shared" si="237"/>
        <v>42202.876388888893</v>
      </c>
      <c r="T3821" s="12">
        <f t="shared" si="238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8317</v>
      </c>
      <c r="R3822" t="s">
        <v>8318</v>
      </c>
      <c r="S3822" s="12">
        <f t="shared" si="237"/>
        <v>42190.651817129634</v>
      </c>
      <c r="T3822" s="12">
        <f t="shared" si="238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8317</v>
      </c>
      <c r="R3823" t="s">
        <v>8318</v>
      </c>
      <c r="S3823" s="12">
        <f t="shared" si="237"/>
        <v>42373.180636574078</v>
      </c>
      <c r="T3823" s="12">
        <f t="shared" si="238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8317</v>
      </c>
      <c r="R3824" t="s">
        <v>8318</v>
      </c>
      <c r="S3824" s="12">
        <f t="shared" si="237"/>
        <v>42388.957638888889</v>
      </c>
      <c r="T3824" s="12">
        <f t="shared" si="238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8317</v>
      </c>
      <c r="R3825" t="s">
        <v>8318</v>
      </c>
      <c r="S3825" s="12">
        <f t="shared" si="237"/>
        <v>42205.165972222225</v>
      </c>
      <c r="T3825" s="12">
        <f t="shared" si="238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8317</v>
      </c>
      <c r="R3826" t="s">
        <v>8318</v>
      </c>
      <c r="S3826" s="12">
        <f t="shared" si="237"/>
        <v>42583.570138888885</v>
      </c>
      <c r="T3826" s="12">
        <f t="shared" si="238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8317</v>
      </c>
      <c r="R3827" t="s">
        <v>8318</v>
      </c>
      <c r="S3827" s="12">
        <f t="shared" si="237"/>
        <v>42172.069606481484</v>
      </c>
      <c r="T3827" s="12">
        <f t="shared" si="238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8317</v>
      </c>
      <c r="R3828" t="s">
        <v>8318</v>
      </c>
      <c r="S3828" s="12">
        <f t="shared" si="237"/>
        <v>42131.423541666663</v>
      </c>
      <c r="T3828" s="12">
        <f t="shared" si="238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8317</v>
      </c>
      <c r="R3829" t="s">
        <v>8318</v>
      </c>
      <c r="S3829" s="12">
        <f t="shared" si="237"/>
        <v>42090</v>
      </c>
      <c r="T3829" s="12">
        <f t="shared" si="238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8317</v>
      </c>
      <c r="R3830" t="s">
        <v>8318</v>
      </c>
      <c r="S3830" s="12">
        <f t="shared" si="237"/>
        <v>42004.569293981483</v>
      </c>
      <c r="T3830" s="12">
        <f t="shared" si="238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8317</v>
      </c>
      <c r="R3831" t="s">
        <v>8318</v>
      </c>
      <c r="S3831" s="12">
        <f t="shared" si="237"/>
        <v>42613.865405092598</v>
      </c>
      <c r="T3831" s="12">
        <f t="shared" si="238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8317</v>
      </c>
      <c r="R3832" t="s">
        <v>8318</v>
      </c>
      <c r="S3832" s="12">
        <f t="shared" si="237"/>
        <v>42517.740868055553</v>
      </c>
      <c r="T3832" s="12">
        <f t="shared" si="238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8317</v>
      </c>
      <c r="R3833" t="s">
        <v>8318</v>
      </c>
      <c r="S3833" s="12">
        <f t="shared" si="237"/>
        <v>41948.890567129631</v>
      </c>
      <c r="T3833" s="12">
        <f t="shared" si="238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8317</v>
      </c>
      <c r="R3834" t="s">
        <v>8318</v>
      </c>
      <c r="S3834" s="12">
        <f t="shared" si="237"/>
        <v>42420.114988425921</v>
      </c>
      <c r="T3834" s="12">
        <f t="shared" si="238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8317</v>
      </c>
      <c r="R3835" t="s">
        <v>8318</v>
      </c>
      <c r="S3835" s="12">
        <f t="shared" si="237"/>
        <v>41974.797916666663</v>
      </c>
      <c r="T3835" s="12">
        <f t="shared" si="238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8317</v>
      </c>
      <c r="R3836" t="s">
        <v>8318</v>
      </c>
      <c r="S3836" s="12">
        <f t="shared" si="237"/>
        <v>42173.445219907408</v>
      </c>
      <c r="T3836" s="12">
        <f t="shared" si="238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8317</v>
      </c>
      <c r="R3837" t="s">
        <v>8318</v>
      </c>
      <c r="S3837" s="12">
        <f t="shared" si="237"/>
        <v>42481.94222222222</v>
      </c>
      <c r="T3837" s="12">
        <f t="shared" si="238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8317</v>
      </c>
      <c r="R3838" t="s">
        <v>8318</v>
      </c>
      <c r="S3838" s="12">
        <f t="shared" si="237"/>
        <v>42585.172916666663</v>
      </c>
      <c r="T3838" s="12">
        <f t="shared" si="238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8317</v>
      </c>
      <c r="R3839" t="s">
        <v>8318</v>
      </c>
      <c r="S3839" s="12">
        <f t="shared" si="237"/>
        <v>42188.765717592592</v>
      </c>
      <c r="T3839" s="12">
        <f t="shared" si="238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8317</v>
      </c>
      <c r="R3840" t="s">
        <v>8318</v>
      </c>
      <c r="S3840" s="12">
        <f t="shared" si="237"/>
        <v>42146.710752314815</v>
      </c>
      <c r="T3840" s="12">
        <f t="shared" si="238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8317</v>
      </c>
      <c r="R3841" t="s">
        <v>8318</v>
      </c>
      <c r="S3841" s="12">
        <f t="shared" si="237"/>
        <v>42215.142638888887</v>
      </c>
      <c r="T3841" s="12">
        <f t="shared" si="238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ref="P3842:P3905" si="240">E3842/L3842</f>
        <v>21.666666666666668</v>
      </c>
      <c r="Q3842" t="s">
        <v>8317</v>
      </c>
      <c r="R3842" t="s">
        <v>8318</v>
      </c>
      <c r="S3842" s="12">
        <f t="shared" ref="S3842:S3905" si="241">(((I3842/60)/60)/24)+DATE(1970,1,1)</f>
        <v>42457.660057870366</v>
      </c>
      <c r="T3842" s="12">
        <f t="shared" ref="T3842:T3905" si="242">(((J3842/60)/60)/24)+DATE(1970,1,1)</f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3">E3843/D3843</f>
        <v>8.72E-2</v>
      </c>
      <c r="P3843" s="6">
        <f t="shared" si="240"/>
        <v>25.647058823529413</v>
      </c>
      <c r="Q3843" t="s">
        <v>8317</v>
      </c>
      <c r="R3843" t="s">
        <v>8318</v>
      </c>
      <c r="S3843" s="12">
        <f t="shared" si="241"/>
        <v>41840.785729166666</v>
      </c>
      <c r="T3843" s="12">
        <f t="shared" si="242"/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3"/>
        <v>0.21940000000000001</v>
      </c>
      <c r="P3844" s="6">
        <f t="shared" si="240"/>
        <v>47.695652173913047</v>
      </c>
      <c r="Q3844" t="s">
        <v>8317</v>
      </c>
      <c r="R3844" t="s">
        <v>8318</v>
      </c>
      <c r="S3844" s="12">
        <f t="shared" si="241"/>
        <v>41770.493657407409</v>
      </c>
      <c r="T3844" s="12">
        <f t="shared" si="242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8317</v>
      </c>
      <c r="R3845" t="s">
        <v>8318</v>
      </c>
      <c r="S3845" s="12">
        <f t="shared" si="241"/>
        <v>41791.072500000002</v>
      </c>
      <c r="T3845" s="12">
        <f t="shared" si="242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8317</v>
      </c>
      <c r="R3846" t="s">
        <v>8318</v>
      </c>
      <c r="S3846" s="12">
        <f t="shared" si="241"/>
        <v>41793.290972222225</v>
      </c>
      <c r="T3846" s="12">
        <f t="shared" si="242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8317</v>
      </c>
      <c r="R3847" t="s">
        <v>8318</v>
      </c>
      <c r="S3847" s="12">
        <f t="shared" si="241"/>
        <v>42278.627013888887</v>
      </c>
      <c r="T3847" s="12">
        <f t="shared" si="242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8317</v>
      </c>
      <c r="R3848" t="s">
        <v>8318</v>
      </c>
      <c r="S3848" s="12">
        <f t="shared" si="241"/>
        <v>41916.290972222225</v>
      </c>
      <c r="T3848" s="12">
        <f t="shared" si="242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8317</v>
      </c>
      <c r="R3849" t="s">
        <v>8318</v>
      </c>
      <c r="S3849" s="12">
        <f t="shared" si="241"/>
        <v>42204.224432870367</v>
      </c>
      <c r="T3849" s="12">
        <f t="shared" si="242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8317</v>
      </c>
      <c r="R3850" t="s">
        <v>8318</v>
      </c>
      <c r="S3850" s="12">
        <f t="shared" si="241"/>
        <v>42295.817002314812</v>
      </c>
      <c r="T3850" s="12">
        <f t="shared" si="242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8317</v>
      </c>
      <c r="R3851" t="s">
        <v>8318</v>
      </c>
      <c r="S3851" s="12">
        <f t="shared" si="241"/>
        <v>42166.767175925925</v>
      </c>
      <c r="T3851" s="12">
        <f t="shared" si="242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8317</v>
      </c>
      <c r="R3852" t="s">
        <v>8318</v>
      </c>
      <c r="S3852" s="12">
        <f t="shared" si="241"/>
        <v>42005.124340277776</v>
      </c>
      <c r="T3852" s="12">
        <f t="shared" si="242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8317</v>
      </c>
      <c r="R3853" t="s">
        <v>8318</v>
      </c>
      <c r="S3853" s="12">
        <f t="shared" si="241"/>
        <v>42202.439571759256</v>
      </c>
      <c r="T3853" s="12">
        <f t="shared" si="242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8317</v>
      </c>
      <c r="R3854" t="s">
        <v>8318</v>
      </c>
      <c r="S3854" s="12">
        <f t="shared" si="241"/>
        <v>42090.149027777778</v>
      </c>
      <c r="T3854" s="12">
        <f t="shared" si="242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8317</v>
      </c>
      <c r="R3855" t="s">
        <v>8318</v>
      </c>
      <c r="S3855" s="12">
        <f t="shared" si="241"/>
        <v>41883.84002314815</v>
      </c>
      <c r="T3855" s="12">
        <f t="shared" si="242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8317</v>
      </c>
      <c r="R3856" t="s">
        <v>8318</v>
      </c>
      <c r="S3856" s="12">
        <f t="shared" si="241"/>
        <v>42133.884930555556</v>
      </c>
      <c r="T3856" s="12">
        <f t="shared" si="242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8317</v>
      </c>
      <c r="R3857" t="s">
        <v>8318</v>
      </c>
      <c r="S3857" s="12">
        <f t="shared" si="241"/>
        <v>42089.929062499999</v>
      </c>
      <c r="T3857" s="12">
        <f t="shared" si="242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8317</v>
      </c>
      <c r="R3858" t="s">
        <v>8318</v>
      </c>
      <c r="S3858" s="12">
        <f t="shared" si="241"/>
        <v>42071.701423611114</v>
      </c>
      <c r="T3858" s="12">
        <f t="shared" si="242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8317</v>
      </c>
      <c r="R3859" t="s">
        <v>8318</v>
      </c>
      <c r="S3859" s="12">
        <f t="shared" si="241"/>
        <v>41852.716666666667</v>
      </c>
      <c r="T3859" s="12">
        <f t="shared" si="242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8317</v>
      </c>
      <c r="R3860" t="s">
        <v>8318</v>
      </c>
      <c r="S3860" s="12">
        <f t="shared" si="241"/>
        <v>42146.875</v>
      </c>
      <c r="T3860" s="12">
        <f t="shared" si="242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8317</v>
      </c>
      <c r="R3861" t="s">
        <v>8318</v>
      </c>
      <c r="S3861" s="12">
        <f t="shared" si="241"/>
        <v>41815.875</v>
      </c>
      <c r="T3861" s="12">
        <f t="shared" si="242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8317</v>
      </c>
      <c r="R3862" t="s">
        <v>8318</v>
      </c>
      <c r="S3862" s="12">
        <f t="shared" si="241"/>
        <v>41863.660995370366</v>
      </c>
      <c r="T3862" s="12">
        <f t="shared" si="242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8317</v>
      </c>
      <c r="R3863" t="s">
        <v>8318</v>
      </c>
      <c r="S3863" s="12">
        <f t="shared" si="241"/>
        <v>41955.907638888893</v>
      </c>
      <c r="T3863" s="12">
        <f t="shared" si="242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8317</v>
      </c>
      <c r="R3864" t="s">
        <v>8318</v>
      </c>
      <c r="S3864" s="12">
        <f t="shared" si="241"/>
        <v>42625.707638888889</v>
      </c>
      <c r="T3864" s="12">
        <f t="shared" si="242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8317</v>
      </c>
      <c r="R3865" t="s">
        <v>8318</v>
      </c>
      <c r="S3865" s="12">
        <f t="shared" si="241"/>
        <v>42313.674826388888</v>
      </c>
      <c r="T3865" s="12">
        <f t="shared" si="242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8317</v>
      </c>
      <c r="R3866" t="s">
        <v>8318</v>
      </c>
      <c r="S3866" s="12">
        <f t="shared" si="241"/>
        <v>42325.933495370366</v>
      </c>
      <c r="T3866" s="12">
        <f t="shared" si="242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8317</v>
      </c>
      <c r="R3867" t="s">
        <v>8318</v>
      </c>
      <c r="S3867" s="12">
        <f t="shared" si="241"/>
        <v>41881.229166666664</v>
      </c>
      <c r="T3867" s="12">
        <f t="shared" si="242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8317</v>
      </c>
      <c r="R3868" t="s">
        <v>8318</v>
      </c>
      <c r="S3868" s="12">
        <f t="shared" si="241"/>
        <v>42452.145138888889</v>
      </c>
      <c r="T3868" s="12">
        <f t="shared" si="242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8317</v>
      </c>
      <c r="R3869" t="s">
        <v>8318</v>
      </c>
      <c r="S3869" s="12">
        <f t="shared" si="241"/>
        <v>42539.814108796301</v>
      </c>
      <c r="T3869" s="12">
        <f t="shared" si="242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8317</v>
      </c>
      <c r="R3870" t="s">
        <v>8359</v>
      </c>
      <c r="S3870" s="12">
        <f t="shared" si="241"/>
        <v>41890.659780092588</v>
      </c>
      <c r="T3870" s="12">
        <f t="shared" si="242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8317</v>
      </c>
      <c r="R3871" t="s">
        <v>8359</v>
      </c>
      <c r="S3871" s="12">
        <f t="shared" si="241"/>
        <v>42077.132638888885</v>
      </c>
      <c r="T3871" s="12">
        <f t="shared" si="242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8317</v>
      </c>
      <c r="R3872" t="s">
        <v>8359</v>
      </c>
      <c r="S3872" s="12">
        <f t="shared" si="241"/>
        <v>41823.17219907407</v>
      </c>
      <c r="T3872" s="12">
        <f t="shared" si="242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8317</v>
      </c>
      <c r="R3873" t="s">
        <v>8359</v>
      </c>
      <c r="S3873" s="12">
        <f t="shared" si="241"/>
        <v>42823.739004629635</v>
      </c>
      <c r="T3873" s="12">
        <f t="shared" si="242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8317</v>
      </c>
      <c r="R3874" t="s">
        <v>8359</v>
      </c>
      <c r="S3874" s="12">
        <f t="shared" si="241"/>
        <v>42230.145787037036</v>
      </c>
      <c r="T3874" s="12">
        <f t="shared" si="242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8317</v>
      </c>
      <c r="R3875" t="s">
        <v>8359</v>
      </c>
      <c r="S3875" s="12">
        <f t="shared" si="241"/>
        <v>42285.696006944447</v>
      </c>
      <c r="T3875" s="12">
        <f t="shared" si="242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8317</v>
      </c>
      <c r="R3876" t="s">
        <v>8359</v>
      </c>
      <c r="S3876" s="12">
        <f t="shared" si="241"/>
        <v>42028.041666666672</v>
      </c>
      <c r="T3876" s="12">
        <f t="shared" si="242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8317</v>
      </c>
      <c r="R3877" t="s">
        <v>8359</v>
      </c>
      <c r="S3877" s="12">
        <f t="shared" si="241"/>
        <v>42616.416666666672</v>
      </c>
      <c r="T3877" s="12">
        <f t="shared" si="242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8317</v>
      </c>
      <c r="R3878" t="s">
        <v>8359</v>
      </c>
      <c r="S3878" s="12">
        <f t="shared" si="241"/>
        <v>42402.624166666668</v>
      </c>
      <c r="T3878" s="12">
        <f t="shared" si="242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8317</v>
      </c>
      <c r="R3879" t="s">
        <v>8359</v>
      </c>
      <c r="S3879" s="12">
        <f t="shared" si="241"/>
        <v>42712.67768518519</v>
      </c>
      <c r="T3879" s="12">
        <f t="shared" si="242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8317</v>
      </c>
      <c r="R3880" t="s">
        <v>8359</v>
      </c>
      <c r="S3880" s="12">
        <f t="shared" si="241"/>
        <v>42185.165972222225</v>
      </c>
      <c r="T3880" s="12">
        <f t="shared" si="242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8317</v>
      </c>
      <c r="R3881" t="s">
        <v>8359</v>
      </c>
      <c r="S3881" s="12">
        <f t="shared" si="241"/>
        <v>42029.861064814817</v>
      </c>
      <c r="T3881" s="12">
        <f t="shared" si="242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8317</v>
      </c>
      <c r="R3882" t="s">
        <v>8359</v>
      </c>
      <c r="S3882" s="12">
        <f t="shared" si="241"/>
        <v>41850.958333333336</v>
      </c>
      <c r="T3882" s="12">
        <f t="shared" si="242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8317</v>
      </c>
      <c r="R3883" t="s">
        <v>8359</v>
      </c>
      <c r="S3883" s="12">
        <f t="shared" si="241"/>
        <v>42786.018506944441</v>
      </c>
      <c r="T3883" s="12">
        <f t="shared" si="242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8317</v>
      </c>
      <c r="R3884" t="s">
        <v>8359</v>
      </c>
      <c r="S3884" s="12">
        <f t="shared" si="241"/>
        <v>42400.960416666669</v>
      </c>
      <c r="T3884" s="12">
        <f t="shared" si="242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8317</v>
      </c>
      <c r="R3885" t="s">
        <v>8359</v>
      </c>
      <c r="S3885" s="12">
        <f t="shared" si="241"/>
        <v>41884.602650462963</v>
      </c>
      <c r="T3885" s="12">
        <f t="shared" si="242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8317</v>
      </c>
      <c r="R3886" t="s">
        <v>8359</v>
      </c>
      <c r="S3886" s="12">
        <f t="shared" si="241"/>
        <v>42090.749907407408</v>
      </c>
      <c r="T3886" s="12">
        <f t="shared" si="242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8317</v>
      </c>
      <c r="R3887" t="s">
        <v>8359</v>
      </c>
      <c r="S3887" s="12">
        <f t="shared" si="241"/>
        <v>42499.951284722221</v>
      </c>
      <c r="T3887" s="12">
        <f t="shared" si="242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8317</v>
      </c>
      <c r="R3888" t="s">
        <v>8359</v>
      </c>
      <c r="S3888" s="12">
        <f t="shared" si="241"/>
        <v>41984.228032407409</v>
      </c>
      <c r="T3888" s="12">
        <f t="shared" si="242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8317</v>
      </c>
      <c r="R3889" t="s">
        <v>8359</v>
      </c>
      <c r="S3889" s="12">
        <f t="shared" si="241"/>
        <v>42125.916666666672</v>
      </c>
      <c r="T3889" s="12">
        <f t="shared" si="242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8317</v>
      </c>
      <c r="R3890" t="s">
        <v>8318</v>
      </c>
      <c r="S3890" s="12">
        <f t="shared" si="241"/>
        <v>42792.545810185184</v>
      </c>
      <c r="T3890" s="12">
        <f t="shared" si="242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8317</v>
      </c>
      <c r="R3891" t="s">
        <v>8318</v>
      </c>
      <c r="S3891" s="12">
        <f t="shared" si="241"/>
        <v>42008.976388888885</v>
      </c>
      <c r="T3891" s="12">
        <f t="shared" si="242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8317</v>
      </c>
      <c r="R3892" t="s">
        <v>8318</v>
      </c>
      <c r="S3892" s="12">
        <f t="shared" si="241"/>
        <v>42231.758611111116</v>
      </c>
      <c r="T3892" s="12">
        <f t="shared" si="242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8317</v>
      </c>
      <c r="R3893" t="s">
        <v>8318</v>
      </c>
      <c r="S3893" s="12">
        <f t="shared" si="241"/>
        <v>42086.207638888889</v>
      </c>
      <c r="T3893" s="12">
        <f t="shared" si="242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8317</v>
      </c>
      <c r="R3894" t="s">
        <v>8318</v>
      </c>
      <c r="S3894" s="12">
        <f t="shared" si="241"/>
        <v>41875.291666666664</v>
      </c>
      <c r="T3894" s="12">
        <f t="shared" si="242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8317</v>
      </c>
      <c r="R3895" t="s">
        <v>8318</v>
      </c>
      <c r="S3895" s="12">
        <f t="shared" si="241"/>
        <v>41821.25</v>
      </c>
      <c r="T3895" s="12">
        <f t="shared" si="242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8317</v>
      </c>
      <c r="R3896" t="s">
        <v>8318</v>
      </c>
      <c r="S3896" s="12">
        <f t="shared" si="241"/>
        <v>42710.207638888889</v>
      </c>
      <c r="T3896" s="12">
        <f t="shared" si="242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8317</v>
      </c>
      <c r="R3897" t="s">
        <v>8318</v>
      </c>
      <c r="S3897" s="12">
        <f t="shared" si="241"/>
        <v>42063.250208333338</v>
      </c>
      <c r="T3897" s="12">
        <f t="shared" si="242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8317</v>
      </c>
      <c r="R3898" t="s">
        <v>8318</v>
      </c>
      <c r="S3898" s="12">
        <f t="shared" si="241"/>
        <v>41807.191875000004</v>
      </c>
      <c r="T3898" s="12">
        <f t="shared" si="242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8317</v>
      </c>
      <c r="R3899" t="s">
        <v>8318</v>
      </c>
      <c r="S3899" s="12">
        <f t="shared" si="241"/>
        <v>42012.87364583333</v>
      </c>
      <c r="T3899" s="12">
        <f t="shared" si="242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8317</v>
      </c>
      <c r="R3900" t="s">
        <v>8318</v>
      </c>
      <c r="S3900" s="12">
        <f t="shared" si="241"/>
        <v>42233.666666666672</v>
      </c>
      <c r="T3900" s="12">
        <f t="shared" si="242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8317</v>
      </c>
      <c r="R3901" t="s">
        <v>8318</v>
      </c>
      <c r="S3901" s="12">
        <f t="shared" si="241"/>
        <v>41863.775011574071</v>
      </c>
      <c r="T3901" s="12">
        <f t="shared" si="242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8317</v>
      </c>
      <c r="R3902" t="s">
        <v>8318</v>
      </c>
      <c r="S3902" s="12">
        <f t="shared" si="241"/>
        <v>42166.092488425929</v>
      </c>
      <c r="T3902" s="12">
        <f t="shared" si="242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8317</v>
      </c>
      <c r="R3903" t="s">
        <v>8318</v>
      </c>
      <c r="S3903" s="12">
        <f t="shared" si="241"/>
        <v>42357.826377314821</v>
      </c>
      <c r="T3903" s="12">
        <f t="shared" si="242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8317</v>
      </c>
      <c r="R3904" t="s">
        <v>8318</v>
      </c>
      <c r="S3904" s="12">
        <f t="shared" si="241"/>
        <v>42688.509745370371</v>
      </c>
      <c r="T3904" s="12">
        <f t="shared" si="242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8317</v>
      </c>
      <c r="R3905" t="s">
        <v>8318</v>
      </c>
      <c r="S3905" s="12">
        <f t="shared" si="241"/>
        <v>42230.818055555559</v>
      </c>
      <c r="T3905" s="12">
        <f t="shared" si="242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ref="P3906:P3969" si="244">E3906/L3906</f>
        <v>1.5</v>
      </c>
      <c r="Q3906" t="s">
        <v>8317</v>
      </c>
      <c r="R3906" t="s">
        <v>8318</v>
      </c>
      <c r="S3906" s="12">
        <f t="shared" ref="S3906:S3969" si="245">(((I3906/60)/60)/24)+DATE(1970,1,1)</f>
        <v>42109.211111111115</v>
      </c>
      <c r="T3906" s="12">
        <f t="shared" ref="T3906:T3969" si="246">(((J3906/60)/60)/24)+DATE(1970,1,1)</f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7">E3907/D3907</f>
        <v>0.11533333333333333</v>
      </c>
      <c r="P3907" s="6">
        <f t="shared" si="244"/>
        <v>24.714285714285715</v>
      </c>
      <c r="Q3907" t="s">
        <v>8317</v>
      </c>
      <c r="R3907" t="s">
        <v>8318</v>
      </c>
      <c r="S3907" s="12">
        <f t="shared" si="245"/>
        <v>42166.958333333328</v>
      </c>
      <c r="T3907" s="12">
        <f t="shared" si="246"/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7"/>
        <v>0.67333333333333334</v>
      </c>
      <c r="P3908" s="6">
        <f t="shared" si="244"/>
        <v>63.125</v>
      </c>
      <c r="Q3908" t="s">
        <v>8317</v>
      </c>
      <c r="R3908" t="s">
        <v>8318</v>
      </c>
      <c r="S3908" s="12">
        <f t="shared" si="245"/>
        <v>42181.559027777781</v>
      </c>
      <c r="T3908" s="12">
        <f t="shared" si="246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8317</v>
      </c>
      <c r="R3909" t="s">
        <v>8318</v>
      </c>
      <c r="S3909" s="12">
        <f t="shared" si="245"/>
        <v>41938.838888888888</v>
      </c>
      <c r="T3909" s="12">
        <f t="shared" si="246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8317</v>
      </c>
      <c r="R3910" t="s">
        <v>8318</v>
      </c>
      <c r="S3910" s="12">
        <f t="shared" si="245"/>
        <v>41849.135370370372</v>
      </c>
      <c r="T3910" s="12">
        <f t="shared" si="246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8317</v>
      </c>
      <c r="R3911" t="s">
        <v>8318</v>
      </c>
      <c r="S3911" s="12">
        <f t="shared" si="245"/>
        <v>41893.359282407408</v>
      </c>
      <c r="T3911" s="12">
        <f t="shared" si="246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8317</v>
      </c>
      <c r="R3912" t="s">
        <v>8318</v>
      </c>
      <c r="S3912" s="12">
        <f t="shared" si="245"/>
        <v>42254.756909722222</v>
      </c>
      <c r="T3912" s="12">
        <f t="shared" si="246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8317</v>
      </c>
      <c r="R3913" t="s">
        <v>8318</v>
      </c>
      <c r="S3913" s="12">
        <f t="shared" si="245"/>
        <v>41969.853900462964</v>
      </c>
      <c r="T3913" s="12">
        <f t="shared" si="246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8317</v>
      </c>
      <c r="R3914" t="s">
        <v>8318</v>
      </c>
      <c r="S3914" s="12">
        <f t="shared" si="245"/>
        <v>42119.190972222219</v>
      </c>
      <c r="T3914" s="12">
        <f t="shared" si="246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8317</v>
      </c>
      <c r="R3915" t="s">
        <v>8318</v>
      </c>
      <c r="S3915" s="12">
        <f t="shared" si="245"/>
        <v>42338.252881944441</v>
      </c>
      <c r="T3915" s="12">
        <f t="shared" si="246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8317</v>
      </c>
      <c r="R3916" t="s">
        <v>8318</v>
      </c>
      <c r="S3916" s="12">
        <f t="shared" si="245"/>
        <v>42134.957638888889</v>
      </c>
      <c r="T3916" s="12">
        <f t="shared" si="246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8317</v>
      </c>
      <c r="R3917" t="s">
        <v>8318</v>
      </c>
      <c r="S3917" s="12">
        <f t="shared" si="245"/>
        <v>42522.98505787037</v>
      </c>
      <c r="T3917" s="12">
        <f t="shared" si="246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8317</v>
      </c>
      <c r="R3918" t="s">
        <v>8318</v>
      </c>
      <c r="S3918" s="12">
        <f t="shared" si="245"/>
        <v>42524.471666666665</v>
      </c>
      <c r="T3918" s="12">
        <f t="shared" si="246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8317</v>
      </c>
      <c r="R3919" t="s">
        <v>8318</v>
      </c>
      <c r="S3919" s="12">
        <f t="shared" si="245"/>
        <v>41893.527326388888</v>
      </c>
      <c r="T3919" s="12">
        <f t="shared" si="246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8317</v>
      </c>
      <c r="R3920" t="s">
        <v>8318</v>
      </c>
      <c r="S3920" s="12">
        <f t="shared" si="245"/>
        <v>41855.666666666664</v>
      </c>
      <c r="T3920" s="12">
        <f t="shared" si="246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8317</v>
      </c>
      <c r="R3921" t="s">
        <v>8318</v>
      </c>
      <c r="S3921" s="12">
        <f t="shared" si="245"/>
        <v>42387</v>
      </c>
      <c r="T3921" s="12">
        <f t="shared" si="246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8317</v>
      </c>
      <c r="R3922" t="s">
        <v>8318</v>
      </c>
      <c r="S3922" s="12">
        <f t="shared" si="245"/>
        <v>42687.428935185191</v>
      </c>
      <c r="T3922" s="12">
        <f t="shared" si="246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8317</v>
      </c>
      <c r="R3923" t="s">
        <v>8318</v>
      </c>
      <c r="S3923" s="12">
        <f t="shared" si="245"/>
        <v>41938.75</v>
      </c>
      <c r="T3923" s="12">
        <f t="shared" si="246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8317</v>
      </c>
      <c r="R3924" t="s">
        <v>8318</v>
      </c>
      <c r="S3924" s="12">
        <f t="shared" si="245"/>
        <v>42065.958333333328</v>
      </c>
      <c r="T3924" s="12">
        <f t="shared" si="246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8317</v>
      </c>
      <c r="R3925" t="s">
        <v>8318</v>
      </c>
      <c r="S3925" s="12">
        <f t="shared" si="245"/>
        <v>42103.979988425926</v>
      </c>
      <c r="T3925" s="12">
        <f t="shared" si="246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8317</v>
      </c>
      <c r="R3926" t="s">
        <v>8318</v>
      </c>
      <c r="S3926" s="12">
        <f t="shared" si="245"/>
        <v>41816.959745370368</v>
      </c>
      <c r="T3926" s="12">
        <f t="shared" si="246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8317</v>
      </c>
      <c r="R3927" t="s">
        <v>8318</v>
      </c>
      <c r="S3927" s="12">
        <f t="shared" si="245"/>
        <v>41850.870821759258</v>
      </c>
      <c r="T3927" s="12">
        <f t="shared" si="246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8317</v>
      </c>
      <c r="R3928" t="s">
        <v>8318</v>
      </c>
      <c r="S3928" s="12">
        <f t="shared" si="245"/>
        <v>42000.085046296299</v>
      </c>
      <c r="T3928" s="12">
        <f t="shared" si="246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8317</v>
      </c>
      <c r="R3929" t="s">
        <v>8318</v>
      </c>
      <c r="S3929" s="12">
        <f t="shared" si="245"/>
        <v>41860.267407407409</v>
      </c>
      <c r="T3929" s="12">
        <f t="shared" si="246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8317</v>
      </c>
      <c r="R3930" t="s">
        <v>8318</v>
      </c>
      <c r="S3930" s="12">
        <f t="shared" si="245"/>
        <v>42293.207638888889</v>
      </c>
      <c r="T3930" s="12">
        <f t="shared" si="246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8317</v>
      </c>
      <c r="R3931" t="s">
        <v>8318</v>
      </c>
      <c r="S3931" s="12">
        <f t="shared" si="245"/>
        <v>42631.827141203699</v>
      </c>
      <c r="T3931" s="12">
        <f t="shared" si="246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8317</v>
      </c>
      <c r="R3932" t="s">
        <v>8318</v>
      </c>
      <c r="S3932" s="12">
        <f t="shared" si="245"/>
        <v>42461.25</v>
      </c>
      <c r="T3932" s="12">
        <f t="shared" si="246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8317</v>
      </c>
      <c r="R3933" t="s">
        <v>8318</v>
      </c>
      <c r="S3933" s="12">
        <f t="shared" si="245"/>
        <v>42253.151701388888</v>
      </c>
      <c r="T3933" s="12">
        <f t="shared" si="246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8317</v>
      </c>
      <c r="R3934" t="s">
        <v>8318</v>
      </c>
      <c r="S3934" s="12">
        <f t="shared" si="245"/>
        <v>42445.126898148148</v>
      </c>
      <c r="T3934" s="12">
        <f t="shared" si="246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8317</v>
      </c>
      <c r="R3935" t="s">
        <v>8318</v>
      </c>
      <c r="S3935" s="12">
        <f t="shared" si="245"/>
        <v>42568.029861111107</v>
      </c>
      <c r="T3935" s="12">
        <f t="shared" si="246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8317</v>
      </c>
      <c r="R3936" t="s">
        <v>8318</v>
      </c>
      <c r="S3936" s="12">
        <f t="shared" si="245"/>
        <v>42278.541666666672</v>
      </c>
      <c r="T3936" s="12">
        <f t="shared" si="246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8317</v>
      </c>
      <c r="R3937" t="s">
        <v>8318</v>
      </c>
      <c r="S3937" s="12">
        <f t="shared" si="245"/>
        <v>42281.656782407401</v>
      </c>
      <c r="T3937" s="12">
        <f t="shared" si="246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8317</v>
      </c>
      <c r="R3938" t="s">
        <v>8318</v>
      </c>
      <c r="S3938" s="12">
        <f t="shared" si="245"/>
        <v>42705.304629629631</v>
      </c>
      <c r="T3938" s="12">
        <f t="shared" si="246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8317</v>
      </c>
      <c r="R3939" t="s">
        <v>8318</v>
      </c>
      <c r="S3939" s="12">
        <f t="shared" si="245"/>
        <v>42562.631481481483</v>
      </c>
      <c r="T3939" s="12">
        <f t="shared" si="246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8317</v>
      </c>
      <c r="R3940" t="s">
        <v>8318</v>
      </c>
      <c r="S3940" s="12">
        <f t="shared" si="245"/>
        <v>42182.905717592599</v>
      </c>
      <c r="T3940" s="12">
        <f t="shared" si="246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8317</v>
      </c>
      <c r="R3941" t="s">
        <v>8318</v>
      </c>
      <c r="S3941" s="12">
        <f t="shared" si="245"/>
        <v>41919.1875</v>
      </c>
      <c r="T3941" s="12">
        <f t="shared" si="246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8317</v>
      </c>
      <c r="R3942" t="s">
        <v>8318</v>
      </c>
      <c r="S3942" s="12">
        <f t="shared" si="245"/>
        <v>42006.492488425924</v>
      </c>
      <c r="T3942" s="12">
        <f t="shared" si="246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8317</v>
      </c>
      <c r="R3943" t="s">
        <v>8318</v>
      </c>
      <c r="S3943" s="12">
        <f t="shared" si="245"/>
        <v>41968.041666666672</v>
      </c>
      <c r="T3943" s="12">
        <f t="shared" si="246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8317</v>
      </c>
      <c r="R3944" t="s">
        <v>8318</v>
      </c>
      <c r="S3944" s="12">
        <f t="shared" si="245"/>
        <v>42171.904097222221</v>
      </c>
      <c r="T3944" s="12">
        <f t="shared" si="246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8317</v>
      </c>
      <c r="R3945" t="s">
        <v>8318</v>
      </c>
      <c r="S3945" s="12">
        <f t="shared" si="245"/>
        <v>42310.701388888891</v>
      </c>
      <c r="T3945" s="12">
        <f t="shared" si="246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8317</v>
      </c>
      <c r="R3946" t="s">
        <v>8318</v>
      </c>
      <c r="S3946" s="12">
        <f t="shared" si="245"/>
        <v>42243.662905092591</v>
      </c>
      <c r="T3946" s="12">
        <f t="shared" si="246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8317</v>
      </c>
      <c r="R3947" t="s">
        <v>8318</v>
      </c>
      <c r="S3947" s="12">
        <f t="shared" si="245"/>
        <v>42139.801712962959</v>
      </c>
      <c r="T3947" s="12">
        <f t="shared" si="246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8317</v>
      </c>
      <c r="R3948" t="s">
        <v>8318</v>
      </c>
      <c r="S3948" s="12">
        <f t="shared" si="245"/>
        <v>42063.333333333328</v>
      </c>
      <c r="T3948" s="12">
        <f t="shared" si="246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8317</v>
      </c>
      <c r="R3949" t="s">
        <v>8318</v>
      </c>
      <c r="S3949" s="12">
        <f t="shared" si="245"/>
        <v>42645.142870370371</v>
      </c>
      <c r="T3949" s="12">
        <f t="shared" si="246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8317</v>
      </c>
      <c r="R3950" t="s">
        <v>8318</v>
      </c>
      <c r="S3950" s="12">
        <f t="shared" si="245"/>
        <v>41889.325497685182</v>
      </c>
      <c r="T3950" s="12">
        <f t="shared" si="246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8317</v>
      </c>
      <c r="R3951" t="s">
        <v>8318</v>
      </c>
      <c r="S3951" s="12">
        <f t="shared" si="245"/>
        <v>42046.120613425926</v>
      </c>
      <c r="T3951" s="12">
        <f t="shared" si="246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8317</v>
      </c>
      <c r="R3952" t="s">
        <v>8318</v>
      </c>
      <c r="S3952" s="12">
        <f t="shared" si="245"/>
        <v>42468.774305555555</v>
      </c>
      <c r="T3952" s="12">
        <f t="shared" si="246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8317</v>
      </c>
      <c r="R3953" t="s">
        <v>8318</v>
      </c>
      <c r="S3953" s="12">
        <f t="shared" si="245"/>
        <v>42493.784050925926</v>
      </c>
      <c r="T3953" s="12">
        <f t="shared" si="246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8317</v>
      </c>
      <c r="R3954" t="s">
        <v>8318</v>
      </c>
      <c r="S3954" s="12">
        <f t="shared" si="245"/>
        <v>42303.790393518517</v>
      </c>
      <c r="T3954" s="12">
        <f t="shared" si="246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8317</v>
      </c>
      <c r="R3955" t="s">
        <v>8318</v>
      </c>
      <c r="S3955" s="12">
        <f t="shared" si="245"/>
        <v>42580.978472222225</v>
      </c>
      <c r="T3955" s="12">
        <f t="shared" si="246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8317</v>
      </c>
      <c r="R3956" t="s">
        <v>8318</v>
      </c>
      <c r="S3956" s="12">
        <f t="shared" si="245"/>
        <v>41834.651203703703</v>
      </c>
      <c r="T3956" s="12">
        <f t="shared" si="246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8317</v>
      </c>
      <c r="R3957" t="s">
        <v>8318</v>
      </c>
      <c r="S3957" s="12">
        <f t="shared" si="245"/>
        <v>42336.890520833331</v>
      </c>
      <c r="T3957" s="12">
        <f t="shared" si="246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8317</v>
      </c>
      <c r="R3958" t="s">
        <v>8318</v>
      </c>
      <c r="S3958" s="12">
        <f t="shared" si="245"/>
        <v>42485.013888888891</v>
      </c>
      <c r="T3958" s="12">
        <f t="shared" si="246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8317</v>
      </c>
      <c r="R3959" t="s">
        <v>8318</v>
      </c>
      <c r="S3959" s="12">
        <f t="shared" si="245"/>
        <v>42559.976319444439</v>
      </c>
      <c r="T3959" s="12">
        <f t="shared" si="246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8317</v>
      </c>
      <c r="R3960" t="s">
        <v>8318</v>
      </c>
      <c r="S3960" s="12">
        <f t="shared" si="245"/>
        <v>41853.583333333336</v>
      </c>
      <c r="T3960" s="12">
        <f t="shared" si="246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8317</v>
      </c>
      <c r="R3961" t="s">
        <v>8318</v>
      </c>
      <c r="S3961" s="12">
        <f t="shared" si="245"/>
        <v>41910.788842592592</v>
      </c>
      <c r="T3961" s="12">
        <f t="shared" si="246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8317</v>
      </c>
      <c r="R3962" t="s">
        <v>8318</v>
      </c>
      <c r="S3962" s="12">
        <f t="shared" si="245"/>
        <v>42372.845555555556</v>
      </c>
      <c r="T3962" s="12">
        <f t="shared" si="246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8317</v>
      </c>
      <c r="R3963" t="s">
        <v>8318</v>
      </c>
      <c r="S3963" s="12">
        <f t="shared" si="245"/>
        <v>41767.891319444447</v>
      </c>
      <c r="T3963" s="12">
        <f t="shared" si="246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8317</v>
      </c>
      <c r="R3964" t="s">
        <v>8318</v>
      </c>
      <c r="S3964" s="12">
        <f t="shared" si="245"/>
        <v>42336.621458333335</v>
      </c>
      <c r="T3964" s="12">
        <f t="shared" si="246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8317</v>
      </c>
      <c r="R3965" t="s">
        <v>8318</v>
      </c>
      <c r="S3965" s="12">
        <f t="shared" si="245"/>
        <v>42326.195798611108</v>
      </c>
      <c r="T3965" s="12">
        <f t="shared" si="246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8317</v>
      </c>
      <c r="R3966" t="s">
        <v>8318</v>
      </c>
      <c r="S3966" s="12">
        <f t="shared" si="245"/>
        <v>42113.680393518516</v>
      </c>
      <c r="T3966" s="12">
        <f t="shared" si="246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8317</v>
      </c>
      <c r="R3967" t="s">
        <v>8318</v>
      </c>
      <c r="S3967" s="12">
        <f t="shared" si="245"/>
        <v>42474.194212962961</v>
      </c>
      <c r="T3967" s="12">
        <f t="shared" si="246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8317</v>
      </c>
      <c r="R3968" t="s">
        <v>8318</v>
      </c>
      <c r="S3968" s="12">
        <f t="shared" si="245"/>
        <v>41844.124305555553</v>
      </c>
      <c r="T3968" s="12">
        <f t="shared" si="246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8317</v>
      </c>
      <c r="R3969" t="s">
        <v>8318</v>
      </c>
      <c r="S3969" s="12">
        <f t="shared" si="245"/>
        <v>42800.290590277778</v>
      </c>
      <c r="T3969" s="12">
        <f t="shared" si="246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ref="P3970:P4033" si="248">E3970/L3970</f>
        <v>47.909090909090907</v>
      </c>
      <c r="Q3970" t="s">
        <v>8317</v>
      </c>
      <c r="R3970" t="s">
        <v>8318</v>
      </c>
      <c r="S3970" s="12">
        <f t="shared" ref="S3970:S4033" si="249">(((I3970/60)/60)/24)+DATE(1970,1,1)</f>
        <v>42512.815659722226</v>
      </c>
      <c r="T3970" s="12">
        <f t="shared" ref="T3970:T4033" si="250">(((J3970/60)/60)/24)+DATE(1970,1,1)</f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1">E3971/D3971</f>
        <v>7.4690265486725665E-2</v>
      </c>
      <c r="P3971" s="6">
        <f t="shared" si="248"/>
        <v>35.166666666666664</v>
      </c>
      <c r="Q3971" t="s">
        <v>8317</v>
      </c>
      <c r="R3971" t="s">
        <v>8318</v>
      </c>
      <c r="S3971" s="12">
        <f t="shared" si="249"/>
        <v>42611.163194444445</v>
      </c>
      <c r="T3971" s="12">
        <f t="shared" si="250"/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1"/>
        <v>7.3333333333333334E-4</v>
      </c>
      <c r="P3972" s="6">
        <f t="shared" si="248"/>
        <v>5.5</v>
      </c>
      <c r="Q3972" t="s">
        <v>8317</v>
      </c>
      <c r="R3972" t="s">
        <v>8318</v>
      </c>
      <c r="S3972" s="12">
        <f t="shared" si="249"/>
        <v>42477.863553240735</v>
      </c>
      <c r="T3972" s="12">
        <f t="shared" si="250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8317</v>
      </c>
      <c r="R3973" t="s">
        <v>8318</v>
      </c>
      <c r="S3973" s="12">
        <f t="shared" si="249"/>
        <v>41841.536180555559</v>
      </c>
      <c r="T3973" s="12">
        <f t="shared" si="250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8317</v>
      </c>
      <c r="R3974" t="s">
        <v>8318</v>
      </c>
      <c r="S3974" s="12">
        <f t="shared" si="249"/>
        <v>42041.067523148144</v>
      </c>
      <c r="T3974" s="12">
        <f t="shared" si="250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8317</v>
      </c>
      <c r="R3975" t="s">
        <v>8318</v>
      </c>
      <c r="S3975" s="12">
        <f t="shared" si="249"/>
        <v>42499.166666666672</v>
      </c>
      <c r="T3975" s="12">
        <f t="shared" si="250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8317</v>
      </c>
      <c r="R3976" t="s">
        <v>8318</v>
      </c>
      <c r="S3976" s="12">
        <f t="shared" si="249"/>
        <v>42523.546851851846</v>
      </c>
      <c r="T3976" s="12">
        <f t="shared" si="250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8317</v>
      </c>
      <c r="R3977" t="s">
        <v>8318</v>
      </c>
      <c r="S3977" s="12">
        <f t="shared" si="249"/>
        <v>42564.866875</v>
      </c>
      <c r="T3977" s="12">
        <f t="shared" si="250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8317</v>
      </c>
      <c r="R3978" t="s">
        <v>8318</v>
      </c>
      <c r="S3978" s="12">
        <f t="shared" si="249"/>
        <v>41852.291666666664</v>
      </c>
      <c r="T3978" s="12">
        <f t="shared" si="250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8317</v>
      </c>
      <c r="R3979" t="s">
        <v>8318</v>
      </c>
      <c r="S3979" s="12">
        <f t="shared" si="249"/>
        <v>42573.788564814815</v>
      </c>
      <c r="T3979" s="12">
        <f t="shared" si="250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8317</v>
      </c>
      <c r="R3980" t="s">
        <v>8318</v>
      </c>
      <c r="S3980" s="12">
        <f t="shared" si="249"/>
        <v>42035.642974537041</v>
      </c>
      <c r="T3980" s="12">
        <f t="shared" si="250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8317</v>
      </c>
      <c r="R3981" t="s">
        <v>8318</v>
      </c>
      <c r="S3981" s="12">
        <f t="shared" si="249"/>
        <v>42092.833333333328</v>
      </c>
      <c r="T3981" s="12">
        <f t="shared" si="250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8317</v>
      </c>
      <c r="R3982" t="s">
        <v>8318</v>
      </c>
      <c r="S3982" s="12">
        <f t="shared" si="249"/>
        <v>41825.598923611113</v>
      </c>
      <c r="T3982" s="12">
        <f t="shared" si="250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8317</v>
      </c>
      <c r="R3983" t="s">
        <v>8318</v>
      </c>
      <c r="S3983" s="12">
        <f t="shared" si="249"/>
        <v>42568.179965277777</v>
      </c>
      <c r="T3983" s="12">
        <f t="shared" si="250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8317</v>
      </c>
      <c r="R3984" t="s">
        <v>8318</v>
      </c>
      <c r="S3984" s="12">
        <f t="shared" si="249"/>
        <v>42192.809953703705</v>
      </c>
      <c r="T3984" s="12">
        <f t="shared" si="250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8317</v>
      </c>
      <c r="R3985" t="s">
        <v>8318</v>
      </c>
      <c r="S3985" s="12">
        <f t="shared" si="249"/>
        <v>41779.290972222225</v>
      </c>
      <c r="T3985" s="12">
        <f t="shared" si="250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8317</v>
      </c>
      <c r="R3986" t="s">
        <v>8318</v>
      </c>
      <c r="S3986" s="12">
        <f t="shared" si="249"/>
        <v>41951</v>
      </c>
      <c r="T3986" s="12">
        <f t="shared" si="250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8317</v>
      </c>
      <c r="R3987" t="s">
        <v>8318</v>
      </c>
      <c r="S3987" s="12">
        <f t="shared" si="249"/>
        <v>42420.878472222219</v>
      </c>
      <c r="T3987" s="12">
        <f t="shared" si="250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8317</v>
      </c>
      <c r="R3988" t="s">
        <v>8318</v>
      </c>
      <c r="S3988" s="12">
        <f t="shared" si="249"/>
        <v>42496.544444444444</v>
      </c>
      <c r="T3988" s="12">
        <f t="shared" si="250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8317</v>
      </c>
      <c r="R3989" t="s">
        <v>8318</v>
      </c>
      <c r="S3989" s="12">
        <f t="shared" si="249"/>
        <v>41775.92465277778</v>
      </c>
      <c r="T3989" s="12">
        <f t="shared" si="250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8317</v>
      </c>
      <c r="R3990" t="s">
        <v>8318</v>
      </c>
      <c r="S3990" s="12">
        <f t="shared" si="249"/>
        <v>42245.08116898148</v>
      </c>
      <c r="T3990" s="12">
        <f t="shared" si="250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8317</v>
      </c>
      <c r="R3991" t="s">
        <v>8318</v>
      </c>
      <c r="S3991" s="12">
        <f t="shared" si="249"/>
        <v>42316.791446759264</v>
      </c>
      <c r="T3991" s="12">
        <f t="shared" si="250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8317</v>
      </c>
      <c r="R3992" t="s">
        <v>8318</v>
      </c>
      <c r="S3992" s="12">
        <f t="shared" si="249"/>
        <v>42431.672372685185</v>
      </c>
      <c r="T3992" s="12">
        <f t="shared" si="250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8317</v>
      </c>
      <c r="R3993" t="s">
        <v>8318</v>
      </c>
      <c r="S3993" s="12">
        <f t="shared" si="249"/>
        <v>42155.644467592589</v>
      </c>
      <c r="T3993" s="12">
        <f t="shared" si="250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8317</v>
      </c>
      <c r="R3994" t="s">
        <v>8318</v>
      </c>
      <c r="S3994" s="12">
        <f t="shared" si="249"/>
        <v>42349.982164351852</v>
      </c>
      <c r="T3994" s="12">
        <f t="shared" si="250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8317</v>
      </c>
      <c r="R3995" t="s">
        <v>8318</v>
      </c>
      <c r="S3995" s="12">
        <f t="shared" si="249"/>
        <v>42137.864722222221</v>
      </c>
      <c r="T3995" s="12">
        <f t="shared" si="250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8317</v>
      </c>
      <c r="R3996" t="s">
        <v>8318</v>
      </c>
      <c r="S3996" s="12">
        <f t="shared" si="249"/>
        <v>41839.389930555553</v>
      </c>
      <c r="T3996" s="12">
        <f t="shared" si="250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8317</v>
      </c>
      <c r="R3997" t="s">
        <v>8318</v>
      </c>
      <c r="S3997" s="12">
        <f t="shared" si="249"/>
        <v>42049.477083333331</v>
      </c>
      <c r="T3997" s="12">
        <f t="shared" si="250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8317</v>
      </c>
      <c r="R3998" t="s">
        <v>8318</v>
      </c>
      <c r="S3998" s="12">
        <f t="shared" si="249"/>
        <v>41963.669444444444</v>
      </c>
      <c r="T3998" s="12">
        <f t="shared" si="250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8317</v>
      </c>
      <c r="R3999" t="s">
        <v>8318</v>
      </c>
      <c r="S3999" s="12">
        <f t="shared" si="249"/>
        <v>42099.349780092598</v>
      </c>
      <c r="T3999" s="12">
        <f t="shared" si="250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8317</v>
      </c>
      <c r="R4000" t="s">
        <v>8318</v>
      </c>
      <c r="S4000" s="12">
        <f t="shared" si="249"/>
        <v>42091.921597222223</v>
      </c>
      <c r="T4000" s="12">
        <f t="shared" si="250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8317</v>
      </c>
      <c r="R4001" t="s">
        <v>8318</v>
      </c>
      <c r="S4001" s="12">
        <f t="shared" si="249"/>
        <v>41882.827650462961</v>
      </c>
      <c r="T4001" s="12">
        <f t="shared" si="250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8317</v>
      </c>
      <c r="R4002" t="s">
        <v>8318</v>
      </c>
      <c r="S4002" s="12">
        <f t="shared" si="249"/>
        <v>42497.603680555556</v>
      </c>
      <c r="T4002" s="12">
        <f t="shared" si="250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8317</v>
      </c>
      <c r="R4003" t="s">
        <v>8318</v>
      </c>
      <c r="S4003" s="12">
        <f t="shared" si="249"/>
        <v>42795.791666666672</v>
      </c>
      <c r="T4003" s="12">
        <f t="shared" si="250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8317</v>
      </c>
      <c r="R4004" t="s">
        <v>8318</v>
      </c>
      <c r="S4004" s="12">
        <f t="shared" si="249"/>
        <v>41909.043530092589</v>
      </c>
      <c r="T4004" s="12">
        <f t="shared" si="250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8317</v>
      </c>
      <c r="R4005" t="s">
        <v>8318</v>
      </c>
      <c r="S4005" s="12">
        <f t="shared" si="249"/>
        <v>42050.587349537032</v>
      </c>
      <c r="T4005" s="12">
        <f t="shared" si="250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8317</v>
      </c>
      <c r="R4006" t="s">
        <v>8318</v>
      </c>
      <c r="S4006" s="12">
        <f t="shared" si="249"/>
        <v>41920.16269675926</v>
      </c>
      <c r="T4006" s="12">
        <f t="shared" si="250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8317</v>
      </c>
      <c r="R4007" t="s">
        <v>8318</v>
      </c>
      <c r="S4007" s="12">
        <f t="shared" si="249"/>
        <v>41932.807696759257</v>
      </c>
      <c r="T4007" s="12">
        <f t="shared" si="250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8317</v>
      </c>
      <c r="R4008" t="s">
        <v>8318</v>
      </c>
      <c r="S4008" s="12">
        <f t="shared" si="249"/>
        <v>42416.772997685184</v>
      </c>
      <c r="T4008" s="12">
        <f t="shared" si="250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8317</v>
      </c>
      <c r="R4009" t="s">
        <v>8318</v>
      </c>
      <c r="S4009" s="12">
        <f t="shared" si="249"/>
        <v>41877.686111111114</v>
      </c>
      <c r="T4009" s="12">
        <f t="shared" si="250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8317</v>
      </c>
      <c r="R4010" t="s">
        <v>8318</v>
      </c>
      <c r="S4010" s="12">
        <f t="shared" si="249"/>
        <v>42207.964201388888</v>
      </c>
      <c r="T4010" s="12">
        <f t="shared" si="250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8317</v>
      </c>
      <c r="R4011" t="s">
        <v>8318</v>
      </c>
      <c r="S4011" s="12">
        <f t="shared" si="249"/>
        <v>41891.700925925928</v>
      </c>
      <c r="T4011" s="12">
        <f t="shared" si="250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8317</v>
      </c>
      <c r="R4012" t="s">
        <v>8318</v>
      </c>
      <c r="S4012" s="12">
        <f t="shared" si="249"/>
        <v>41938.770439814813</v>
      </c>
      <c r="T4012" s="12">
        <f t="shared" si="250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8317</v>
      </c>
      <c r="R4013" t="s">
        <v>8318</v>
      </c>
      <c r="S4013" s="12">
        <f t="shared" si="249"/>
        <v>42032.54488425926</v>
      </c>
      <c r="T4013" s="12">
        <f t="shared" si="250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8317</v>
      </c>
      <c r="R4014" t="s">
        <v>8318</v>
      </c>
      <c r="S4014" s="12">
        <f t="shared" si="249"/>
        <v>42126.544548611113</v>
      </c>
      <c r="T4014" s="12">
        <f t="shared" si="250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8317</v>
      </c>
      <c r="R4015" t="s">
        <v>8318</v>
      </c>
      <c r="S4015" s="12">
        <f t="shared" si="249"/>
        <v>42051.301192129627</v>
      </c>
      <c r="T4015" s="12">
        <f t="shared" si="250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8317</v>
      </c>
      <c r="R4016" t="s">
        <v>8318</v>
      </c>
      <c r="S4016" s="12">
        <f t="shared" si="249"/>
        <v>42434.246168981481</v>
      </c>
      <c r="T4016" s="12">
        <f t="shared" si="250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8317</v>
      </c>
      <c r="R4017" t="s">
        <v>8318</v>
      </c>
      <c r="S4017" s="12">
        <f t="shared" si="249"/>
        <v>42204.780821759254</v>
      </c>
      <c r="T4017" s="12">
        <f t="shared" si="250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8317</v>
      </c>
      <c r="R4018" t="s">
        <v>8318</v>
      </c>
      <c r="S4018" s="12">
        <f t="shared" si="249"/>
        <v>41899.872685185182</v>
      </c>
      <c r="T4018" s="12">
        <f t="shared" si="250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8317</v>
      </c>
      <c r="R4019" t="s">
        <v>8318</v>
      </c>
      <c r="S4019" s="12">
        <f t="shared" si="249"/>
        <v>41886.672152777777</v>
      </c>
      <c r="T4019" s="12">
        <f t="shared" si="250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8317</v>
      </c>
      <c r="R4020" t="s">
        <v>8318</v>
      </c>
      <c r="S4020" s="12">
        <f t="shared" si="249"/>
        <v>42650.91097222222</v>
      </c>
      <c r="T4020" s="12">
        <f t="shared" si="250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8317</v>
      </c>
      <c r="R4021" t="s">
        <v>8318</v>
      </c>
      <c r="S4021" s="12">
        <f t="shared" si="249"/>
        <v>42475.686111111107</v>
      </c>
      <c r="T4021" s="12">
        <f t="shared" si="250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8317</v>
      </c>
      <c r="R4022" t="s">
        <v>8318</v>
      </c>
      <c r="S4022" s="12">
        <f t="shared" si="249"/>
        <v>42087.149293981478</v>
      </c>
      <c r="T4022" s="12">
        <f t="shared" si="250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8317</v>
      </c>
      <c r="R4023" t="s">
        <v>8318</v>
      </c>
      <c r="S4023" s="12">
        <f t="shared" si="249"/>
        <v>41938.911550925928</v>
      </c>
      <c r="T4023" s="12">
        <f t="shared" si="250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8317</v>
      </c>
      <c r="R4024" t="s">
        <v>8318</v>
      </c>
      <c r="S4024" s="12">
        <f t="shared" si="249"/>
        <v>42036.120833333334</v>
      </c>
      <c r="T4024" s="12">
        <f t="shared" si="250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8317</v>
      </c>
      <c r="R4025" t="s">
        <v>8318</v>
      </c>
      <c r="S4025" s="12">
        <f t="shared" si="249"/>
        <v>42453.957905092597</v>
      </c>
      <c r="T4025" s="12">
        <f t="shared" si="250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8317</v>
      </c>
      <c r="R4026" t="s">
        <v>8318</v>
      </c>
      <c r="S4026" s="12">
        <f t="shared" si="249"/>
        <v>42247.670104166667</v>
      </c>
      <c r="T4026" s="12">
        <f t="shared" si="250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8317</v>
      </c>
      <c r="R4027" t="s">
        <v>8318</v>
      </c>
      <c r="S4027" s="12">
        <f t="shared" si="249"/>
        <v>42211.237685185188</v>
      </c>
      <c r="T4027" s="12">
        <f t="shared" si="250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8317</v>
      </c>
      <c r="R4028" t="s">
        <v>8318</v>
      </c>
      <c r="S4028" s="12">
        <f t="shared" si="249"/>
        <v>42342.697210648148</v>
      </c>
      <c r="T4028" s="12">
        <f t="shared" si="250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8317</v>
      </c>
      <c r="R4029" t="s">
        <v>8318</v>
      </c>
      <c r="S4029" s="12">
        <f t="shared" si="249"/>
        <v>42789.041666666672</v>
      </c>
      <c r="T4029" s="12">
        <f t="shared" si="250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8317</v>
      </c>
      <c r="R4030" t="s">
        <v>8318</v>
      </c>
      <c r="S4030" s="12">
        <f t="shared" si="249"/>
        <v>41795.938657407409</v>
      </c>
      <c r="T4030" s="12">
        <f t="shared" si="250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8317</v>
      </c>
      <c r="R4031" t="s">
        <v>8318</v>
      </c>
      <c r="S4031" s="12">
        <f t="shared" si="249"/>
        <v>42352.025115740747</v>
      </c>
      <c r="T4031" s="12">
        <f t="shared" si="250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8317</v>
      </c>
      <c r="R4032" t="s">
        <v>8318</v>
      </c>
      <c r="S4032" s="12">
        <f t="shared" si="249"/>
        <v>42403.784027777772</v>
      </c>
      <c r="T4032" s="12">
        <f t="shared" si="250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8317</v>
      </c>
      <c r="R4033" t="s">
        <v>8318</v>
      </c>
      <c r="S4033" s="12">
        <f t="shared" si="249"/>
        <v>41991.626898148148</v>
      </c>
      <c r="T4033" s="12">
        <f t="shared" si="250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ref="P4034:P4097" si="252">E4034/L4034</f>
        <v>59</v>
      </c>
      <c r="Q4034" t="s">
        <v>8317</v>
      </c>
      <c r="R4034" t="s">
        <v>8318</v>
      </c>
      <c r="S4034" s="12">
        <f t="shared" ref="S4034:S4097" si="253">(((I4034/60)/60)/24)+DATE(1970,1,1)</f>
        <v>42353.85087962963</v>
      </c>
      <c r="T4034" s="12">
        <f t="shared" ref="T4034:T4097" si="254">(((J4034/60)/60)/24)+DATE(1970,1,1)</f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5">E4035/D4035</f>
        <v>0.25698702928870293</v>
      </c>
      <c r="P4035" s="6">
        <f t="shared" si="252"/>
        <v>65.340319148936175</v>
      </c>
      <c r="Q4035" t="s">
        <v>8317</v>
      </c>
      <c r="R4035" t="s">
        <v>8318</v>
      </c>
      <c r="S4035" s="12">
        <f t="shared" si="253"/>
        <v>42645.375</v>
      </c>
      <c r="T4035" s="12">
        <f t="shared" si="254"/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5"/>
        <v>1.4814814814814815E-2</v>
      </c>
      <c r="P4036" s="6">
        <f t="shared" si="252"/>
        <v>100</v>
      </c>
      <c r="Q4036" t="s">
        <v>8317</v>
      </c>
      <c r="R4036" t="s">
        <v>8318</v>
      </c>
      <c r="S4036" s="12">
        <f t="shared" si="253"/>
        <v>42097.905671296292</v>
      </c>
      <c r="T4036" s="12">
        <f t="shared" si="254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8317</v>
      </c>
      <c r="R4037" t="s">
        <v>8318</v>
      </c>
      <c r="S4037" s="12">
        <f t="shared" si="253"/>
        <v>41933.882951388885</v>
      </c>
      <c r="T4037" s="12">
        <f t="shared" si="254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8317</v>
      </c>
      <c r="R4038" t="s">
        <v>8318</v>
      </c>
      <c r="S4038" s="12">
        <f t="shared" si="253"/>
        <v>41821.9375</v>
      </c>
      <c r="T4038" s="12">
        <f t="shared" si="254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8317</v>
      </c>
      <c r="R4039" t="s">
        <v>8318</v>
      </c>
      <c r="S4039" s="12">
        <f t="shared" si="253"/>
        <v>42514.600694444445</v>
      </c>
      <c r="T4039" s="12">
        <f t="shared" si="254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8317</v>
      </c>
      <c r="R4040" t="s">
        <v>8318</v>
      </c>
      <c r="S4040" s="12">
        <f t="shared" si="253"/>
        <v>41929.798726851855</v>
      </c>
      <c r="T4040" s="12">
        <f t="shared" si="254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8317</v>
      </c>
      <c r="R4041" t="s">
        <v>8318</v>
      </c>
      <c r="S4041" s="12">
        <f t="shared" si="253"/>
        <v>42339.249305555553</v>
      </c>
      <c r="T4041" s="12">
        <f t="shared" si="254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8317</v>
      </c>
      <c r="R4042" t="s">
        <v>8318</v>
      </c>
      <c r="S4042" s="12">
        <f t="shared" si="253"/>
        <v>42203.125</v>
      </c>
      <c r="T4042" s="12">
        <f t="shared" si="254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8317</v>
      </c>
      <c r="R4043" t="s">
        <v>8318</v>
      </c>
      <c r="S4043" s="12">
        <f t="shared" si="253"/>
        <v>42619.474004629628</v>
      </c>
      <c r="T4043" s="12">
        <f t="shared" si="254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8317</v>
      </c>
      <c r="R4044" t="s">
        <v>8318</v>
      </c>
      <c r="S4044" s="12">
        <f t="shared" si="253"/>
        <v>42024.802777777775</v>
      </c>
      <c r="T4044" s="12">
        <f t="shared" si="254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8317</v>
      </c>
      <c r="R4045" t="s">
        <v>8318</v>
      </c>
      <c r="S4045" s="12">
        <f t="shared" si="253"/>
        <v>41963.957465277781</v>
      </c>
      <c r="T4045" s="12">
        <f t="shared" si="254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8317</v>
      </c>
      <c r="R4046" t="s">
        <v>8318</v>
      </c>
      <c r="S4046" s="12">
        <f t="shared" si="253"/>
        <v>42104.208333333328</v>
      </c>
      <c r="T4046" s="12">
        <f t="shared" si="254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8317</v>
      </c>
      <c r="R4047" t="s">
        <v>8318</v>
      </c>
      <c r="S4047" s="12">
        <f t="shared" si="253"/>
        <v>41872.201261574075</v>
      </c>
      <c r="T4047" s="12">
        <f t="shared" si="254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8317</v>
      </c>
      <c r="R4048" t="s">
        <v>8318</v>
      </c>
      <c r="S4048" s="12">
        <f t="shared" si="253"/>
        <v>41934.650578703702</v>
      </c>
      <c r="T4048" s="12">
        <f t="shared" si="254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8317</v>
      </c>
      <c r="R4049" t="s">
        <v>8318</v>
      </c>
      <c r="S4049" s="12">
        <f t="shared" si="253"/>
        <v>42015.041666666672</v>
      </c>
      <c r="T4049" s="12">
        <f t="shared" si="254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8317</v>
      </c>
      <c r="R4050" t="s">
        <v>8318</v>
      </c>
      <c r="S4050" s="12">
        <f t="shared" si="253"/>
        <v>42471.467442129629</v>
      </c>
      <c r="T4050" s="12">
        <f t="shared" si="254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8317</v>
      </c>
      <c r="R4051" t="s">
        <v>8318</v>
      </c>
      <c r="S4051" s="12">
        <f t="shared" si="253"/>
        <v>42199.958506944444</v>
      </c>
      <c r="T4051" s="12">
        <f t="shared" si="254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8317</v>
      </c>
      <c r="R4052" t="s">
        <v>8318</v>
      </c>
      <c r="S4052" s="12">
        <f t="shared" si="253"/>
        <v>41935.636469907404</v>
      </c>
      <c r="T4052" s="12">
        <f t="shared" si="254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8317</v>
      </c>
      <c r="R4053" t="s">
        <v>8318</v>
      </c>
      <c r="S4053" s="12">
        <f t="shared" si="253"/>
        <v>41768.286805555559</v>
      </c>
      <c r="T4053" s="12">
        <f t="shared" si="254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8317</v>
      </c>
      <c r="R4054" t="s">
        <v>8318</v>
      </c>
      <c r="S4054" s="12">
        <f t="shared" si="253"/>
        <v>41925.878657407404</v>
      </c>
      <c r="T4054" s="12">
        <f t="shared" si="254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8317</v>
      </c>
      <c r="R4055" t="s">
        <v>8318</v>
      </c>
      <c r="S4055" s="12">
        <f t="shared" si="253"/>
        <v>41958.833333333328</v>
      </c>
      <c r="T4055" s="12">
        <f t="shared" si="254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8317</v>
      </c>
      <c r="R4056" t="s">
        <v>8318</v>
      </c>
      <c r="S4056" s="12">
        <f t="shared" si="253"/>
        <v>42644.166666666672</v>
      </c>
      <c r="T4056" s="12">
        <f t="shared" si="254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8317</v>
      </c>
      <c r="R4057" t="s">
        <v>8318</v>
      </c>
      <c r="S4057" s="12">
        <f t="shared" si="253"/>
        <v>41809.648506944446</v>
      </c>
      <c r="T4057" s="12">
        <f t="shared" si="254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8317</v>
      </c>
      <c r="R4058" t="s">
        <v>8318</v>
      </c>
      <c r="S4058" s="12">
        <f t="shared" si="253"/>
        <v>42554.832638888889</v>
      </c>
      <c r="T4058" s="12">
        <f t="shared" si="254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8317</v>
      </c>
      <c r="R4059" t="s">
        <v>8318</v>
      </c>
      <c r="S4059" s="12">
        <f t="shared" si="253"/>
        <v>42333.958333333328</v>
      </c>
      <c r="T4059" s="12">
        <f t="shared" si="254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8317</v>
      </c>
      <c r="R4060" t="s">
        <v>8318</v>
      </c>
      <c r="S4060" s="12">
        <f t="shared" si="253"/>
        <v>42461.165972222225</v>
      </c>
      <c r="T4060" s="12">
        <f t="shared" si="254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8317</v>
      </c>
      <c r="R4061" t="s">
        <v>8318</v>
      </c>
      <c r="S4061" s="12">
        <f t="shared" si="253"/>
        <v>41898.125</v>
      </c>
      <c r="T4061" s="12">
        <f t="shared" si="254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8317</v>
      </c>
      <c r="R4062" t="s">
        <v>8318</v>
      </c>
      <c r="S4062" s="12">
        <f t="shared" si="253"/>
        <v>41813.666666666664</v>
      </c>
      <c r="T4062" s="12">
        <f t="shared" si="254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8317</v>
      </c>
      <c r="R4063" t="s">
        <v>8318</v>
      </c>
      <c r="S4063" s="12">
        <f t="shared" si="253"/>
        <v>42481.099803240737</v>
      </c>
      <c r="T4063" s="12">
        <f t="shared" si="254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8317</v>
      </c>
      <c r="R4064" t="s">
        <v>8318</v>
      </c>
      <c r="S4064" s="12">
        <f t="shared" si="253"/>
        <v>42553.739212962959</v>
      </c>
      <c r="T4064" s="12">
        <f t="shared" si="254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8317</v>
      </c>
      <c r="R4065" t="s">
        <v>8318</v>
      </c>
      <c r="S4065" s="12">
        <f t="shared" si="253"/>
        <v>41817.681527777779</v>
      </c>
      <c r="T4065" s="12">
        <f t="shared" si="254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8317</v>
      </c>
      <c r="R4066" t="s">
        <v>8318</v>
      </c>
      <c r="S4066" s="12">
        <f t="shared" si="253"/>
        <v>42123.588263888887</v>
      </c>
      <c r="T4066" s="12">
        <f t="shared" si="254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8317</v>
      </c>
      <c r="R4067" t="s">
        <v>8318</v>
      </c>
      <c r="S4067" s="12">
        <f t="shared" si="253"/>
        <v>41863.951516203706</v>
      </c>
      <c r="T4067" s="12">
        <f t="shared" si="254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8317</v>
      </c>
      <c r="R4068" t="s">
        <v>8318</v>
      </c>
      <c r="S4068" s="12">
        <f t="shared" si="253"/>
        <v>42509.039212962962</v>
      </c>
      <c r="T4068" s="12">
        <f t="shared" si="254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8317</v>
      </c>
      <c r="R4069" t="s">
        <v>8318</v>
      </c>
      <c r="S4069" s="12">
        <f t="shared" si="253"/>
        <v>42275.117476851854</v>
      </c>
      <c r="T4069" s="12">
        <f t="shared" si="254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8317</v>
      </c>
      <c r="R4070" t="s">
        <v>8318</v>
      </c>
      <c r="S4070" s="12">
        <f t="shared" si="253"/>
        <v>42748.961805555555</v>
      </c>
      <c r="T4070" s="12">
        <f t="shared" si="254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8317</v>
      </c>
      <c r="R4071" t="s">
        <v>8318</v>
      </c>
      <c r="S4071" s="12">
        <f t="shared" si="253"/>
        <v>42063.5</v>
      </c>
      <c r="T4071" s="12">
        <f t="shared" si="254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8317</v>
      </c>
      <c r="R4072" t="s">
        <v>8318</v>
      </c>
      <c r="S4072" s="12">
        <f t="shared" si="253"/>
        <v>42064.125</v>
      </c>
      <c r="T4072" s="12">
        <f t="shared" si="254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8317</v>
      </c>
      <c r="R4073" t="s">
        <v>8318</v>
      </c>
      <c r="S4073" s="12">
        <f t="shared" si="253"/>
        <v>42730.804756944446</v>
      </c>
      <c r="T4073" s="12">
        <f t="shared" si="254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8317</v>
      </c>
      <c r="R4074" t="s">
        <v>8318</v>
      </c>
      <c r="S4074" s="12">
        <f t="shared" si="253"/>
        <v>41872.77443287037</v>
      </c>
      <c r="T4074" s="12">
        <f t="shared" si="254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8317</v>
      </c>
      <c r="R4075" t="s">
        <v>8318</v>
      </c>
      <c r="S4075" s="12">
        <f t="shared" si="253"/>
        <v>42133.166666666672</v>
      </c>
      <c r="T4075" s="12">
        <f t="shared" si="254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8317</v>
      </c>
      <c r="R4076" t="s">
        <v>8318</v>
      </c>
      <c r="S4076" s="12">
        <f t="shared" si="253"/>
        <v>42313.594618055555</v>
      </c>
      <c r="T4076" s="12">
        <f t="shared" si="254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8317</v>
      </c>
      <c r="R4077" t="s">
        <v>8318</v>
      </c>
      <c r="S4077" s="12">
        <f t="shared" si="253"/>
        <v>41820.727777777778</v>
      </c>
      <c r="T4077" s="12">
        <f t="shared" si="254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8317</v>
      </c>
      <c r="R4078" t="s">
        <v>8318</v>
      </c>
      <c r="S4078" s="12">
        <f t="shared" si="253"/>
        <v>41933.82708333333</v>
      </c>
      <c r="T4078" s="12">
        <f t="shared" si="254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8317</v>
      </c>
      <c r="R4079" t="s">
        <v>8318</v>
      </c>
      <c r="S4079" s="12">
        <f t="shared" si="253"/>
        <v>42725.7105787037</v>
      </c>
      <c r="T4079" s="12">
        <f t="shared" si="254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8317</v>
      </c>
      <c r="R4080" t="s">
        <v>8318</v>
      </c>
      <c r="S4080" s="12">
        <f t="shared" si="253"/>
        <v>42762.787523148145</v>
      </c>
      <c r="T4080" s="12">
        <f t="shared" si="254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8317</v>
      </c>
      <c r="R4081" t="s">
        <v>8318</v>
      </c>
      <c r="S4081" s="12">
        <f t="shared" si="253"/>
        <v>42540.938900462963</v>
      </c>
      <c r="T4081" s="12">
        <f t="shared" si="254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8317</v>
      </c>
      <c r="R4082" t="s">
        <v>8318</v>
      </c>
      <c r="S4082" s="12">
        <f t="shared" si="253"/>
        <v>42535.787500000006</v>
      </c>
      <c r="T4082" s="12">
        <f t="shared" si="254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8317</v>
      </c>
      <c r="R4083" t="s">
        <v>8318</v>
      </c>
      <c r="S4083" s="12">
        <f t="shared" si="253"/>
        <v>42071.539641203708</v>
      </c>
      <c r="T4083" s="12">
        <f t="shared" si="254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8317</v>
      </c>
      <c r="R4084" t="s">
        <v>8318</v>
      </c>
      <c r="S4084" s="12">
        <f t="shared" si="253"/>
        <v>42322.958333333328</v>
      </c>
      <c r="T4084" s="12">
        <f t="shared" si="254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8317</v>
      </c>
      <c r="R4085" t="s">
        <v>8318</v>
      </c>
      <c r="S4085" s="12">
        <f t="shared" si="253"/>
        <v>42383.761759259258</v>
      </c>
      <c r="T4085" s="12">
        <f t="shared" si="254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8317</v>
      </c>
      <c r="R4086" t="s">
        <v>8318</v>
      </c>
      <c r="S4086" s="12">
        <f t="shared" si="253"/>
        <v>42652.436412037037</v>
      </c>
      <c r="T4086" s="12">
        <f t="shared" si="254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8317</v>
      </c>
      <c r="R4087" t="s">
        <v>8318</v>
      </c>
      <c r="S4087" s="12">
        <f t="shared" si="253"/>
        <v>42087.165972222225</v>
      </c>
      <c r="T4087" s="12">
        <f t="shared" si="254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8317</v>
      </c>
      <c r="R4088" t="s">
        <v>8318</v>
      </c>
      <c r="S4088" s="12">
        <f t="shared" si="253"/>
        <v>42329.166666666672</v>
      </c>
      <c r="T4088" s="12">
        <f t="shared" si="254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8317</v>
      </c>
      <c r="R4089" t="s">
        <v>8318</v>
      </c>
      <c r="S4089" s="12">
        <f t="shared" si="253"/>
        <v>42568.742893518516</v>
      </c>
      <c r="T4089" s="12">
        <f t="shared" si="254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8317</v>
      </c>
      <c r="R4090" t="s">
        <v>8318</v>
      </c>
      <c r="S4090" s="12">
        <f t="shared" si="253"/>
        <v>42020.434722222228</v>
      </c>
      <c r="T4090" s="12">
        <f t="shared" si="254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8317</v>
      </c>
      <c r="R4091" t="s">
        <v>8318</v>
      </c>
      <c r="S4091" s="12">
        <f t="shared" si="253"/>
        <v>42155.732638888891</v>
      </c>
      <c r="T4091" s="12">
        <f t="shared" si="254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8317</v>
      </c>
      <c r="R4092" t="s">
        <v>8318</v>
      </c>
      <c r="S4092" s="12">
        <f t="shared" si="253"/>
        <v>42223.625</v>
      </c>
      <c r="T4092" s="12">
        <f t="shared" si="254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8317</v>
      </c>
      <c r="R4093" t="s">
        <v>8318</v>
      </c>
      <c r="S4093" s="12">
        <f t="shared" si="253"/>
        <v>42020.506377314814</v>
      </c>
      <c r="T4093" s="12">
        <f t="shared" si="254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8317</v>
      </c>
      <c r="R4094" t="s">
        <v>8318</v>
      </c>
      <c r="S4094" s="12">
        <f t="shared" si="253"/>
        <v>42099.153321759266</v>
      </c>
      <c r="T4094" s="12">
        <f t="shared" si="254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8317</v>
      </c>
      <c r="R4095" t="s">
        <v>8318</v>
      </c>
      <c r="S4095" s="12">
        <f t="shared" si="253"/>
        <v>42238.815891203703</v>
      </c>
      <c r="T4095" s="12">
        <f t="shared" si="254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8317</v>
      </c>
      <c r="R4096" t="s">
        <v>8318</v>
      </c>
      <c r="S4096" s="12">
        <f t="shared" si="253"/>
        <v>41934.207638888889</v>
      </c>
      <c r="T4096" s="12">
        <f t="shared" si="254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8317</v>
      </c>
      <c r="R4097" t="s">
        <v>8318</v>
      </c>
      <c r="S4097" s="12">
        <f t="shared" si="253"/>
        <v>42723.031828703708</v>
      </c>
      <c r="T4097" s="12">
        <f t="shared" si="254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ref="P4098:P4115" si="256">E4098/L4098</f>
        <v>80</v>
      </c>
      <c r="Q4098" t="s">
        <v>8317</v>
      </c>
      <c r="R4098" t="s">
        <v>8318</v>
      </c>
      <c r="S4098" s="12">
        <f t="shared" ref="S4098:S4115" si="257">(((I4098/60)/60)/24)+DATE(1970,1,1)</f>
        <v>42794.368749999994</v>
      </c>
      <c r="T4098" s="12">
        <f t="shared" ref="T4098:T4115" si="258">(((J4098/60)/60)/24)+DATE(1970,1,1)</f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9">E4099/D4099</f>
        <v>0</v>
      </c>
      <c r="P4099" s="6" t="e">
        <f t="shared" si="256"/>
        <v>#DIV/0!</v>
      </c>
      <c r="Q4099" t="s">
        <v>8317</v>
      </c>
      <c r="R4099" t="s">
        <v>8318</v>
      </c>
      <c r="S4099" s="12">
        <f t="shared" si="257"/>
        <v>42400.996527777781</v>
      </c>
      <c r="T4099" s="12">
        <f t="shared" si="258"/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9"/>
        <v>0</v>
      </c>
      <c r="P4100" s="6" t="e">
        <f t="shared" si="256"/>
        <v>#DIV/0!</v>
      </c>
      <c r="Q4100" t="s">
        <v>8317</v>
      </c>
      <c r="R4100" t="s">
        <v>8318</v>
      </c>
      <c r="S4100" s="12">
        <f t="shared" si="257"/>
        <v>42525.722187499996</v>
      </c>
      <c r="T4100" s="12">
        <f t="shared" si="258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8317</v>
      </c>
      <c r="R4101" t="s">
        <v>8318</v>
      </c>
      <c r="S4101" s="12">
        <f t="shared" si="257"/>
        <v>42615.850381944445</v>
      </c>
      <c r="T4101" s="12">
        <f t="shared" si="258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8317</v>
      </c>
      <c r="R4102" t="s">
        <v>8318</v>
      </c>
      <c r="S4102" s="12">
        <f t="shared" si="257"/>
        <v>41937.124884259261</v>
      </c>
      <c r="T4102" s="12">
        <f t="shared" si="258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8317</v>
      </c>
      <c r="R4103" t="s">
        <v>8318</v>
      </c>
      <c r="S4103" s="12">
        <f t="shared" si="257"/>
        <v>42760.903726851851</v>
      </c>
      <c r="T4103" s="12">
        <f t="shared" si="258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8317</v>
      </c>
      <c r="R4104" t="s">
        <v>8318</v>
      </c>
      <c r="S4104" s="12">
        <f t="shared" si="257"/>
        <v>42505.848067129627</v>
      </c>
      <c r="T4104" s="12">
        <f t="shared" si="258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8317</v>
      </c>
      <c r="R4105" t="s">
        <v>8318</v>
      </c>
      <c r="S4105" s="12">
        <f t="shared" si="257"/>
        <v>42242.772222222222</v>
      </c>
      <c r="T4105" s="12">
        <f t="shared" si="258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8317</v>
      </c>
      <c r="R4106" t="s">
        <v>8318</v>
      </c>
      <c r="S4106" s="12">
        <f t="shared" si="257"/>
        <v>42670.278171296297</v>
      </c>
      <c r="T4106" s="12">
        <f t="shared" si="258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8317</v>
      </c>
      <c r="R4107" t="s">
        <v>8318</v>
      </c>
      <c r="S4107" s="12">
        <f t="shared" si="257"/>
        <v>42730.010520833333</v>
      </c>
      <c r="T4107" s="12">
        <f t="shared" si="258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8317</v>
      </c>
      <c r="R4108" t="s">
        <v>8318</v>
      </c>
      <c r="S4108" s="12">
        <f t="shared" si="257"/>
        <v>42096.041666666672</v>
      </c>
      <c r="T4108" s="12">
        <f t="shared" si="258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8317</v>
      </c>
      <c r="R4109" t="s">
        <v>8318</v>
      </c>
      <c r="S4109" s="12">
        <f t="shared" si="257"/>
        <v>41906.916678240741</v>
      </c>
      <c r="T4109" s="12">
        <f t="shared" si="258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8317</v>
      </c>
      <c r="R4110" t="s">
        <v>8318</v>
      </c>
      <c r="S4110" s="12">
        <f t="shared" si="257"/>
        <v>42797.208333333328</v>
      </c>
      <c r="T4110" s="12">
        <f t="shared" si="258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8317</v>
      </c>
      <c r="R4111" t="s">
        <v>8318</v>
      </c>
      <c r="S4111" s="12">
        <f t="shared" si="257"/>
        <v>42337.581064814818</v>
      </c>
      <c r="T4111" s="12">
        <f t="shared" si="258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8317</v>
      </c>
      <c r="R4112" t="s">
        <v>8318</v>
      </c>
      <c r="S4112" s="12">
        <f t="shared" si="257"/>
        <v>42572.626747685179</v>
      </c>
      <c r="T4112" s="12">
        <f t="shared" si="258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8317</v>
      </c>
      <c r="R4113" t="s">
        <v>8318</v>
      </c>
      <c r="S4113" s="12">
        <f t="shared" si="257"/>
        <v>42059.135879629626</v>
      </c>
      <c r="T4113" s="12">
        <f t="shared" si="258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8317</v>
      </c>
      <c r="R4114" t="s">
        <v>8318</v>
      </c>
      <c r="S4114" s="12">
        <f t="shared" si="257"/>
        <v>42428</v>
      </c>
      <c r="T4114" s="12">
        <f t="shared" si="258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8317</v>
      </c>
      <c r="R4115" t="s">
        <v>8318</v>
      </c>
      <c r="S4115" s="12">
        <f t="shared" si="257"/>
        <v>42377.273611111115</v>
      </c>
      <c r="T4115" s="12">
        <f t="shared" si="258"/>
        <v>42358.573182870372</v>
      </c>
    </row>
  </sheetData>
  <autoFilter ref="A1:R4115" xr:uid="{F70D2CE0-5E51-4307-BFC8-C4AA533631F0}"/>
  <conditionalFormatting sqref="F1:F1048576">
    <cfRule type="cellIs" dxfId="17" priority="6" operator="equal">
      <formula>"live"</formula>
    </cfRule>
    <cfRule type="cellIs" dxfId="16" priority="7" operator="equal">
      <formula>"failed"</formula>
    </cfRule>
    <cfRule type="cellIs" dxfId="15" priority="8" operator="equal">
      <formula>"canceled"</formula>
    </cfRule>
    <cfRule type="cellIs" dxfId="14" priority="9" operator="equal">
      <formula>"successful"</formula>
    </cfRule>
  </conditionalFormatting>
  <conditionalFormatting sqref="O2:O4115">
    <cfRule type="cellIs" dxfId="13" priority="1" operator="between">
      <formula>0</formula>
      <formula>0.999</formula>
    </cfRule>
    <cfRule type="cellIs" dxfId="12" priority="3" operator="greaterThan">
      <formula>2</formula>
    </cfRule>
    <cfRule type="cellIs" dxfId="11" priority="4" operator="between">
      <formula>1</formula>
      <formula>1.999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F8EFA-FAED-4E71-8698-68238C4E753E}">
  <dimension ref="A1:F14"/>
  <sheetViews>
    <sheetView zoomScaleNormal="100" workbookViewId="0">
      <selection activeCell="G27" sqref="G27"/>
    </sheetView>
  </sheetViews>
  <sheetFormatPr defaultRowHeight="14.5" x14ac:dyDescent="0.35"/>
  <cols>
    <col min="1" max="1" width="14" bestFit="1" customWidth="1"/>
    <col min="2" max="2" width="16.7265625" bestFit="1" customWidth="1"/>
    <col min="3" max="3" width="5.54296875" bestFit="1" customWidth="1"/>
    <col min="4" max="4" width="3.906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8223</v>
      </c>
      <c r="B1" t="s">
        <v>8363</v>
      </c>
    </row>
    <row r="3" spans="1:6" x14ac:dyDescent="0.35">
      <c r="A3" s="9" t="s">
        <v>8360</v>
      </c>
      <c r="B3" s="9" t="s">
        <v>8364</v>
      </c>
    </row>
    <row r="4" spans="1:6" x14ac:dyDescent="0.35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038B-9CBA-4C3B-800E-44D9415266FA}">
  <dimension ref="A1:F47"/>
  <sheetViews>
    <sheetView topLeftCell="A2" zoomScaleNormal="100" workbookViewId="0">
      <selection activeCell="B2" sqref="B1:F1048576"/>
    </sheetView>
  </sheetViews>
  <sheetFormatPr defaultRowHeight="14.5" x14ac:dyDescent="0.35"/>
  <cols>
    <col min="1" max="1" width="18.81640625" bestFit="1" customWidth="1"/>
    <col min="2" max="2" width="23" bestFit="1" customWidth="1"/>
    <col min="3" max="3" width="7.90625" bestFit="1" customWidth="1"/>
    <col min="4" max="4" width="5.54296875" bestFit="1" customWidth="1"/>
    <col min="5" max="5" width="13.7265625" bestFit="1" customWidth="1"/>
    <col min="6" max="6" width="15" bestFit="1" customWidth="1"/>
    <col min="7" max="7" width="10.7265625" bestFit="1" customWidth="1"/>
  </cols>
  <sheetData>
    <row r="1" spans="1:6" x14ac:dyDescent="0.35">
      <c r="A1" s="9" t="s">
        <v>8223</v>
      </c>
      <c r="B1" t="s">
        <v>8363</v>
      </c>
    </row>
    <row r="2" spans="1:6" x14ac:dyDescent="0.35">
      <c r="A2" s="9" t="s">
        <v>8308</v>
      </c>
      <c r="B2" t="s">
        <v>8363</v>
      </c>
    </row>
    <row r="4" spans="1:6" x14ac:dyDescent="0.35">
      <c r="A4" s="9" t="s">
        <v>8360</v>
      </c>
      <c r="B4" s="9" t="s">
        <v>8364</v>
      </c>
    </row>
    <row r="5" spans="1:6" x14ac:dyDescent="0.3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ABEC-3CAA-4936-943C-3FF858A8BDD8}">
  <dimension ref="A1:E22"/>
  <sheetViews>
    <sheetView zoomScaleNormal="100" workbookViewId="0">
      <selection activeCell="B1" sqref="B1:E1048576"/>
    </sheetView>
  </sheetViews>
  <sheetFormatPr defaultRowHeight="14.5" x14ac:dyDescent="0.35"/>
  <cols>
    <col min="1" max="1" width="13.08984375" bestFit="1" customWidth="1"/>
    <col min="2" max="2" width="15.90625" bestFit="1" customWidth="1"/>
    <col min="3" max="3" width="5.54296875" bestFit="1" customWidth="1"/>
    <col min="4" max="4" width="9.1796875" bestFit="1" customWidth="1"/>
    <col min="5" max="5" width="10.7265625" customWidth="1"/>
    <col min="6" max="7" width="10.7265625" bestFit="1" customWidth="1"/>
  </cols>
  <sheetData>
    <row r="1" spans="1:5" x14ac:dyDescent="0.35">
      <c r="A1" s="9" t="s">
        <v>8308</v>
      </c>
      <c r="B1" t="s">
        <v>8363</v>
      </c>
    </row>
    <row r="2" spans="1:5" x14ac:dyDescent="0.35">
      <c r="A2" s="9" t="s">
        <v>8383</v>
      </c>
      <c r="B2" t="s">
        <v>8363</v>
      </c>
    </row>
    <row r="4" spans="1:5" x14ac:dyDescent="0.35">
      <c r="A4" s="9" t="s">
        <v>8360</v>
      </c>
      <c r="B4" s="9" t="s">
        <v>8364</v>
      </c>
    </row>
    <row r="5" spans="1:5" x14ac:dyDescent="0.35">
      <c r="A5" s="9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0" t="s">
        <v>8376</v>
      </c>
      <c r="B6" s="8">
        <v>89</v>
      </c>
      <c r="C6" s="8">
        <v>363</v>
      </c>
      <c r="D6" s="8">
        <v>564</v>
      </c>
      <c r="E6" s="8">
        <v>1016</v>
      </c>
    </row>
    <row r="7" spans="1:5" x14ac:dyDescent="0.35">
      <c r="A7" s="13" t="s">
        <v>8377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35">
      <c r="A8" s="13" t="s">
        <v>8378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35">
      <c r="A9" s="13" t="s">
        <v>8379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35">
      <c r="A10" s="10" t="s">
        <v>8367</v>
      </c>
      <c r="B10" s="8">
        <v>80</v>
      </c>
      <c r="C10" s="8">
        <v>375</v>
      </c>
      <c r="D10" s="8">
        <v>637</v>
      </c>
      <c r="E10" s="8">
        <v>1092</v>
      </c>
    </row>
    <row r="11" spans="1:5" x14ac:dyDescent="0.35">
      <c r="A11" s="13" t="s">
        <v>8380</v>
      </c>
      <c r="B11" s="8">
        <v>27</v>
      </c>
      <c r="C11" s="8">
        <v>102</v>
      </c>
      <c r="D11" s="8">
        <v>192</v>
      </c>
      <c r="E11" s="8">
        <v>321</v>
      </c>
    </row>
    <row r="12" spans="1:5" x14ac:dyDescent="0.35">
      <c r="A12" s="13" t="s">
        <v>8368</v>
      </c>
      <c r="B12" s="8">
        <v>26</v>
      </c>
      <c r="C12" s="8">
        <v>126</v>
      </c>
      <c r="D12" s="8">
        <v>234</v>
      </c>
      <c r="E12" s="8">
        <v>386</v>
      </c>
    </row>
    <row r="13" spans="1:5" x14ac:dyDescent="0.35">
      <c r="A13" s="13" t="s">
        <v>8381</v>
      </c>
      <c r="B13" s="8">
        <v>27</v>
      </c>
      <c r="C13" s="8">
        <v>147</v>
      </c>
      <c r="D13" s="8">
        <v>211</v>
      </c>
      <c r="E13" s="8">
        <v>385</v>
      </c>
    </row>
    <row r="14" spans="1:5" x14ac:dyDescent="0.35">
      <c r="A14" s="10" t="s">
        <v>8369</v>
      </c>
      <c r="B14" s="8">
        <v>100</v>
      </c>
      <c r="C14" s="8">
        <v>411</v>
      </c>
      <c r="D14" s="8">
        <v>507</v>
      </c>
      <c r="E14" s="8">
        <v>1018</v>
      </c>
    </row>
    <row r="15" spans="1:5" x14ac:dyDescent="0.35">
      <c r="A15" s="13" t="s">
        <v>8370</v>
      </c>
      <c r="B15" s="8">
        <v>43</v>
      </c>
      <c r="C15" s="8">
        <v>150</v>
      </c>
      <c r="D15" s="8">
        <v>194</v>
      </c>
      <c r="E15" s="8">
        <v>387</v>
      </c>
    </row>
    <row r="16" spans="1:5" x14ac:dyDescent="0.35">
      <c r="A16" s="13" t="s">
        <v>8371</v>
      </c>
      <c r="B16" s="8">
        <v>33</v>
      </c>
      <c r="C16" s="8">
        <v>134</v>
      </c>
      <c r="D16" s="8">
        <v>166</v>
      </c>
      <c r="E16" s="8">
        <v>333</v>
      </c>
    </row>
    <row r="17" spans="1:5" x14ac:dyDescent="0.35">
      <c r="A17" s="13" t="s">
        <v>8372</v>
      </c>
      <c r="B17" s="8">
        <v>24</v>
      </c>
      <c r="C17" s="8">
        <v>127</v>
      </c>
      <c r="D17" s="8">
        <v>147</v>
      </c>
      <c r="E17" s="8">
        <v>298</v>
      </c>
    </row>
    <row r="18" spans="1:5" x14ac:dyDescent="0.35">
      <c r="A18" s="10" t="s">
        <v>8373</v>
      </c>
      <c r="B18" s="8">
        <v>80</v>
      </c>
      <c r="C18" s="8">
        <v>381</v>
      </c>
      <c r="D18" s="8">
        <v>477</v>
      </c>
      <c r="E18" s="8">
        <v>938</v>
      </c>
    </row>
    <row r="19" spans="1:5" x14ac:dyDescent="0.35">
      <c r="A19" s="13" t="s">
        <v>8374</v>
      </c>
      <c r="B19" s="8">
        <v>20</v>
      </c>
      <c r="C19" s="8">
        <v>149</v>
      </c>
      <c r="D19" s="8">
        <v>183</v>
      </c>
      <c r="E19" s="8">
        <v>352</v>
      </c>
    </row>
    <row r="20" spans="1:5" x14ac:dyDescent="0.35">
      <c r="A20" s="13" t="s">
        <v>8375</v>
      </c>
      <c r="B20" s="8">
        <v>37</v>
      </c>
      <c r="C20" s="8">
        <v>114</v>
      </c>
      <c r="D20" s="8">
        <v>183</v>
      </c>
      <c r="E20" s="8">
        <v>334</v>
      </c>
    </row>
    <row r="21" spans="1:5" x14ac:dyDescent="0.35">
      <c r="A21" s="13" t="s">
        <v>8382</v>
      </c>
      <c r="B21" s="8">
        <v>23</v>
      </c>
      <c r="C21" s="8">
        <v>118</v>
      </c>
      <c r="D21" s="8">
        <v>111</v>
      </c>
      <c r="E21" s="8">
        <v>252</v>
      </c>
    </row>
    <row r="22" spans="1:5" x14ac:dyDescent="0.35">
      <c r="A22" s="10" t="s">
        <v>8362</v>
      </c>
      <c r="B22" s="8">
        <v>349</v>
      </c>
      <c r="C22" s="8">
        <v>1530</v>
      </c>
      <c r="D22" s="8">
        <v>2185</v>
      </c>
      <c r="E22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0059D-9DFE-4FAA-8953-B02417B6C9D5}">
  <dimension ref="B1:I13"/>
  <sheetViews>
    <sheetView workbookViewId="0">
      <selection activeCell="J2" sqref="J2"/>
    </sheetView>
  </sheetViews>
  <sheetFormatPr defaultRowHeight="14.5" x14ac:dyDescent="0.35"/>
  <cols>
    <col min="2" max="2" width="13.54296875" bestFit="1" customWidth="1"/>
    <col min="3" max="3" width="16.6328125" hidden="1" customWidth="1"/>
    <col min="4" max="4" width="13.08984375" hidden="1" customWidth="1"/>
    <col min="5" max="5" width="15.7265625" hidden="1" customWidth="1"/>
    <col min="6" max="6" width="12.36328125" hidden="1" customWidth="1"/>
    <col min="7" max="7" width="19.26953125" style="5" bestFit="1" customWidth="1"/>
    <col min="8" max="8" width="15.6328125" style="5" bestFit="1" customWidth="1"/>
    <col min="9" max="9" width="18.36328125" style="5" bestFit="1" customWidth="1"/>
  </cols>
  <sheetData>
    <row r="1" spans="2:9" ht="15" thickBot="1" x14ac:dyDescent="0.4"/>
    <row r="2" spans="2:9" s="14" customFormat="1" ht="15" thickBot="1" x14ac:dyDescent="0.4">
      <c r="B2" s="31" t="s">
        <v>8384</v>
      </c>
      <c r="C2" s="34" t="s">
        <v>8396</v>
      </c>
      <c r="D2" s="32" t="s">
        <v>8397</v>
      </c>
      <c r="E2" s="36" t="s">
        <v>8398</v>
      </c>
      <c r="F2" s="24" t="s">
        <v>8399</v>
      </c>
      <c r="G2" s="35" t="s">
        <v>8400</v>
      </c>
      <c r="H2" s="33" t="s">
        <v>8401</v>
      </c>
      <c r="I2" s="37" t="s">
        <v>8402</v>
      </c>
    </row>
    <row r="3" spans="2:9" x14ac:dyDescent="0.35">
      <c r="B3" s="16" t="s">
        <v>8385</v>
      </c>
      <c r="C3" s="25">
        <f>COUNTIFS(Data!$D$2:$D$4115,"&lt;1000", Data!$F$2:$F$4115, "successful")</f>
        <v>322</v>
      </c>
      <c r="D3" s="25">
        <f>COUNTIFS(Data!$D$2:$D$4115,"&lt;1000", Data!$F$2:$F$4115, "failed")</f>
        <v>113</v>
      </c>
      <c r="E3" s="25">
        <f>COUNTIFS(Data!$D$2:$D$4115,"&lt;1000", Data!$F$2:$F$4115, "canceled")</f>
        <v>18</v>
      </c>
      <c r="F3" s="25">
        <f>SUM(C3:E3)</f>
        <v>453</v>
      </c>
      <c r="G3" s="26">
        <f>C3/F3</f>
        <v>0.71081677704194257</v>
      </c>
      <c r="H3" s="26">
        <f>D3/F3</f>
        <v>0.24944812362030905</v>
      </c>
      <c r="I3" s="27">
        <f>E3/F3</f>
        <v>3.9735099337748346E-2</v>
      </c>
    </row>
    <row r="4" spans="2:9" x14ac:dyDescent="0.35">
      <c r="B4" s="16" t="s">
        <v>8386</v>
      </c>
      <c r="C4" s="25">
        <f>COUNTIFS(Data!$D$2:$D$4115,"&gt;1000", Data!$D$2:$D$4115,"&lt;4999",Data!$F$2:$F$4115, "successful")</f>
        <v>815</v>
      </c>
      <c r="D4" s="25">
        <f>COUNTIFS(Data!$D$2:$D$4115,"&gt;1000", Data!$D$2:$D$4115,"&lt;4999",Data!$F$2:$F$4115, "failed")</f>
        <v>357</v>
      </c>
      <c r="E4" s="25">
        <f>COUNTIFS(Data!$D$2:$D$4115,"&gt;1000", Data!$D$2:$D$4115,"&lt;4999",Data!$F$2:$F$4115, "canceled")</f>
        <v>52</v>
      </c>
      <c r="F4" s="25">
        <f t="shared" ref="F4:F13" si="0">SUM(C4:E4)</f>
        <v>1224</v>
      </c>
      <c r="G4" s="26">
        <f t="shared" ref="G4:G13" si="1">C4/F4</f>
        <v>0.66584967320261434</v>
      </c>
      <c r="H4" s="26">
        <f t="shared" ref="H4:H13" si="2">D4/F4</f>
        <v>0.29166666666666669</v>
      </c>
      <c r="I4" s="27">
        <f t="shared" ref="I4:I13" si="3">E4/F4</f>
        <v>4.2483660130718956E-2</v>
      </c>
    </row>
    <row r="5" spans="2:9" x14ac:dyDescent="0.35">
      <c r="B5" s="16" t="s">
        <v>8387</v>
      </c>
      <c r="C5" s="25">
        <f>COUNTIFS(Data!$D$2:$D$4115,"&gt;5000", Data!$D$2:$D$4115,"&lt;9999",Data!$F$2:$F$4115, "successful")</f>
        <v>230</v>
      </c>
      <c r="D5" s="25">
        <f>COUNTIFS(Data!$D$2:$D$4115,"&gt;5000", Data!$D$2:$D$4115,"&lt;9999",Data!$F$2:$F$4115, "failed")</f>
        <v>160</v>
      </c>
      <c r="E5" s="25">
        <f>COUNTIFS(Data!$D$2:$D$4115,"&gt;5000", Data!$D$2:$D$4115,"&lt;9999",Data!$F$2:$F$4115, "canceled")</f>
        <v>27</v>
      </c>
      <c r="F5" s="25">
        <f t="shared" si="0"/>
        <v>417</v>
      </c>
      <c r="G5" s="26">
        <f t="shared" si="1"/>
        <v>0.55155875299760193</v>
      </c>
      <c r="H5" s="26">
        <f t="shared" si="2"/>
        <v>0.38369304556354916</v>
      </c>
      <c r="I5" s="27">
        <f t="shared" si="3"/>
        <v>6.4748201438848921E-2</v>
      </c>
    </row>
    <row r="6" spans="2:9" x14ac:dyDescent="0.35">
      <c r="B6" s="16" t="s">
        <v>8388</v>
      </c>
      <c r="C6" s="25">
        <f>COUNTIFS(Data!$D$2:$D$4115,"&gt;10000", Data!$D$2:$D$4115,"&lt;14999",Data!$F$2:$F$4115, "successful")</f>
        <v>65</v>
      </c>
      <c r="D6" s="25">
        <f>COUNTIFS(Data!$D$2:$D$4115,"&gt;10000", Data!$D$2:$D$4115,"&lt;14999",Data!$F$2:$F$4115, "failed")</f>
        <v>59</v>
      </c>
      <c r="E6" s="25">
        <f>COUNTIFS(Data!$D$2:$D$4115,"&gt;10000", Data!$D$2:$D$4115,"&lt;14999",Data!$F$2:$F$4115, "canceled")</f>
        <v>12</v>
      </c>
      <c r="F6" s="25">
        <f t="shared" si="0"/>
        <v>136</v>
      </c>
      <c r="G6" s="26">
        <f t="shared" si="1"/>
        <v>0.47794117647058826</v>
      </c>
      <c r="H6" s="26">
        <f t="shared" si="2"/>
        <v>0.43382352941176472</v>
      </c>
      <c r="I6" s="27">
        <f t="shared" si="3"/>
        <v>8.8235294117647065E-2</v>
      </c>
    </row>
    <row r="7" spans="2:9" x14ac:dyDescent="0.35">
      <c r="B7" s="16" t="s">
        <v>8389</v>
      </c>
      <c r="C7" s="25">
        <f>COUNTIFS(Data!$D$2:$D$4115,"&gt;15000", Data!$D$2:$D$4115,"&lt;19999",Data!$F$2:$F$4115, "successful")</f>
        <v>38</v>
      </c>
      <c r="D7" s="25">
        <f>COUNTIFS(Data!$D$2:$D$4115,"&gt;15000", Data!$D$2:$D$4115,"&lt;19999",Data!$F$2:$F$4115, "failed")</f>
        <v>32</v>
      </c>
      <c r="E7" s="25">
        <f>COUNTIFS(Data!$D$2:$D$4115,"&gt;15000", Data!$D$2:$D$4115,"&lt;19999",Data!$F$2:$F$4115, "canceled")</f>
        <v>4</v>
      </c>
      <c r="F7" s="25">
        <f t="shared" si="0"/>
        <v>74</v>
      </c>
      <c r="G7" s="26">
        <f t="shared" si="1"/>
        <v>0.51351351351351349</v>
      </c>
      <c r="H7" s="26">
        <f t="shared" si="2"/>
        <v>0.43243243243243246</v>
      </c>
      <c r="I7" s="27">
        <f t="shared" si="3"/>
        <v>5.4054054054054057E-2</v>
      </c>
    </row>
    <row r="8" spans="2:9" x14ac:dyDescent="0.35">
      <c r="B8" s="16" t="s">
        <v>8390</v>
      </c>
      <c r="C8" s="25">
        <f>COUNTIFS(Data!$D$2:$D$4115,"&gt;20000", Data!$D$2:$D$4115,"&lt;24999",Data!$F$2:$F$4115, "successful")</f>
        <v>18</v>
      </c>
      <c r="D8" s="25">
        <f>COUNTIFS(Data!$D$2:$D$4115,"&gt;20000", Data!$D$2:$D$4115,"&lt;24999",Data!$F$2:$F$4115, "failed")</f>
        <v>16</v>
      </c>
      <c r="E8" s="25">
        <f>COUNTIFS(Data!$D$2:$D$4115,"&gt;20000", Data!$D$2:$D$4115,"&lt;24999",Data!$F$2:$F$4115, "canceled")</f>
        <v>1</v>
      </c>
      <c r="F8" s="25">
        <f t="shared" si="0"/>
        <v>35</v>
      </c>
      <c r="G8" s="26">
        <f t="shared" si="1"/>
        <v>0.51428571428571423</v>
      </c>
      <c r="H8" s="26">
        <f t="shared" si="2"/>
        <v>0.45714285714285713</v>
      </c>
      <c r="I8" s="27">
        <f t="shared" si="3"/>
        <v>2.8571428571428571E-2</v>
      </c>
    </row>
    <row r="9" spans="2:9" x14ac:dyDescent="0.35">
      <c r="B9" s="16" t="s">
        <v>8391</v>
      </c>
      <c r="C9" s="25">
        <f>COUNTIFS(Data!$D$2:$D$4115,"&gt;25000", Data!$D$2:$D$4115,"&lt;29999",Data!$F$2:$F$4115, "successful")</f>
        <v>8</v>
      </c>
      <c r="D9" s="25">
        <f>COUNTIFS(Data!$D$2:$D$4115,"&gt;25000", Data!$D$2:$D$4115,"&lt;29999",Data!$F$2:$F$4115, "failed")</f>
        <v>15</v>
      </c>
      <c r="E9" s="25">
        <f>COUNTIFS(Data!$D$2:$D$4115,"&gt;25000", Data!$D$2:$D$4115,"&lt;29999",Data!$F$2:$F$4115, "canceled")</f>
        <v>1</v>
      </c>
      <c r="F9" s="25">
        <f t="shared" si="0"/>
        <v>24</v>
      </c>
      <c r="G9" s="26">
        <f t="shared" si="1"/>
        <v>0.33333333333333331</v>
      </c>
      <c r="H9" s="26">
        <f t="shared" si="2"/>
        <v>0.625</v>
      </c>
      <c r="I9" s="27">
        <f t="shared" si="3"/>
        <v>4.1666666666666664E-2</v>
      </c>
    </row>
    <row r="10" spans="2:9" x14ac:dyDescent="0.35">
      <c r="B10" s="16" t="s">
        <v>8392</v>
      </c>
      <c r="C10" s="25">
        <f>COUNTIFS(Data!$D$2:$D$4115,"&gt;30000", Data!$D$2:$D$4115,"&lt;34999",Data!$F$2:$F$4115, "successful")</f>
        <v>6</v>
      </c>
      <c r="D10" s="25">
        <f>COUNTIFS(Data!$D$2:$D$4115,"&gt;30000", Data!$D$2:$D$4115,"&lt;34999",Data!$F$2:$F$4115, "failed")</f>
        <v>6</v>
      </c>
      <c r="E10" s="25">
        <f>COUNTIFS(Data!$D$2:$D$4115,"&gt;30000", Data!$D$2:$D$4115,"&lt;34999",Data!$F$2:$F$4115, "canceled")</f>
        <v>1</v>
      </c>
      <c r="F10" s="25">
        <f t="shared" si="0"/>
        <v>13</v>
      </c>
      <c r="G10" s="26">
        <f t="shared" si="1"/>
        <v>0.46153846153846156</v>
      </c>
      <c r="H10" s="26">
        <f t="shared" si="2"/>
        <v>0.46153846153846156</v>
      </c>
      <c r="I10" s="27">
        <f t="shared" si="3"/>
        <v>7.6923076923076927E-2</v>
      </c>
    </row>
    <row r="11" spans="2:9" x14ac:dyDescent="0.35">
      <c r="B11" s="16" t="s">
        <v>8393</v>
      </c>
      <c r="C11" s="25">
        <f>COUNTIFS(Data!$D$2:$D$4115,"&gt;35000", Data!$D$2:$D$4115,"&lt;39999",Data!$F$2:$F$4115, "successful")</f>
        <v>4</v>
      </c>
      <c r="D11" s="25">
        <f>COUNTIFS(Data!$D$2:$D$4115,"&gt;35000", Data!$D$2:$D$4115,"&lt;39999",Data!$F$2:$F$4115, "failed")</f>
        <v>8</v>
      </c>
      <c r="E11" s="25">
        <f>COUNTIFS(Data!$D$2:$D$4115,"&gt;35000", Data!$D$2:$D$4115,"&lt;39999",Data!$F$2:$F$4115, "canceled")</f>
        <v>2</v>
      </c>
      <c r="F11" s="25">
        <f t="shared" si="0"/>
        <v>14</v>
      </c>
      <c r="G11" s="26">
        <f t="shared" si="1"/>
        <v>0.2857142857142857</v>
      </c>
      <c r="H11" s="26">
        <f t="shared" si="2"/>
        <v>0.5714285714285714</v>
      </c>
      <c r="I11" s="27">
        <f t="shared" si="3"/>
        <v>0.14285714285714285</v>
      </c>
    </row>
    <row r="12" spans="2:9" x14ac:dyDescent="0.35">
      <c r="B12" s="16" t="s">
        <v>8394</v>
      </c>
      <c r="C12" s="25">
        <f>COUNTIFS(Data!$D$2:$D$4115,"&gt;40000", Data!$D$2:$D$4115,"&lt;44999",Data!$F$2:$F$4115, "successful")</f>
        <v>5</v>
      </c>
      <c r="D12" s="25">
        <f>COUNTIFS(Data!$D$2:$D$4115,"&gt;40000", Data!$D$2:$D$4115,"&lt;44999",Data!$F$2:$F$4115, "failed")</f>
        <v>3</v>
      </c>
      <c r="E12" s="25">
        <f>COUNTIFS(Data!$D$2:$D$4115,"&gt;40000", Data!$D$2:$D$4115,"&lt;44999",Data!$F$2:$F$4115, "canceled")</f>
        <v>0</v>
      </c>
      <c r="F12" s="25">
        <f t="shared" si="0"/>
        <v>8</v>
      </c>
      <c r="G12" s="26">
        <f t="shared" si="1"/>
        <v>0.625</v>
      </c>
      <c r="H12" s="26">
        <f t="shared" si="2"/>
        <v>0.375</v>
      </c>
      <c r="I12" s="27">
        <f t="shared" si="3"/>
        <v>0</v>
      </c>
    </row>
    <row r="13" spans="2:9" ht="15" thickBot="1" x14ac:dyDescent="0.4">
      <c r="B13" s="17" t="s">
        <v>8395</v>
      </c>
      <c r="C13" s="28">
        <f>COUNTIFS(Data!$D$2:$D$4115,"&gt;45000", Data!$D$2:$D$4115,"&lt;49999",Data!$F$2:$F$4115, "successful")</f>
        <v>3</v>
      </c>
      <c r="D13" s="28">
        <f>COUNTIFS(Data!$D$2:$D$4115,"&gt;45000", Data!$D$2:$D$4115,"&lt;49999",Data!$F$2:$F$4115, "failed")</f>
        <v>5</v>
      </c>
      <c r="E13" s="28">
        <f>COUNTIFS(Data!$D$2:$D$4115,"&gt;45000", Data!$D$2:$D$4115,"&lt;49999",Data!$F$2:$F$4115, "canceled")</f>
        <v>2</v>
      </c>
      <c r="F13" s="28">
        <f t="shared" si="0"/>
        <v>10</v>
      </c>
      <c r="G13" s="29">
        <f t="shared" si="1"/>
        <v>0.3</v>
      </c>
      <c r="H13" s="29">
        <f t="shared" si="2"/>
        <v>0.5</v>
      </c>
      <c r="I13" s="30">
        <f t="shared" si="3"/>
        <v>0.2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29E7-9E28-4F52-BE9A-1A9CBEC6F994}">
  <dimension ref="B1:H2187"/>
  <sheetViews>
    <sheetView tabSelected="1" workbookViewId="0">
      <selection activeCell="J12" sqref="J12"/>
    </sheetView>
  </sheetViews>
  <sheetFormatPr defaultRowHeight="14.5" x14ac:dyDescent="0.35"/>
  <cols>
    <col min="2" max="2" width="9.1796875" style="38" bestFit="1" customWidth="1"/>
    <col min="3" max="3" width="11.54296875" style="38" bestFit="1" customWidth="1"/>
    <col min="4" max="4" width="8.7265625" style="38"/>
    <col min="5" max="5" width="11.54296875" style="38" bestFit="1" customWidth="1"/>
    <col min="7" max="7" width="35.36328125" bestFit="1" customWidth="1"/>
  </cols>
  <sheetData>
    <row r="1" spans="2:8" ht="15" thickBot="1" x14ac:dyDescent="0.4"/>
    <row r="2" spans="2:8" s="15" customFormat="1" ht="15" thickBot="1" x14ac:dyDescent="0.4">
      <c r="B2" s="31" t="s">
        <v>8403</v>
      </c>
      <c r="C2" s="39" t="s">
        <v>8404</v>
      </c>
      <c r="D2" s="31" t="s">
        <v>8403</v>
      </c>
      <c r="E2" s="39" t="s">
        <v>8404</v>
      </c>
    </row>
    <row r="3" spans="2:8" ht="15" thickBot="1" x14ac:dyDescent="0.4">
      <c r="B3" s="42" t="s">
        <v>8219</v>
      </c>
      <c r="C3" s="40">
        <f>VLOOKUP(B3,Data!F2:T3842, 7, FALSE)</f>
        <v>182</v>
      </c>
      <c r="D3" s="42" t="s">
        <v>8221</v>
      </c>
      <c r="E3" s="40">
        <f>VLOOKUP(D3,Data!F162:T4115, 7, FALSE)</f>
        <v>0</v>
      </c>
      <c r="G3" s="20" t="s">
        <v>8412</v>
      </c>
      <c r="H3" s="21"/>
    </row>
    <row r="4" spans="2:8" x14ac:dyDescent="0.35">
      <c r="B4" s="42" t="s">
        <v>8219</v>
      </c>
      <c r="C4" s="40">
        <f>VLOOKUP(B4,Data!F3:T3843, 7, FALSE)</f>
        <v>79</v>
      </c>
      <c r="D4" s="42" t="s">
        <v>8221</v>
      </c>
      <c r="E4" s="40">
        <f>VLOOKUP(D4,Data!F163:T4116, 7, FALSE)</f>
        <v>1</v>
      </c>
      <c r="G4" s="16" t="s">
        <v>8405</v>
      </c>
      <c r="H4" s="18">
        <f>AVERAGE(C3:C2187)</f>
        <v>206.26270022883295</v>
      </c>
    </row>
    <row r="5" spans="2:8" x14ac:dyDescent="0.35">
      <c r="B5" s="42" t="s">
        <v>8219</v>
      </c>
      <c r="C5" s="40">
        <f>VLOOKUP(B5,Data!F4:T3844, 7, FALSE)</f>
        <v>35</v>
      </c>
      <c r="D5" s="42" t="s">
        <v>8221</v>
      </c>
      <c r="E5" s="40">
        <f>VLOOKUP(D5,Data!F164:T4117, 7, FALSE)</f>
        <v>10</v>
      </c>
      <c r="G5" s="16" t="s">
        <v>8406</v>
      </c>
      <c r="H5" s="18">
        <f>MEDIAN(C3:C2187)</f>
        <v>57</v>
      </c>
    </row>
    <row r="6" spans="2:8" x14ac:dyDescent="0.35">
      <c r="B6" s="42" t="s">
        <v>8219</v>
      </c>
      <c r="C6" s="40">
        <f>VLOOKUP(B6,Data!F5:T3845, 7, FALSE)</f>
        <v>150</v>
      </c>
      <c r="D6" s="42" t="s">
        <v>8221</v>
      </c>
      <c r="E6" s="40">
        <f>VLOOKUP(D6,Data!F165:T4118, 7, FALSE)</f>
        <v>0</v>
      </c>
      <c r="G6" s="16" t="s">
        <v>8407</v>
      </c>
      <c r="H6" s="18">
        <f>MIN(C3:C2187)</f>
        <v>1</v>
      </c>
    </row>
    <row r="7" spans="2:8" x14ac:dyDescent="0.35">
      <c r="B7" s="42" t="s">
        <v>8219</v>
      </c>
      <c r="C7" s="40">
        <f>VLOOKUP(B7,Data!F6:T3846, 7, FALSE)</f>
        <v>284</v>
      </c>
      <c r="D7" s="42" t="s">
        <v>8221</v>
      </c>
      <c r="E7" s="40">
        <f>VLOOKUP(D7,Data!F166:T4119, 7, FALSE)</f>
        <v>7</v>
      </c>
      <c r="G7" s="16" t="s">
        <v>8408</v>
      </c>
      <c r="H7" s="18">
        <f>MAX(C3:C2187)</f>
        <v>26457</v>
      </c>
    </row>
    <row r="8" spans="2:8" x14ac:dyDescent="0.35">
      <c r="B8" s="42" t="s">
        <v>8219</v>
      </c>
      <c r="C8" s="40">
        <f>VLOOKUP(B8,Data!F7:T3847, 7, FALSE)</f>
        <v>47</v>
      </c>
      <c r="D8" s="42" t="s">
        <v>8221</v>
      </c>
      <c r="E8" s="40">
        <f>VLOOKUP(D8,Data!F167:T4120, 7, FALSE)</f>
        <v>0</v>
      </c>
      <c r="G8" s="16" t="s">
        <v>8409</v>
      </c>
      <c r="H8" s="18">
        <f>H7-H6</f>
        <v>26456</v>
      </c>
    </row>
    <row r="9" spans="2:8" ht="15" thickBot="1" x14ac:dyDescent="0.4">
      <c r="B9" s="42" t="s">
        <v>8219</v>
      </c>
      <c r="C9" s="40">
        <f>VLOOKUP(B9,Data!F8:T3848, 7, FALSE)</f>
        <v>58</v>
      </c>
      <c r="D9" s="42" t="s">
        <v>8221</v>
      </c>
      <c r="E9" s="40">
        <f>VLOOKUP(D9,Data!F168:T4121, 7, FALSE)</f>
        <v>1</v>
      </c>
      <c r="G9" s="17" t="s">
        <v>8410</v>
      </c>
      <c r="H9" s="19">
        <f>_xlfn.STDEV.P(C3:C2187)</f>
        <v>828.88942744715348</v>
      </c>
    </row>
    <row r="10" spans="2:8" ht="15" thickBot="1" x14ac:dyDescent="0.4">
      <c r="B10" s="42" t="s">
        <v>8219</v>
      </c>
      <c r="C10" s="40">
        <f>VLOOKUP(B10,Data!F9:T3849, 7, FALSE)</f>
        <v>57</v>
      </c>
      <c r="D10" s="42" t="s">
        <v>8221</v>
      </c>
      <c r="E10" s="40">
        <f>VLOOKUP(D10,Data!F169:T4122, 7, FALSE)</f>
        <v>2</v>
      </c>
    </row>
    <row r="11" spans="2:8" ht="15" thickBot="1" x14ac:dyDescent="0.4">
      <c r="B11" s="42" t="s">
        <v>8219</v>
      </c>
      <c r="C11" s="40">
        <f>VLOOKUP(B11,Data!F10:T3850, 7, FALSE)</f>
        <v>12</v>
      </c>
      <c r="D11" s="42" t="s">
        <v>8221</v>
      </c>
      <c r="E11" s="40">
        <f>VLOOKUP(D11,Data!F170:T4123, 7, FALSE)</f>
        <v>3</v>
      </c>
      <c r="G11" s="22" t="s">
        <v>8413</v>
      </c>
      <c r="H11" s="23"/>
    </row>
    <row r="12" spans="2:8" x14ac:dyDescent="0.35">
      <c r="B12" s="42" t="s">
        <v>8219</v>
      </c>
      <c r="C12" s="40">
        <f>VLOOKUP(B12,Data!F11:T3851, 7, FALSE)</f>
        <v>20</v>
      </c>
      <c r="D12" s="42" t="s">
        <v>8221</v>
      </c>
      <c r="E12" s="40">
        <f>VLOOKUP(D12,Data!F171:T4124, 7, FALSE)</f>
        <v>10</v>
      </c>
      <c r="G12" s="16" t="s">
        <v>8405</v>
      </c>
      <c r="H12" s="18">
        <f>AVERAGE(E3:E2187)</f>
        <v>19.632679738562093</v>
      </c>
    </row>
    <row r="13" spans="2:8" x14ac:dyDescent="0.35">
      <c r="B13" s="42" t="s">
        <v>8219</v>
      </c>
      <c r="C13" s="40">
        <f>VLOOKUP(B13,Data!F12:T3852, 7, FALSE)</f>
        <v>19</v>
      </c>
      <c r="D13" s="42" t="s">
        <v>8221</v>
      </c>
      <c r="E13" s="40">
        <f>VLOOKUP(D13,Data!F172:T4125, 7, FALSE)</f>
        <v>10</v>
      </c>
      <c r="G13" s="16" t="s">
        <v>8406</v>
      </c>
      <c r="H13" s="18">
        <f>MEDIAN(E3:E1532)</f>
        <v>4</v>
      </c>
    </row>
    <row r="14" spans="2:8" x14ac:dyDescent="0.35">
      <c r="B14" s="42" t="s">
        <v>8219</v>
      </c>
      <c r="C14" s="40">
        <f>VLOOKUP(B14,Data!F13:T3853, 7, FALSE)</f>
        <v>75</v>
      </c>
      <c r="D14" s="42" t="s">
        <v>8221</v>
      </c>
      <c r="E14" s="40">
        <f>VLOOKUP(D14,Data!F173:T4126, 7, FALSE)</f>
        <v>1</v>
      </c>
      <c r="G14" s="16" t="s">
        <v>8407</v>
      </c>
      <c r="H14" s="18">
        <f>MIN(E3:E1532)</f>
        <v>0</v>
      </c>
    </row>
    <row r="15" spans="2:8" x14ac:dyDescent="0.35">
      <c r="B15" s="42" t="s">
        <v>8219</v>
      </c>
      <c r="C15" s="40">
        <f>VLOOKUP(B15,Data!F14:T3854, 7, FALSE)</f>
        <v>827</v>
      </c>
      <c r="D15" s="42" t="s">
        <v>8221</v>
      </c>
      <c r="E15" s="40">
        <f>VLOOKUP(D15,Data!F174:T4127, 7, FALSE)</f>
        <v>0</v>
      </c>
      <c r="G15" s="16" t="s">
        <v>8408</v>
      </c>
      <c r="H15" s="18">
        <f>MAX(E3:E1532)</f>
        <v>1293</v>
      </c>
    </row>
    <row r="16" spans="2:8" x14ac:dyDescent="0.35">
      <c r="B16" s="42" t="s">
        <v>8219</v>
      </c>
      <c r="C16" s="40">
        <f>VLOOKUP(B16,Data!F15:T3855, 7, FALSE)</f>
        <v>51</v>
      </c>
      <c r="D16" s="42" t="s">
        <v>8221</v>
      </c>
      <c r="E16" s="40">
        <f>VLOOKUP(D16,Data!F175:T4128, 7, FALSE)</f>
        <v>0</v>
      </c>
      <c r="G16" s="16" t="s">
        <v>8409</v>
      </c>
      <c r="H16" s="18">
        <f>H15-H14</f>
        <v>1293</v>
      </c>
    </row>
    <row r="17" spans="2:8" ht="15" thickBot="1" x14ac:dyDescent="0.4">
      <c r="B17" s="42" t="s">
        <v>8219</v>
      </c>
      <c r="C17" s="40">
        <f>VLOOKUP(B17,Data!F16:T3856, 7, FALSE)</f>
        <v>41</v>
      </c>
      <c r="D17" s="42" t="s">
        <v>8221</v>
      </c>
      <c r="E17" s="40">
        <f>VLOOKUP(D17,Data!F176:T4129, 7, FALSE)</f>
        <v>0</v>
      </c>
      <c r="G17" s="17" t="s">
        <v>8410</v>
      </c>
      <c r="H17" s="19">
        <f>_xlfn.STDEV.P(E3:E1532)</f>
        <v>60.88274150430842</v>
      </c>
    </row>
    <row r="18" spans="2:8" ht="15" thickBot="1" x14ac:dyDescent="0.4">
      <c r="B18" s="42" t="s">
        <v>8219</v>
      </c>
      <c r="C18" s="40">
        <f>VLOOKUP(B18,Data!F17:T3857, 7, FALSE)</f>
        <v>98</v>
      </c>
      <c r="D18" s="42" t="s">
        <v>8221</v>
      </c>
      <c r="E18" s="40">
        <f>VLOOKUP(D18,Data!F177:T4130, 7, FALSE)</f>
        <v>26</v>
      </c>
    </row>
    <row r="19" spans="2:8" x14ac:dyDescent="0.35">
      <c r="B19" s="42" t="s">
        <v>8219</v>
      </c>
      <c r="C19" s="40">
        <f>VLOOKUP(B19,Data!F18:T3858, 7, FALSE)</f>
        <v>70</v>
      </c>
      <c r="D19" s="42" t="s">
        <v>8221</v>
      </c>
      <c r="E19" s="40">
        <f>VLOOKUP(D19,Data!F178:T4131, 7, FALSE)</f>
        <v>0</v>
      </c>
      <c r="G19" s="44" t="s">
        <v>8411</v>
      </c>
      <c r="H19" s="45"/>
    </row>
    <row r="20" spans="2:8" ht="15" thickBot="1" x14ac:dyDescent="0.4">
      <c r="B20" s="42" t="s">
        <v>8219</v>
      </c>
      <c r="C20" s="40">
        <f>VLOOKUP(B20,Data!F19:T3859, 7, FALSE)</f>
        <v>36</v>
      </c>
      <c r="D20" s="42" t="s">
        <v>8221</v>
      </c>
      <c r="E20" s="40">
        <f>VLOOKUP(D20,Data!F179:T4132, 7, FALSE)</f>
        <v>7</v>
      </c>
      <c r="G20" s="46"/>
      <c r="H20" s="47"/>
    </row>
    <row r="21" spans="2:8" ht="14.5" customHeight="1" x14ac:dyDescent="0.35">
      <c r="B21" s="42" t="s">
        <v>8219</v>
      </c>
      <c r="C21" s="40">
        <f>VLOOKUP(B21,Data!F20:T3860, 7, FALSE)</f>
        <v>342</v>
      </c>
      <c r="D21" s="42" t="s">
        <v>8221</v>
      </c>
      <c r="E21" s="40">
        <f>VLOOKUP(D21,Data!F180:T4133, 7, FALSE)</f>
        <v>0</v>
      </c>
      <c r="G21" s="44" t="s">
        <v>8414</v>
      </c>
      <c r="H21" s="45"/>
    </row>
    <row r="22" spans="2:8" x14ac:dyDescent="0.35">
      <c r="B22" s="42" t="s">
        <v>8219</v>
      </c>
      <c r="C22" s="40">
        <f>VLOOKUP(B22,Data!F21:T3861, 7, FALSE)</f>
        <v>22</v>
      </c>
      <c r="D22" s="42" t="s">
        <v>8221</v>
      </c>
      <c r="E22" s="40">
        <f>VLOOKUP(D22,Data!F181:T4134, 7, FALSE)</f>
        <v>2</v>
      </c>
      <c r="G22" s="48"/>
      <c r="H22" s="49"/>
    </row>
    <row r="23" spans="2:8" x14ac:dyDescent="0.35">
      <c r="B23" s="42" t="s">
        <v>8219</v>
      </c>
      <c r="C23" s="40">
        <f>VLOOKUP(B23,Data!F22:T3862, 7, FALSE)</f>
        <v>25</v>
      </c>
      <c r="D23" s="42" t="s">
        <v>8221</v>
      </c>
      <c r="E23" s="40">
        <f>VLOOKUP(D23,Data!F182:T4135, 7, FALSE)</f>
        <v>13</v>
      </c>
      <c r="G23" s="48"/>
      <c r="H23" s="49"/>
    </row>
    <row r="24" spans="2:8" ht="15" thickBot="1" x14ac:dyDescent="0.4">
      <c r="B24" s="42" t="s">
        <v>8219</v>
      </c>
      <c r="C24" s="40">
        <f>VLOOKUP(B24,Data!F23:T3863, 7, FALSE)</f>
        <v>101</v>
      </c>
      <c r="D24" s="42" t="s">
        <v>8221</v>
      </c>
      <c r="E24" s="40">
        <f>VLOOKUP(D24,Data!F183:T4136, 7, FALSE)</f>
        <v>4</v>
      </c>
      <c r="G24" s="46"/>
      <c r="H24" s="47"/>
    </row>
    <row r="25" spans="2:8" x14ac:dyDescent="0.35">
      <c r="B25" s="42" t="s">
        <v>8219</v>
      </c>
      <c r="C25" s="40">
        <f>VLOOKUP(B25,Data!F24:T3864, 7, FALSE)</f>
        <v>8</v>
      </c>
      <c r="D25" s="42" t="s">
        <v>8221</v>
      </c>
      <c r="E25" s="40">
        <f>VLOOKUP(D25,Data!F184:T4137, 7, FALSE)</f>
        <v>0</v>
      </c>
    </row>
    <row r="26" spans="2:8" x14ac:dyDescent="0.35">
      <c r="B26" s="42" t="s">
        <v>8219</v>
      </c>
      <c r="C26" s="40">
        <f>VLOOKUP(B26,Data!F25:T3865, 7, FALSE)</f>
        <v>23</v>
      </c>
      <c r="D26" s="42" t="s">
        <v>8221</v>
      </c>
      <c r="E26" s="40">
        <f>VLOOKUP(D26,Data!F185:T4138, 7, FALSE)</f>
        <v>12</v>
      </c>
    </row>
    <row r="27" spans="2:8" x14ac:dyDescent="0.35">
      <c r="B27" s="42" t="s">
        <v>8219</v>
      </c>
      <c r="C27" s="40">
        <f>VLOOKUP(B27,Data!F26:T3866, 7, FALSE)</f>
        <v>574</v>
      </c>
      <c r="D27" s="42" t="s">
        <v>8221</v>
      </c>
      <c r="E27" s="40">
        <f>VLOOKUP(D27,Data!F186:T4139, 7, FALSE)</f>
        <v>2</v>
      </c>
    </row>
    <row r="28" spans="2:8" x14ac:dyDescent="0.35">
      <c r="B28" s="42" t="s">
        <v>8219</v>
      </c>
      <c r="C28" s="40">
        <f>VLOOKUP(B28,Data!F27:T3867, 7, FALSE)</f>
        <v>14</v>
      </c>
      <c r="D28" s="42" t="s">
        <v>8221</v>
      </c>
      <c r="E28" s="40">
        <f>VLOOKUP(D28,Data!F187:T4140, 7, FALSE)</f>
        <v>10</v>
      </c>
    </row>
    <row r="29" spans="2:8" x14ac:dyDescent="0.35">
      <c r="B29" s="42" t="s">
        <v>8219</v>
      </c>
      <c r="C29" s="40">
        <f>VLOOKUP(B29,Data!F28:T3868, 7, FALSE)</f>
        <v>19</v>
      </c>
      <c r="D29" s="42" t="s">
        <v>8221</v>
      </c>
      <c r="E29" s="40">
        <f>VLOOKUP(D29,Data!F188:T4141, 7, FALSE)</f>
        <v>0</v>
      </c>
    </row>
    <row r="30" spans="2:8" x14ac:dyDescent="0.35">
      <c r="B30" s="42" t="s">
        <v>8219</v>
      </c>
      <c r="C30" s="40">
        <f>VLOOKUP(B30,Data!F29:T3869, 7, FALSE)</f>
        <v>150</v>
      </c>
      <c r="D30" s="42" t="s">
        <v>8221</v>
      </c>
      <c r="E30" s="40">
        <f>VLOOKUP(D30,Data!F189:T4142, 7, FALSE)</f>
        <v>5</v>
      </c>
    </row>
    <row r="31" spans="2:8" x14ac:dyDescent="0.35">
      <c r="B31" s="42" t="s">
        <v>8219</v>
      </c>
      <c r="C31" s="40">
        <f>VLOOKUP(B31,Data!F30:T3870, 7, FALSE)</f>
        <v>71</v>
      </c>
      <c r="D31" s="42" t="s">
        <v>8221</v>
      </c>
      <c r="E31" s="40">
        <f>VLOOKUP(D31,Data!F190:T4143, 7, FALSE)</f>
        <v>0</v>
      </c>
    </row>
    <row r="32" spans="2:8" x14ac:dyDescent="0.35">
      <c r="B32" s="42" t="s">
        <v>8219</v>
      </c>
      <c r="C32" s="40">
        <f>VLOOKUP(B32,Data!F31:T3871, 7, FALSE)</f>
        <v>117</v>
      </c>
      <c r="D32" s="42" t="s">
        <v>8221</v>
      </c>
      <c r="E32" s="40">
        <f>VLOOKUP(D32,Data!F191:T4144, 7, FALSE)</f>
        <v>5</v>
      </c>
    </row>
    <row r="33" spans="2:5" x14ac:dyDescent="0.35">
      <c r="B33" s="42" t="s">
        <v>8219</v>
      </c>
      <c r="C33" s="40">
        <f>VLOOKUP(B33,Data!F32:T3872, 7, FALSE)</f>
        <v>53</v>
      </c>
      <c r="D33" s="42" t="s">
        <v>8221</v>
      </c>
      <c r="E33" s="40">
        <f>VLOOKUP(D33,Data!F192:T4145, 7, FALSE)</f>
        <v>1</v>
      </c>
    </row>
    <row r="34" spans="2:5" x14ac:dyDescent="0.35">
      <c r="B34" s="42" t="s">
        <v>8219</v>
      </c>
      <c r="C34" s="40">
        <f>VLOOKUP(B34,Data!F33:T3873, 7, FALSE)</f>
        <v>1</v>
      </c>
      <c r="D34" s="42" t="s">
        <v>8221</v>
      </c>
      <c r="E34" s="40">
        <f>VLOOKUP(D34,Data!F193:T4146, 7, FALSE)</f>
        <v>3</v>
      </c>
    </row>
    <row r="35" spans="2:5" x14ac:dyDescent="0.35">
      <c r="B35" s="42" t="s">
        <v>8219</v>
      </c>
      <c r="C35" s="40">
        <f>VLOOKUP(B35,Data!F34:T3874, 7, FALSE)</f>
        <v>89</v>
      </c>
      <c r="D35" s="42" t="s">
        <v>8221</v>
      </c>
      <c r="E35" s="40">
        <f>VLOOKUP(D35,Data!F194:T4147, 7, FALSE)</f>
        <v>3</v>
      </c>
    </row>
    <row r="36" spans="2:5" x14ac:dyDescent="0.35">
      <c r="B36" s="42" t="s">
        <v>8219</v>
      </c>
      <c r="C36" s="40">
        <f>VLOOKUP(B36,Data!F35:T3875, 7, FALSE)</f>
        <v>64</v>
      </c>
      <c r="D36" s="42" t="s">
        <v>8221</v>
      </c>
      <c r="E36" s="40">
        <f>VLOOKUP(D36,Data!F195:T4148, 7, FALSE)</f>
        <v>0</v>
      </c>
    </row>
    <row r="37" spans="2:5" x14ac:dyDescent="0.35">
      <c r="B37" s="42" t="s">
        <v>8219</v>
      </c>
      <c r="C37" s="40">
        <f>VLOOKUP(B37,Data!F36:T3876, 7, FALSE)</f>
        <v>68</v>
      </c>
      <c r="D37" s="42" t="s">
        <v>8221</v>
      </c>
      <c r="E37" s="40">
        <f>VLOOKUP(D37,Data!F196:T4149, 7, FALSE)</f>
        <v>3</v>
      </c>
    </row>
    <row r="38" spans="2:5" x14ac:dyDescent="0.35">
      <c r="B38" s="42" t="s">
        <v>8219</v>
      </c>
      <c r="C38" s="40">
        <f>VLOOKUP(B38,Data!F37:T3877, 7, FALSE)</f>
        <v>28</v>
      </c>
      <c r="D38" s="42" t="s">
        <v>8221</v>
      </c>
      <c r="E38" s="40">
        <f>VLOOKUP(D38,Data!F197:T4150, 7, FALSE)</f>
        <v>0</v>
      </c>
    </row>
    <row r="39" spans="2:5" x14ac:dyDescent="0.35">
      <c r="B39" s="42" t="s">
        <v>8219</v>
      </c>
      <c r="C39" s="40">
        <f>VLOOKUP(B39,Data!F38:T3878, 7, FALSE)</f>
        <v>44</v>
      </c>
      <c r="D39" s="42" t="s">
        <v>8221</v>
      </c>
      <c r="E39" s="40">
        <f>VLOOKUP(D39,Data!F198:T4151, 7, FALSE)</f>
        <v>19</v>
      </c>
    </row>
    <row r="40" spans="2:5" x14ac:dyDescent="0.35">
      <c r="B40" s="42" t="s">
        <v>8219</v>
      </c>
      <c r="C40" s="40">
        <f>VLOOKUP(B40,Data!F39:T3879, 7, FALSE)</f>
        <v>253</v>
      </c>
      <c r="D40" s="42" t="s">
        <v>8221</v>
      </c>
      <c r="E40" s="40">
        <f>VLOOKUP(D40,Data!F199:T4152, 7, FALSE)</f>
        <v>8</v>
      </c>
    </row>
    <row r="41" spans="2:5" x14ac:dyDescent="0.35">
      <c r="B41" s="42" t="s">
        <v>8219</v>
      </c>
      <c r="C41" s="40">
        <f>VLOOKUP(B41,Data!F40:T3880, 7, FALSE)</f>
        <v>66</v>
      </c>
      <c r="D41" s="42" t="s">
        <v>8221</v>
      </c>
      <c r="E41" s="40">
        <f>VLOOKUP(D41,Data!F200:T4153, 7, FALSE)</f>
        <v>6</v>
      </c>
    </row>
    <row r="42" spans="2:5" x14ac:dyDescent="0.35">
      <c r="B42" s="42" t="s">
        <v>8219</v>
      </c>
      <c r="C42" s="40">
        <f>VLOOKUP(B42,Data!F41:T3881, 7, FALSE)</f>
        <v>217</v>
      </c>
      <c r="D42" s="42" t="s">
        <v>8221</v>
      </c>
      <c r="E42" s="40">
        <f>VLOOKUP(D42,Data!F201:T4154, 7, FALSE)</f>
        <v>0</v>
      </c>
    </row>
    <row r="43" spans="2:5" x14ac:dyDescent="0.35">
      <c r="B43" s="42" t="s">
        <v>8219</v>
      </c>
      <c r="C43" s="40">
        <f>VLOOKUP(B43,Data!F42:T3882, 7, FALSE)</f>
        <v>16</v>
      </c>
      <c r="D43" s="42" t="s">
        <v>8221</v>
      </c>
      <c r="E43" s="40">
        <f>VLOOKUP(D43,Data!F202:T4155, 7, FALSE)</f>
        <v>18</v>
      </c>
    </row>
    <row r="44" spans="2:5" x14ac:dyDescent="0.35">
      <c r="B44" s="42" t="s">
        <v>8219</v>
      </c>
      <c r="C44" s="40">
        <f>VLOOKUP(B44,Data!F43:T3883, 7, FALSE)</f>
        <v>19</v>
      </c>
      <c r="D44" s="42" t="s">
        <v>8221</v>
      </c>
      <c r="E44" s="40">
        <f>VLOOKUP(D44,Data!F203:T4156, 7, FALSE)</f>
        <v>7</v>
      </c>
    </row>
    <row r="45" spans="2:5" x14ac:dyDescent="0.35">
      <c r="B45" s="42" t="s">
        <v>8219</v>
      </c>
      <c r="C45" s="40">
        <f>VLOOKUP(B45,Data!F44:T3884, 7, FALSE)</f>
        <v>169</v>
      </c>
      <c r="D45" s="42" t="s">
        <v>8221</v>
      </c>
      <c r="E45" s="40">
        <f>VLOOKUP(D45,Data!F204:T4157, 7, FALSE)</f>
        <v>0</v>
      </c>
    </row>
    <row r="46" spans="2:5" x14ac:dyDescent="0.35">
      <c r="B46" s="42" t="s">
        <v>8219</v>
      </c>
      <c r="C46" s="40">
        <f>VLOOKUP(B46,Data!F45:T3885, 7, FALSE)</f>
        <v>263</v>
      </c>
      <c r="D46" s="42" t="s">
        <v>8221</v>
      </c>
      <c r="E46" s="40">
        <f>VLOOKUP(D46,Data!F205:T4158, 7, FALSE)</f>
        <v>8</v>
      </c>
    </row>
    <row r="47" spans="2:5" x14ac:dyDescent="0.35">
      <c r="B47" s="42" t="s">
        <v>8219</v>
      </c>
      <c r="C47" s="40">
        <f>VLOOKUP(B47,Data!F46:T3886, 7, FALSE)</f>
        <v>15</v>
      </c>
      <c r="D47" s="42" t="s">
        <v>8221</v>
      </c>
      <c r="E47" s="40">
        <f>VLOOKUP(D47,Data!F206:T4159, 7, FALSE)</f>
        <v>1293</v>
      </c>
    </row>
    <row r="48" spans="2:5" x14ac:dyDescent="0.35">
      <c r="B48" s="42" t="s">
        <v>8219</v>
      </c>
      <c r="C48" s="40">
        <f>VLOOKUP(B48,Data!F47:T3887, 7, FALSE)</f>
        <v>61</v>
      </c>
      <c r="D48" s="42" t="s">
        <v>8221</v>
      </c>
      <c r="E48" s="40">
        <f>VLOOKUP(D48,Data!F207:T4160, 7, FALSE)</f>
        <v>17</v>
      </c>
    </row>
    <row r="49" spans="2:5" x14ac:dyDescent="0.35">
      <c r="B49" s="42" t="s">
        <v>8219</v>
      </c>
      <c r="C49" s="40">
        <f>VLOOKUP(B49,Data!F48:T3888, 7, FALSE)</f>
        <v>45</v>
      </c>
      <c r="D49" s="42" t="s">
        <v>8221</v>
      </c>
      <c r="E49" s="40">
        <f>VLOOKUP(D49,Data!F208:T4161, 7, FALSE)</f>
        <v>0</v>
      </c>
    </row>
    <row r="50" spans="2:5" x14ac:dyDescent="0.35">
      <c r="B50" s="42" t="s">
        <v>8219</v>
      </c>
      <c r="C50" s="40">
        <f>VLOOKUP(B50,Data!F49:T3889, 7, FALSE)</f>
        <v>70</v>
      </c>
      <c r="D50" s="42" t="s">
        <v>8221</v>
      </c>
      <c r="E50" s="40">
        <f>VLOOKUP(D50,Data!F209:T4162, 7, FALSE)</f>
        <v>13</v>
      </c>
    </row>
    <row r="51" spans="2:5" x14ac:dyDescent="0.35">
      <c r="B51" s="42" t="s">
        <v>8219</v>
      </c>
      <c r="C51" s="40">
        <f>VLOOKUP(B51,Data!F50:T3890, 7, FALSE)</f>
        <v>38</v>
      </c>
      <c r="D51" s="42" t="s">
        <v>8221</v>
      </c>
      <c r="E51" s="40">
        <f>VLOOKUP(D51,Data!F210:T4163, 7, FALSE)</f>
        <v>0</v>
      </c>
    </row>
    <row r="52" spans="2:5" x14ac:dyDescent="0.35">
      <c r="B52" s="42" t="s">
        <v>8219</v>
      </c>
      <c r="C52" s="40">
        <f>VLOOKUP(B52,Data!F51:T3891, 7, FALSE)</f>
        <v>87</v>
      </c>
      <c r="D52" s="42" t="s">
        <v>8221</v>
      </c>
      <c r="E52" s="40">
        <f>VLOOKUP(D52,Data!F211:T4164, 7, FALSE)</f>
        <v>0</v>
      </c>
    </row>
    <row r="53" spans="2:5" x14ac:dyDescent="0.35">
      <c r="B53" s="42" t="s">
        <v>8219</v>
      </c>
      <c r="C53" s="40">
        <f>VLOOKUP(B53,Data!F52:T3892, 7, FALSE)</f>
        <v>22</v>
      </c>
      <c r="D53" s="42" t="s">
        <v>8221</v>
      </c>
      <c r="E53" s="40">
        <f>VLOOKUP(D53,Data!F212:T4165, 7, FALSE)</f>
        <v>33</v>
      </c>
    </row>
    <row r="54" spans="2:5" x14ac:dyDescent="0.35">
      <c r="B54" s="42" t="s">
        <v>8219</v>
      </c>
      <c r="C54" s="40">
        <f>VLOOKUP(B54,Data!F53:T3893, 7, FALSE)</f>
        <v>119</v>
      </c>
      <c r="D54" s="42" t="s">
        <v>8221</v>
      </c>
      <c r="E54" s="40">
        <f>VLOOKUP(D54,Data!F213:T4166, 7, FALSE)</f>
        <v>12</v>
      </c>
    </row>
    <row r="55" spans="2:5" x14ac:dyDescent="0.35">
      <c r="B55" s="42" t="s">
        <v>8219</v>
      </c>
      <c r="C55" s="40">
        <f>VLOOKUP(B55,Data!F54:T3894, 7, FALSE)</f>
        <v>52</v>
      </c>
      <c r="D55" s="42" t="s">
        <v>8221</v>
      </c>
      <c r="E55" s="40">
        <f>VLOOKUP(D55,Data!F214:T4167, 7, FALSE)</f>
        <v>1</v>
      </c>
    </row>
    <row r="56" spans="2:5" x14ac:dyDescent="0.35">
      <c r="B56" s="42" t="s">
        <v>8219</v>
      </c>
      <c r="C56" s="40">
        <f>VLOOKUP(B56,Data!F55:T3895, 7, FALSE)</f>
        <v>117</v>
      </c>
      <c r="D56" s="42" t="s">
        <v>8221</v>
      </c>
      <c r="E56" s="40">
        <f>VLOOKUP(D56,Data!F215:T4168, 7, FALSE)</f>
        <v>1</v>
      </c>
    </row>
    <row r="57" spans="2:5" x14ac:dyDescent="0.35">
      <c r="B57" s="42" t="s">
        <v>8219</v>
      </c>
      <c r="C57" s="40">
        <f>VLOOKUP(B57,Data!F56:T3896, 7, FALSE)</f>
        <v>52</v>
      </c>
      <c r="D57" s="42" t="s">
        <v>8221</v>
      </c>
      <c r="E57" s="40">
        <f>VLOOKUP(D57,Data!F216:T4169, 7, FALSE)</f>
        <v>1</v>
      </c>
    </row>
    <row r="58" spans="2:5" x14ac:dyDescent="0.35">
      <c r="B58" s="42" t="s">
        <v>8219</v>
      </c>
      <c r="C58" s="40">
        <f>VLOOKUP(B58,Data!F57:T3897, 7, FALSE)</f>
        <v>86</v>
      </c>
      <c r="D58" s="42" t="s">
        <v>8221</v>
      </c>
      <c r="E58" s="40">
        <f>VLOOKUP(D58,Data!F217:T4170, 7, FALSE)</f>
        <v>1</v>
      </c>
    </row>
    <row r="59" spans="2:5" x14ac:dyDescent="0.35">
      <c r="B59" s="42" t="s">
        <v>8219</v>
      </c>
      <c r="C59" s="40">
        <f>VLOOKUP(B59,Data!F58:T3898, 7, FALSE)</f>
        <v>174</v>
      </c>
      <c r="D59" s="42" t="s">
        <v>8221</v>
      </c>
      <c r="E59" s="40">
        <f>VLOOKUP(D59,Data!F218:T4171, 7, FALSE)</f>
        <v>84</v>
      </c>
    </row>
    <row r="60" spans="2:5" x14ac:dyDescent="0.35">
      <c r="B60" s="42" t="s">
        <v>8219</v>
      </c>
      <c r="C60" s="40">
        <f>VLOOKUP(B60,Data!F59:T3899, 7, FALSE)</f>
        <v>69</v>
      </c>
      <c r="D60" s="42" t="s">
        <v>8221</v>
      </c>
      <c r="E60" s="40">
        <f>VLOOKUP(D60,Data!F219:T4172, 7, FALSE)</f>
        <v>38</v>
      </c>
    </row>
    <row r="61" spans="2:5" x14ac:dyDescent="0.35">
      <c r="B61" s="42" t="s">
        <v>8219</v>
      </c>
      <c r="C61" s="40">
        <f>VLOOKUP(B61,Data!F60:T3900, 7, FALSE)</f>
        <v>75</v>
      </c>
      <c r="D61" s="42" t="s">
        <v>8221</v>
      </c>
      <c r="E61" s="40">
        <f>VLOOKUP(D61,Data!F220:T4173, 7, FALSE)</f>
        <v>1</v>
      </c>
    </row>
    <row r="62" spans="2:5" x14ac:dyDescent="0.35">
      <c r="B62" s="42" t="s">
        <v>8219</v>
      </c>
      <c r="C62" s="40">
        <f>VLOOKUP(B62,Data!F61:T3901, 7, FALSE)</f>
        <v>33</v>
      </c>
      <c r="D62" s="42" t="s">
        <v>8221</v>
      </c>
      <c r="E62" s="40">
        <f>VLOOKUP(D62,Data!F221:T4174, 7, FALSE)</f>
        <v>76</v>
      </c>
    </row>
    <row r="63" spans="2:5" x14ac:dyDescent="0.35">
      <c r="B63" s="42" t="s">
        <v>8219</v>
      </c>
      <c r="C63" s="40">
        <f>VLOOKUP(B63,Data!F62:T3902, 7, FALSE)</f>
        <v>108</v>
      </c>
      <c r="D63" s="42" t="s">
        <v>8221</v>
      </c>
      <c r="E63" s="40">
        <f>VLOOKUP(D63,Data!F222:T4175, 7, FALSE)</f>
        <v>3</v>
      </c>
    </row>
    <row r="64" spans="2:5" x14ac:dyDescent="0.35">
      <c r="B64" s="42" t="s">
        <v>8219</v>
      </c>
      <c r="C64" s="40">
        <f>VLOOKUP(B64,Data!F63:T3903, 7, FALSE)</f>
        <v>23</v>
      </c>
      <c r="D64" s="42" t="s">
        <v>8221</v>
      </c>
      <c r="E64" s="40">
        <f>VLOOKUP(D64,Data!F223:T4176, 7, FALSE)</f>
        <v>0</v>
      </c>
    </row>
    <row r="65" spans="2:5" x14ac:dyDescent="0.35">
      <c r="B65" s="42" t="s">
        <v>8219</v>
      </c>
      <c r="C65" s="40">
        <f>VLOOKUP(B65,Data!F64:T3904, 7, FALSE)</f>
        <v>48</v>
      </c>
      <c r="D65" s="42" t="s">
        <v>8221</v>
      </c>
      <c r="E65" s="40">
        <f>VLOOKUP(D65,Data!F224:T4177, 7, FALSE)</f>
        <v>2</v>
      </c>
    </row>
    <row r="66" spans="2:5" x14ac:dyDescent="0.35">
      <c r="B66" s="42" t="s">
        <v>8219</v>
      </c>
      <c r="C66" s="40">
        <f>VLOOKUP(B66,Data!F65:T3905, 7, FALSE)</f>
        <v>64</v>
      </c>
      <c r="D66" s="42" t="s">
        <v>8221</v>
      </c>
      <c r="E66" s="40">
        <f>VLOOKUP(D66,Data!F225:T4178, 7, FALSE)</f>
        <v>0</v>
      </c>
    </row>
    <row r="67" spans="2:5" x14ac:dyDescent="0.35">
      <c r="B67" s="42" t="s">
        <v>8219</v>
      </c>
      <c r="C67" s="40">
        <f>VLOOKUP(B67,Data!F66:T3906, 7, FALSE)</f>
        <v>24</v>
      </c>
      <c r="D67" s="42" t="s">
        <v>8221</v>
      </c>
      <c r="E67" s="40">
        <f>VLOOKUP(D67,Data!F226:T4179, 7, FALSE)</f>
        <v>0</v>
      </c>
    </row>
    <row r="68" spans="2:5" x14ac:dyDescent="0.35">
      <c r="B68" s="42" t="s">
        <v>8219</v>
      </c>
      <c r="C68" s="40">
        <f>VLOOKUP(B68,Data!F67:T3907, 7, FALSE)</f>
        <v>57</v>
      </c>
      <c r="D68" s="42" t="s">
        <v>8221</v>
      </c>
      <c r="E68" s="40">
        <f>VLOOKUP(D68,Data!F227:T4180, 7, FALSE)</f>
        <v>0</v>
      </c>
    </row>
    <row r="69" spans="2:5" x14ac:dyDescent="0.35">
      <c r="B69" s="42" t="s">
        <v>8219</v>
      </c>
      <c r="C69" s="40">
        <f>VLOOKUP(B69,Data!F68:T3908, 7, FALSE)</f>
        <v>26</v>
      </c>
      <c r="D69" s="42" t="s">
        <v>8221</v>
      </c>
      <c r="E69" s="40">
        <f>VLOOKUP(D69,Data!F228:T4181, 7, FALSE)</f>
        <v>2</v>
      </c>
    </row>
    <row r="70" spans="2:5" x14ac:dyDescent="0.35">
      <c r="B70" s="42" t="s">
        <v>8219</v>
      </c>
      <c r="C70" s="40">
        <f>VLOOKUP(B70,Data!F69:T3909, 7, FALSE)</f>
        <v>20</v>
      </c>
      <c r="D70" s="42" t="s">
        <v>8221</v>
      </c>
      <c r="E70" s="40">
        <f>VLOOKUP(D70,Data!F229:T4182, 7, FALSE)</f>
        <v>0</v>
      </c>
    </row>
    <row r="71" spans="2:5" x14ac:dyDescent="0.35">
      <c r="B71" s="42" t="s">
        <v>8219</v>
      </c>
      <c r="C71" s="40">
        <f>VLOOKUP(B71,Data!F70:T3910, 7, FALSE)</f>
        <v>36</v>
      </c>
      <c r="D71" s="42" t="s">
        <v>8221</v>
      </c>
      <c r="E71" s="40">
        <f>VLOOKUP(D71,Data!F230:T4183, 7, FALSE)</f>
        <v>0</v>
      </c>
    </row>
    <row r="72" spans="2:5" x14ac:dyDescent="0.35">
      <c r="B72" s="42" t="s">
        <v>8219</v>
      </c>
      <c r="C72" s="40">
        <f>VLOOKUP(B72,Data!F71:T3911, 7, FALSE)</f>
        <v>178</v>
      </c>
      <c r="D72" s="42" t="s">
        <v>8221</v>
      </c>
      <c r="E72" s="40">
        <f>VLOOKUP(D72,Data!F231:T4184, 7, FALSE)</f>
        <v>0</v>
      </c>
    </row>
    <row r="73" spans="2:5" x14ac:dyDescent="0.35">
      <c r="B73" s="42" t="s">
        <v>8219</v>
      </c>
      <c r="C73" s="40">
        <f>VLOOKUP(B73,Data!F72:T3912, 7, FALSE)</f>
        <v>17</v>
      </c>
      <c r="D73" s="42" t="s">
        <v>8221</v>
      </c>
      <c r="E73" s="40">
        <f>VLOOKUP(D73,Data!F232:T4185, 7, FALSE)</f>
        <v>2</v>
      </c>
    </row>
    <row r="74" spans="2:5" x14ac:dyDescent="0.35">
      <c r="B74" s="42" t="s">
        <v>8219</v>
      </c>
      <c r="C74" s="40">
        <f>VLOOKUP(B74,Data!F73:T3913, 7, FALSE)</f>
        <v>32</v>
      </c>
      <c r="D74" s="42" t="s">
        <v>8221</v>
      </c>
      <c r="E74" s="40">
        <f>VLOOKUP(D74,Data!F233:T4186, 7, FALSE)</f>
        <v>0</v>
      </c>
    </row>
    <row r="75" spans="2:5" x14ac:dyDescent="0.35">
      <c r="B75" s="42" t="s">
        <v>8219</v>
      </c>
      <c r="C75" s="40">
        <f>VLOOKUP(B75,Data!F74:T3914, 7, FALSE)</f>
        <v>41</v>
      </c>
      <c r="D75" s="42" t="s">
        <v>8221</v>
      </c>
      <c r="E75" s="40">
        <f>VLOOKUP(D75,Data!F234:T4187, 7, FALSE)</f>
        <v>7</v>
      </c>
    </row>
    <row r="76" spans="2:5" x14ac:dyDescent="0.35">
      <c r="B76" s="42" t="s">
        <v>8219</v>
      </c>
      <c r="C76" s="40">
        <f>VLOOKUP(B76,Data!F75:T3915, 7, FALSE)</f>
        <v>18</v>
      </c>
      <c r="D76" s="42" t="s">
        <v>8221</v>
      </c>
      <c r="E76" s="40">
        <f>VLOOKUP(D76,Data!F235:T4188, 7, FALSE)</f>
        <v>0</v>
      </c>
    </row>
    <row r="77" spans="2:5" x14ac:dyDescent="0.35">
      <c r="B77" s="42" t="s">
        <v>8219</v>
      </c>
      <c r="C77" s="40">
        <f>VLOOKUP(B77,Data!F76:T3916, 7, FALSE)</f>
        <v>29</v>
      </c>
      <c r="D77" s="42" t="s">
        <v>8221</v>
      </c>
      <c r="E77" s="40">
        <f>VLOOKUP(D77,Data!F236:T4189, 7, FALSE)</f>
        <v>5</v>
      </c>
    </row>
    <row r="78" spans="2:5" x14ac:dyDescent="0.35">
      <c r="B78" s="42" t="s">
        <v>8219</v>
      </c>
      <c r="C78" s="40">
        <f>VLOOKUP(B78,Data!F77:T3917, 7, FALSE)</f>
        <v>47</v>
      </c>
      <c r="D78" s="42" t="s">
        <v>8221</v>
      </c>
      <c r="E78" s="40">
        <f>VLOOKUP(D78,Data!F237:T4190, 7, FALSE)</f>
        <v>0</v>
      </c>
    </row>
    <row r="79" spans="2:5" x14ac:dyDescent="0.35">
      <c r="B79" s="42" t="s">
        <v>8219</v>
      </c>
      <c r="C79" s="40">
        <f>VLOOKUP(B79,Data!F78:T3918, 7, FALSE)</f>
        <v>15</v>
      </c>
      <c r="D79" s="42" t="s">
        <v>8221</v>
      </c>
      <c r="E79" s="40">
        <f>VLOOKUP(D79,Data!F238:T4191, 7, FALSE)</f>
        <v>0</v>
      </c>
    </row>
    <row r="80" spans="2:5" x14ac:dyDescent="0.35">
      <c r="B80" s="42" t="s">
        <v>8219</v>
      </c>
      <c r="C80" s="40">
        <f>VLOOKUP(B80,Data!F79:T3919, 7, FALSE)</f>
        <v>26</v>
      </c>
      <c r="D80" s="42" t="s">
        <v>8221</v>
      </c>
      <c r="E80" s="40">
        <f>VLOOKUP(D80,Data!F239:T4192, 7, FALSE)</f>
        <v>1</v>
      </c>
    </row>
    <row r="81" spans="2:5" x14ac:dyDescent="0.35">
      <c r="B81" s="42" t="s">
        <v>8219</v>
      </c>
      <c r="C81" s="40">
        <f>VLOOKUP(B81,Data!F80:T3920, 7, FALSE)</f>
        <v>35</v>
      </c>
      <c r="D81" s="42" t="s">
        <v>8221</v>
      </c>
      <c r="E81" s="40">
        <f>VLOOKUP(D81,Data!F240:T4193, 7, FALSE)</f>
        <v>0</v>
      </c>
    </row>
    <row r="82" spans="2:5" x14ac:dyDescent="0.35">
      <c r="B82" s="42" t="s">
        <v>8219</v>
      </c>
      <c r="C82" s="40">
        <f>VLOOKUP(B82,Data!F81:T3921, 7, FALSE)</f>
        <v>41</v>
      </c>
      <c r="D82" s="42" t="s">
        <v>8221</v>
      </c>
      <c r="E82" s="40">
        <f>VLOOKUP(D82,Data!F241:T4194, 7, FALSE)</f>
        <v>5</v>
      </c>
    </row>
    <row r="83" spans="2:5" x14ac:dyDescent="0.35">
      <c r="B83" s="42" t="s">
        <v>8219</v>
      </c>
      <c r="C83" s="40">
        <f>VLOOKUP(B83,Data!F82:T3922, 7, FALSE)</f>
        <v>47</v>
      </c>
      <c r="D83" s="42" t="s">
        <v>8221</v>
      </c>
      <c r="E83" s="40">
        <f>VLOOKUP(D83,Data!F242:T4195, 7, FALSE)</f>
        <v>3</v>
      </c>
    </row>
    <row r="84" spans="2:5" x14ac:dyDescent="0.35">
      <c r="B84" s="42" t="s">
        <v>8219</v>
      </c>
      <c r="C84" s="40">
        <f>VLOOKUP(B84,Data!F83:T3923, 7, FALSE)</f>
        <v>28</v>
      </c>
      <c r="D84" s="42" t="s">
        <v>8221</v>
      </c>
      <c r="E84" s="40">
        <f>VLOOKUP(D84,Data!F243:T4196, 7, FALSE)</f>
        <v>3</v>
      </c>
    </row>
    <row r="85" spans="2:5" x14ac:dyDescent="0.35">
      <c r="B85" s="42" t="s">
        <v>8219</v>
      </c>
      <c r="C85" s="40">
        <f>VLOOKUP(B85,Data!F84:T3924, 7, FALSE)</f>
        <v>100</v>
      </c>
      <c r="D85" s="42" t="s">
        <v>8221</v>
      </c>
      <c r="E85" s="40">
        <f>VLOOKUP(D85,Data!F244:T4197, 7, FALSE)</f>
        <v>3</v>
      </c>
    </row>
    <row r="86" spans="2:5" x14ac:dyDescent="0.35">
      <c r="B86" s="42" t="s">
        <v>8219</v>
      </c>
      <c r="C86" s="40">
        <f>VLOOKUP(B86,Data!F85:T3925, 7, FALSE)</f>
        <v>13</v>
      </c>
      <c r="D86" s="42" t="s">
        <v>8221</v>
      </c>
      <c r="E86" s="40">
        <f>VLOOKUP(D86,Data!F245:T4198, 7, FALSE)</f>
        <v>3</v>
      </c>
    </row>
    <row r="87" spans="2:5" x14ac:dyDescent="0.35">
      <c r="B87" s="42" t="s">
        <v>8219</v>
      </c>
      <c r="C87" s="40">
        <f>VLOOKUP(B87,Data!F86:T3926, 7, FALSE)</f>
        <v>7</v>
      </c>
      <c r="D87" s="42" t="s">
        <v>8221</v>
      </c>
      <c r="E87" s="40">
        <f>VLOOKUP(D87,Data!F246:T4199, 7, FALSE)</f>
        <v>3</v>
      </c>
    </row>
    <row r="88" spans="2:5" x14ac:dyDescent="0.35">
      <c r="B88" s="42" t="s">
        <v>8219</v>
      </c>
      <c r="C88" s="40">
        <f>VLOOKUP(B88,Data!F87:T3927, 7, FALSE)</f>
        <v>21</v>
      </c>
      <c r="D88" s="42" t="s">
        <v>8221</v>
      </c>
      <c r="E88" s="40">
        <f>VLOOKUP(D88,Data!F247:T4200, 7, FALSE)</f>
        <v>3</v>
      </c>
    </row>
    <row r="89" spans="2:5" x14ac:dyDescent="0.35">
      <c r="B89" s="42" t="s">
        <v>8219</v>
      </c>
      <c r="C89" s="40">
        <f>VLOOKUP(B89,Data!F88:T3928, 7, FALSE)</f>
        <v>17</v>
      </c>
      <c r="D89" s="42" t="s">
        <v>8221</v>
      </c>
      <c r="E89" s="40">
        <f>VLOOKUP(D89,Data!F248:T4201, 7, FALSE)</f>
        <v>3</v>
      </c>
    </row>
    <row r="90" spans="2:5" x14ac:dyDescent="0.35">
      <c r="B90" s="42" t="s">
        <v>8219</v>
      </c>
      <c r="C90" s="40">
        <f>VLOOKUP(B90,Data!F89:T3929, 7, FALSE)</f>
        <v>25</v>
      </c>
      <c r="D90" s="42" t="s">
        <v>8221</v>
      </c>
      <c r="E90" s="40">
        <f>VLOOKUP(D90,Data!F249:T4202, 7, FALSE)</f>
        <v>3</v>
      </c>
    </row>
    <row r="91" spans="2:5" x14ac:dyDescent="0.35">
      <c r="B91" s="42" t="s">
        <v>8219</v>
      </c>
      <c r="C91" s="40">
        <f>VLOOKUP(B91,Data!F90:T3930, 7, FALSE)</f>
        <v>60</v>
      </c>
      <c r="D91" s="42" t="s">
        <v>8221</v>
      </c>
      <c r="E91" s="40">
        <f>VLOOKUP(D91,Data!F250:T4203, 7, FALSE)</f>
        <v>3</v>
      </c>
    </row>
    <row r="92" spans="2:5" x14ac:dyDescent="0.35">
      <c r="B92" s="42" t="s">
        <v>8219</v>
      </c>
      <c r="C92" s="40">
        <f>VLOOKUP(B92,Data!F91:T3931, 7, FALSE)</f>
        <v>56</v>
      </c>
      <c r="D92" s="42" t="s">
        <v>8221</v>
      </c>
      <c r="E92" s="40">
        <f>VLOOKUP(D92,Data!F251:T4204, 7, FALSE)</f>
        <v>3</v>
      </c>
    </row>
    <row r="93" spans="2:5" x14ac:dyDescent="0.35">
      <c r="B93" s="42" t="s">
        <v>8219</v>
      </c>
      <c r="C93" s="40">
        <f>VLOOKUP(B93,Data!F92:T3932, 7, FALSE)</f>
        <v>16</v>
      </c>
      <c r="D93" s="42" t="s">
        <v>8221</v>
      </c>
      <c r="E93" s="40">
        <f>VLOOKUP(D93,Data!F252:T4205, 7, FALSE)</f>
        <v>3</v>
      </c>
    </row>
    <row r="94" spans="2:5" x14ac:dyDescent="0.35">
      <c r="B94" s="42" t="s">
        <v>8219</v>
      </c>
      <c r="C94" s="40">
        <f>VLOOKUP(B94,Data!F93:T3933, 7, FALSE)</f>
        <v>46</v>
      </c>
      <c r="D94" s="42" t="s">
        <v>8221</v>
      </c>
      <c r="E94" s="40">
        <f>VLOOKUP(D94,Data!F253:T4206, 7, FALSE)</f>
        <v>3</v>
      </c>
    </row>
    <row r="95" spans="2:5" x14ac:dyDescent="0.35">
      <c r="B95" s="42" t="s">
        <v>8219</v>
      </c>
      <c r="C95" s="40">
        <f>VLOOKUP(B95,Data!F94:T3934, 7, FALSE)</f>
        <v>43</v>
      </c>
      <c r="D95" s="42" t="s">
        <v>8221</v>
      </c>
      <c r="E95" s="40">
        <f>VLOOKUP(D95,Data!F254:T4207, 7, FALSE)</f>
        <v>3</v>
      </c>
    </row>
    <row r="96" spans="2:5" x14ac:dyDescent="0.35">
      <c r="B96" s="42" t="s">
        <v>8219</v>
      </c>
      <c r="C96" s="40">
        <f>VLOOKUP(B96,Data!F95:T3935, 7, FALSE)</f>
        <v>15</v>
      </c>
      <c r="D96" s="42" t="s">
        <v>8221</v>
      </c>
      <c r="E96" s="40">
        <f>VLOOKUP(D96,Data!F255:T4208, 7, FALSE)</f>
        <v>3</v>
      </c>
    </row>
    <row r="97" spans="2:5" x14ac:dyDescent="0.35">
      <c r="B97" s="42" t="s">
        <v>8219</v>
      </c>
      <c r="C97" s="40">
        <f>VLOOKUP(B97,Data!F96:T3936, 7, FALSE)</f>
        <v>12</v>
      </c>
      <c r="D97" s="42" t="s">
        <v>8221</v>
      </c>
      <c r="E97" s="40">
        <f>VLOOKUP(D97,Data!F256:T4209, 7, FALSE)</f>
        <v>3</v>
      </c>
    </row>
    <row r="98" spans="2:5" x14ac:dyDescent="0.35">
      <c r="B98" s="42" t="s">
        <v>8219</v>
      </c>
      <c r="C98" s="40">
        <f>VLOOKUP(B98,Data!F97:T3937, 7, FALSE)</f>
        <v>21</v>
      </c>
      <c r="D98" s="42" t="s">
        <v>8221</v>
      </c>
      <c r="E98" s="40">
        <f>VLOOKUP(D98,Data!F257:T4210, 7, FALSE)</f>
        <v>3</v>
      </c>
    </row>
    <row r="99" spans="2:5" x14ac:dyDescent="0.35">
      <c r="B99" s="42" t="s">
        <v>8219</v>
      </c>
      <c r="C99" s="40">
        <f>VLOOKUP(B99,Data!F98:T3938, 7, FALSE)</f>
        <v>34</v>
      </c>
      <c r="D99" s="42" t="s">
        <v>8221</v>
      </c>
      <c r="E99" s="40">
        <f>VLOOKUP(D99,Data!F258:T4211, 7, FALSE)</f>
        <v>3</v>
      </c>
    </row>
    <row r="100" spans="2:5" x14ac:dyDescent="0.35">
      <c r="B100" s="42" t="s">
        <v>8219</v>
      </c>
      <c r="C100" s="40">
        <f>VLOOKUP(B100,Data!F99:T3939, 7, FALSE)</f>
        <v>8</v>
      </c>
      <c r="D100" s="42" t="s">
        <v>8221</v>
      </c>
      <c r="E100" s="40">
        <f>VLOOKUP(D100,Data!F259:T4212, 7, FALSE)</f>
        <v>3</v>
      </c>
    </row>
    <row r="101" spans="2:5" x14ac:dyDescent="0.35">
      <c r="B101" s="42" t="s">
        <v>8219</v>
      </c>
      <c r="C101" s="40">
        <f>VLOOKUP(B101,Data!F100:T3940, 7, FALSE)</f>
        <v>60</v>
      </c>
      <c r="D101" s="42" t="s">
        <v>8221</v>
      </c>
      <c r="E101" s="40">
        <f>VLOOKUP(D101,Data!F260:T4213, 7, FALSE)</f>
        <v>3</v>
      </c>
    </row>
    <row r="102" spans="2:5" x14ac:dyDescent="0.35">
      <c r="B102" s="42" t="s">
        <v>8219</v>
      </c>
      <c r="C102" s="40">
        <f>VLOOKUP(B102,Data!F101:T3941, 7, FALSE)</f>
        <v>39</v>
      </c>
      <c r="D102" s="42" t="s">
        <v>8221</v>
      </c>
      <c r="E102" s="40">
        <f>VLOOKUP(D102,Data!F261:T4214, 7, FALSE)</f>
        <v>3</v>
      </c>
    </row>
    <row r="103" spans="2:5" x14ac:dyDescent="0.35">
      <c r="B103" s="42" t="s">
        <v>8219</v>
      </c>
      <c r="C103" s="40">
        <f>VLOOKUP(B103,Data!F102:T3942, 7, FALSE)</f>
        <v>26</v>
      </c>
      <c r="D103" s="42" t="s">
        <v>8221</v>
      </c>
      <c r="E103" s="40">
        <f>VLOOKUP(D103,Data!F262:T4215, 7, FALSE)</f>
        <v>3</v>
      </c>
    </row>
    <row r="104" spans="2:5" x14ac:dyDescent="0.35">
      <c r="B104" s="42" t="s">
        <v>8219</v>
      </c>
      <c r="C104" s="40">
        <f>VLOOKUP(B104,Data!F103:T3943, 7, FALSE)</f>
        <v>35</v>
      </c>
      <c r="D104" s="42" t="s">
        <v>8221</v>
      </c>
      <c r="E104" s="40">
        <f>VLOOKUP(D104,Data!F263:T4216, 7, FALSE)</f>
        <v>3</v>
      </c>
    </row>
    <row r="105" spans="2:5" x14ac:dyDescent="0.35">
      <c r="B105" s="42" t="s">
        <v>8219</v>
      </c>
      <c r="C105" s="40">
        <f>VLOOKUP(B105,Data!F104:T3944, 7, FALSE)</f>
        <v>65</v>
      </c>
      <c r="D105" s="42" t="s">
        <v>8221</v>
      </c>
      <c r="E105" s="40">
        <f>VLOOKUP(D105,Data!F264:T4217, 7, FALSE)</f>
        <v>3</v>
      </c>
    </row>
    <row r="106" spans="2:5" x14ac:dyDescent="0.35">
      <c r="B106" s="42" t="s">
        <v>8219</v>
      </c>
      <c r="C106" s="40">
        <f>VLOOKUP(B106,Data!F105:T3945, 7, FALSE)</f>
        <v>49</v>
      </c>
      <c r="D106" s="42" t="s">
        <v>8221</v>
      </c>
      <c r="E106" s="40">
        <f>VLOOKUP(D106,Data!F265:T4218, 7, FALSE)</f>
        <v>3</v>
      </c>
    </row>
    <row r="107" spans="2:5" x14ac:dyDescent="0.35">
      <c r="B107" s="42" t="s">
        <v>8219</v>
      </c>
      <c r="C107" s="40">
        <f>VLOOKUP(B107,Data!F106:T3946, 7, FALSE)</f>
        <v>10</v>
      </c>
      <c r="D107" s="42" t="s">
        <v>8221</v>
      </c>
      <c r="E107" s="40">
        <f>VLOOKUP(D107,Data!F266:T4219, 7, FALSE)</f>
        <v>3</v>
      </c>
    </row>
    <row r="108" spans="2:5" x14ac:dyDescent="0.35">
      <c r="B108" s="42" t="s">
        <v>8219</v>
      </c>
      <c r="C108" s="40">
        <f>VLOOKUP(B108,Data!F107:T3947, 7, FALSE)</f>
        <v>60</v>
      </c>
      <c r="D108" s="42" t="s">
        <v>8221</v>
      </c>
      <c r="E108" s="40">
        <f>VLOOKUP(D108,Data!F267:T4220, 7, FALSE)</f>
        <v>3</v>
      </c>
    </row>
    <row r="109" spans="2:5" x14ac:dyDescent="0.35">
      <c r="B109" s="42" t="s">
        <v>8219</v>
      </c>
      <c r="C109" s="40">
        <f>VLOOKUP(B109,Data!F108:T3948, 7, FALSE)</f>
        <v>27</v>
      </c>
      <c r="D109" s="42" t="s">
        <v>8221</v>
      </c>
      <c r="E109" s="40">
        <f>VLOOKUP(D109,Data!F268:T4221, 7, FALSE)</f>
        <v>3</v>
      </c>
    </row>
    <row r="110" spans="2:5" x14ac:dyDescent="0.35">
      <c r="B110" s="42" t="s">
        <v>8219</v>
      </c>
      <c r="C110" s="40">
        <f>VLOOKUP(B110,Data!F109:T3949, 7, FALSE)</f>
        <v>69</v>
      </c>
      <c r="D110" s="42" t="s">
        <v>8221</v>
      </c>
      <c r="E110" s="40">
        <f>VLOOKUP(D110,Data!F269:T4222, 7, FALSE)</f>
        <v>3</v>
      </c>
    </row>
    <row r="111" spans="2:5" x14ac:dyDescent="0.35">
      <c r="B111" s="42" t="s">
        <v>8219</v>
      </c>
      <c r="C111" s="40">
        <f>VLOOKUP(B111,Data!F110:T3950, 7, FALSE)</f>
        <v>47</v>
      </c>
      <c r="D111" s="42" t="s">
        <v>8221</v>
      </c>
      <c r="E111" s="40">
        <f>VLOOKUP(D111,Data!F270:T4223, 7, FALSE)</f>
        <v>3</v>
      </c>
    </row>
    <row r="112" spans="2:5" x14ac:dyDescent="0.35">
      <c r="B112" s="42" t="s">
        <v>8219</v>
      </c>
      <c r="C112" s="40">
        <f>VLOOKUP(B112,Data!F111:T3951, 7, FALSE)</f>
        <v>47</v>
      </c>
      <c r="D112" s="42" t="s">
        <v>8221</v>
      </c>
      <c r="E112" s="40">
        <f>VLOOKUP(D112,Data!F271:T4224, 7, FALSE)</f>
        <v>3</v>
      </c>
    </row>
    <row r="113" spans="2:5" x14ac:dyDescent="0.35">
      <c r="B113" s="42" t="s">
        <v>8219</v>
      </c>
      <c r="C113" s="40">
        <f>VLOOKUP(B113,Data!F112:T3952, 7, FALSE)</f>
        <v>26</v>
      </c>
      <c r="D113" s="42" t="s">
        <v>8221</v>
      </c>
      <c r="E113" s="40">
        <f>VLOOKUP(D113,Data!F272:T4225, 7, FALSE)</f>
        <v>3</v>
      </c>
    </row>
    <row r="114" spans="2:5" x14ac:dyDescent="0.35">
      <c r="B114" s="42" t="s">
        <v>8219</v>
      </c>
      <c r="C114" s="40">
        <f>VLOOKUP(B114,Data!F113:T3953, 7, FALSE)</f>
        <v>53</v>
      </c>
      <c r="D114" s="42" t="s">
        <v>8221</v>
      </c>
      <c r="E114" s="40">
        <f>VLOOKUP(D114,Data!F273:T4226, 7, FALSE)</f>
        <v>3</v>
      </c>
    </row>
    <row r="115" spans="2:5" x14ac:dyDescent="0.35">
      <c r="B115" s="42" t="s">
        <v>8219</v>
      </c>
      <c r="C115" s="40">
        <f>VLOOKUP(B115,Data!F114:T3954, 7, FALSE)</f>
        <v>81</v>
      </c>
      <c r="D115" s="42" t="s">
        <v>8221</v>
      </c>
      <c r="E115" s="40">
        <f>VLOOKUP(D115,Data!F274:T4227, 7, FALSE)</f>
        <v>3</v>
      </c>
    </row>
    <row r="116" spans="2:5" x14ac:dyDescent="0.35">
      <c r="B116" s="42" t="s">
        <v>8219</v>
      </c>
      <c r="C116" s="40">
        <f>VLOOKUP(B116,Data!F115:T3955, 7, FALSE)</f>
        <v>78</v>
      </c>
      <c r="D116" s="42" t="s">
        <v>8221</v>
      </c>
      <c r="E116" s="40">
        <f>VLOOKUP(D116,Data!F275:T4228, 7, FALSE)</f>
        <v>3</v>
      </c>
    </row>
    <row r="117" spans="2:5" x14ac:dyDescent="0.35">
      <c r="B117" s="42" t="s">
        <v>8219</v>
      </c>
      <c r="C117" s="40">
        <f>VLOOKUP(B117,Data!F116:T3956, 7, FALSE)</f>
        <v>35</v>
      </c>
      <c r="D117" s="42" t="s">
        <v>8221</v>
      </c>
      <c r="E117" s="40">
        <f>VLOOKUP(D117,Data!F276:T4229, 7, FALSE)</f>
        <v>3</v>
      </c>
    </row>
    <row r="118" spans="2:5" x14ac:dyDescent="0.35">
      <c r="B118" s="42" t="s">
        <v>8219</v>
      </c>
      <c r="C118" s="40">
        <f>VLOOKUP(B118,Data!F117:T3957, 7, FALSE)</f>
        <v>22</v>
      </c>
      <c r="D118" s="42" t="s">
        <v>8221</v>
      </c>
      <c r="E118" s="40">
        <f>VLOOKUP(D118,Data!F277:T4230, 7, FALSE)</f>
        <v>3</v>
      </c>
    </row>
    <row r="119" spans="2:5" x14ac:dyDescent="0.35">
      <c r="B119" s="42" t="s">
        <v>8219</v>
      </c>
      <c r="C119" s="40">
        <f>VLOOKUP(B119,Data!F118:T3958, 7, FALSE)</f>
        <v>57</v>
      </c>
      <c r="D119" s="42" t="s">
        <v>8221</v>
      </c>
      <c r="E119" s="40">
        <f>VLOOKUP(D119,Data!F278:T4231, 7, FALSE)</f>
        <v>3</v>
      </c>
    </row>
    <row r="120" spans="2:5" x14ac:dyDescent="0.35">
      <c r="B120" s="42" t="s">
        <v>8219</v>
      </c>
      <c r="C120" s="40">
        <f>VLOOKUP(B120,Data!F119:T3959, 7, FALSE)</f>
        <v>27</v>
      </c>
      <c r="D120" s="42" t="s">
        <v>8221</v>
      </c>
      <c r="E120" s="40">
        <f>VLOOKUP(D120,Data!F279:T4232, 7, FALSE)</f>
        <v>3</v>
      </c>
    </row>
    <row r="121" spans="2:5" x14ac:dyDescent="0.35">
      <c r="B121" s="42" t="s">
        <v>8219</v>
      </c>
      <c r="C121" s="40">
        <f>VLOOKUP(B121,Data!F120:T3960, 7, FALSE)</f>
        <v>39</v>
      </c>
      <c r="D121" s="42" t="s">
        <v>8221</v>
      </c>
      <c r="E121" s="40">
        <f>VLOOKUP(D121,Data!F280:T4233, 7, FALSE)</f>
        <v>3</v>
      </c>
    </row>
    <row r="122" spans="2:5" x14ac:dyDescent="0.35">
      <c r="B122" s="42" t="s">
        <v>8219</v>
      </c>
      <c r="C122" s="40">
        <f>VLOOKUP(B122,Data!F121:T3961, 7, FALSE)</f>
        <v>37</v>
      </c>
      <c r="D122" s="42" t="s">
        <v>8221</v>
      </c>
      <c r="E122" s="40">
        <f>VLOOKUP(D122,Data!F281:T4234, 7, FALSE)</f>
        <v>3</v>
      </c>
    </row>
    <row r="123" spans="2:5" x14ac:dyDescent="0.35">
      <c r="B123" s="42" t="s">
        <v>8219</v>
      </c>
      <c r="C123" s="40">
        <f>VLOOKUP(B123,Data!F122:T3962, 7, FALSE)</f>
        <v>137</v>
      </c>
      <c r="D123" s="42" t="s">
        <v>8221</v>
      </c>
      <c r="E123" s="40">
        <f>VLOOKUP(D123,Data!F282:T4235, 7, FALSE)</f>
        <v>3</v>
      </c>
    </row>
    <row r="124" spans="2:5" x14ac:dyDescent="0.35">
      <c r="B124" s="42" t="s">
        <v>8219</v>
      </c>
      <c r="C124" s="40">
        <f>VLOOKUP(B124,Data!F123:T3963, 7, FALSE)</f>
        <v>137</v>
      </c>
      <c r="D124" s="42" t="s">
        <v>8221</v>
      </c>
      <c r="E124" s="40">
        <f>VLOOKUP(D124,Data!F283:T4236, 7, FALSE)</f>
        <v>3</v>
      </c>
    </row>
    <row r="125" spans="2:5" x14ac:dyDescent="0.35">
      <c r="B125" s="42" t="s">
        <v>8219</v>
      </c>
      <c r="C125" s="40">
        <f>VLOOKUP(B125,Data!F124:T3964, 7, FALSE)</f>
        <v>137</v>
      </c>
      <c r="D125" s="42" t="s">
        <v>8221</v>
      </c>
      <c r="E125" s="40">
        <f>VLOOKUP(D125,Data!F284:T4237, 7, FALSE)</f>
        <v>3</v>
      </c>
    </row>
    <row r="126" spans="2:5" x14ac:dyDescent="0.35">
      <c r="B126" s="42" t="s">
        <v>8219</v>
      </c>
      <c r="C126" s="40">
        <f>VLOOKUP(B126,Data!F125:T3965, 7, FALSE)</f>
        <v>137</v>
      </c>
      <c r="D126" s="42" t="s">
        <v>8221</v>
      </c>
      <c r="E126" s="40">
        <f>VLOOKUP(D126,Data!F285:T4238, 7, FALSE)</f>
        <v>3</v>
      </c>
    </row>
    <row r="127" spans="2:5" x14ac:dyDescent="0.35">
      <c r="B127" s="42" t="s">
        <v>8219</v>
      </c>
      <c r="C127" s="40">
        <f>VLOOKUP(B127,Data!F126:T3966, 7, FALSE)</f>
        <v>137</v>
      </c>
      <c r="D127" s="42" t="s">
        <v>8221</v>
      </c>
      <c r="E127" s="40">
        <f>VLOOKUP(D127,Data!F286:T4239, 7, FALSE)</f>
        <v>3</v>
      </c>
    </row>
    <row r="128" spans="2:5" x14ac:dyDescent="0.35">
      <c r="B128" s="42" t="s">
        <v>8219</v>
      </c>
      <c r="C128" s="40">
        <f>VLOOKUP(B128,Data!F127:T3967, 7, FALSE)</f>
        <v>137</v>
      </c>
      <c r="D128" s="42" t="s">
        <v>8221</v>
      </c>
      <c r="E128" s="40">
        <f>VLOOKUP(D128,Data!F287:T4240, 7, FALSE)</f>
        <v>3</v>
      </c>
    </row>
    <row r="129" spans="2:5" x14ac:dyDescent="0.35">
      <c r="B129" s="42" t="s">
        <v>8219</v>
      </c>
      <c r="C129" s="40">
        <f>VLOOKUP(B129,Data!F128:T3968, 7, FALSE)</f>
        <v>137</v>
      </c>
      <c r="D129" s="42" t="s">
        <v>8221</v>
      </c>
      <c r="E129" s="40">
        <f>VLOOKUP(D129,Data!F288:T4241, 7, FALSE)</f>
        <v>3</v>
      </c>
    </row>
    <row r="130" spans="2:5" x14ac:dyDescent="0.35">
      <c r="B130" s="42" t="s">
        <v>8219</v>
      </c>
      <c r="C130" s="40">
        <f>VLOOKUP(B130,Data!F129:T3969, 7, FALSE)</f>
        <v>137</v>
      </c>
      <c r="D130" s="42" t="s">
        <v>8221</v>
      </c>
      <c r="E130" s="40">
        <f>VLOOKUP(D130,Data!F289:T4242, 7, FALSE)</f>
        <v>3</v>
      </c>
    </row>
    <row r="131" spans="2:5" x14ac:dyDescent="0.35">
      <c r="B131" s="42" t="s">
        <v>8219</v>
      </c>
      <c r="C131" s="40">
        <f>VLOOKUP(B131,Data!F130:T3970, 7, FALSE)</f>
        <v>137</v>
      </c>
      <c r="D131" s="42" t="s">
        <v>8221</v>
      </c>
      <c r="E131" s="40">
        <f>VLOOKUP(D131,Data!F290:T4243, 7, FALSE)</f>
        <v>3</v>
      </c>
    </row>
    <row r="132" spans="2:5" x14ac:dyDescent="0.35">
      <c r="B132" s="42" t="s">
        <v>8219</v>
      </c>
      <c r="C132" s="40">
        <f>VLOOKUP(B132,Data!F131:T3971, 7, FALSE)</f>
        <v>137</v>
      </c>
      <c r="D132" s="42" t="s">
        <v>8221</v>
      </c>
      <c r="E132" s="40">
        <f>VLOOKUP(D132,Data!F291:T4244, 7, FALSE)</f>
        <v>3</v>
      </c>
    </row>
    <row r="133" spans="2:5" x14ac:dyDescent="0.35">
      <c r="B133" s="42" t="s">
        <v>8219</v>
      </c>
      <c r="C133" s="40">
        <f>VLOOKUP(B133,Data!F132:T3972, 7, FALSE)</f>
        <v>137</v>
      </c>
      <c r="D133" s="42" t="s">
        <v>8221</v>
      </c>
      <c r="E133" s="40">
        <f>VLOOKUP(D133,Data!F292:T4245, 7, FALSE)</f>
        <v>3</v>
      </c>
    </row>
    <row r="134" spans="2:5" x14ac:dyDescent="0.35">
      <c r="B134" s="42" t="s">
        <v>8219</v>
      </c>
      <c r="C134" s="40">
        <f>VLOOKUP(B134,Data!F133:T3973, 7, FALSE)</f>
        <v>137</v>
      </c>
      <c r="D134" s="42" t="s">
        <v>8221</v>
      </c>
      <c r="E134" s="40">
        <f>VLOOKUP(D134,Data!F293:T4246, 7, FALSE)</f>
        <v>3</v>
      </c>
    </row>
    <row r="135" spans="2:5" x14ac:dyDescent="0.35">
      <c r="B135" s="42" t="s">
        <v>8219</v>
      </c>
      <c r="C135" s="40">
        <f>VLOOKUP(B135,Data!F134:T3974, 7, FALSE)</f>
        <v>137</v>
      </c>
      <c r="D135" s="42" t="s">
        <v>8221</v>
      </c>
      <c r="E135" s="40">
        <f>VLOOKUP(D135,Data!F294:T4247, 7, FALSE)</f>
        <v>3</v>
      </c>
    </row>
    <row r="136" spans="2:5" x14ac:dyDescent="0.35">
      <c r="B136" s="42" t="s">
        <v>8219</v>
      </c>
      <c r="C136" s="40">
        <f>VLOOKUP(B136,Data!F135:T3975, 7, FALSE)</f>
        <v>137</v>
      </c>
      <c r="D136" s="42" t="s">
        <v>8221</v>
      </c>
      <c r="E136" s="40">
        <f>VLOOKUP(D136,Data!F295:T4248, 7, FALSE)</f>
        <v>3</v>
      </c>
    </row>
    <row r="137" spans="2:5" x14ac:dyDescent="0.35">
      <c r="B137" s="42" t="s">
        <v>8219</v>
      </c>
      <c r="C137" s="40">
        <f>VLOOKUP(B137,Data!F136:T3976, 7, FALSE)</f>
        <v>137</v>
      </c>
      <c r="D137" s="42" t="s">
        <v>8221</v>
      </c>
      <c r="E137" s="40">
        <f>VLOOKUP(D137,Data!F296:T4249, 7, FALSE)</f>
        <v>3</v>
      </c>
    </row>
    <row r="138" spans="2:5" x14ac:dyDescent="0.35">
      <c r="B138" s="42" t="s">
        <v>8219</v>
      </c>
      <c r="C138" s="40">
        <f>VLOOKUP(B138,Data!F137:T3977, 7, FALSE)</f>
        <v>137</v>
      </c>
      <c r="D138" s="42" t="s">
        <v>8221</v>
      </c>
      <c r="E138" s="40">
        <f>VLOOKUP(D138,Data!F297:T4250, 7, FALSE)</f>
        <v>3</v>
      </c>
    </row>
    <row r="139" spans="2:5" x14ac:dyDescent="0.35">
      <c r="B139" s="42" t="s">
        <v>8219</v>
      </c>
      <c r="C139" s="40">
        <f>VLOOKUP(B139,Data!F138:T3978, 7, FALSE)</f>
        <v>137</v>
      </c>
      <c r="D139" s="42" t="s">
        <v>8221</v>
      </c>
      <c r="E139" s="40">
        <f>VLOOKUP(D139,Data!F298:T4251, 7, FALSE)</f>
        <v>3</v>
      </c>
    </row>
    <row r="140" spans="2:5" x14ac:dyDescent="0.35">
      <c r="B140" s="42" t="s">
        <v>8219</v>
      </c>
      <c r="C140" s="40">
        <f>VLOOKUP(B140,Data!F139:T3979, 7, FALSE)</f>
        <v>137</v>
      </c>
      <c r="D140" s="42" t="s">
        <v>8221</v>
      </c>
      <c r="E140" s="40">
        <f>VLOOKUP(D140,Data!F299:T4252, 7, FALSE)</f>
        <v>3</v>
      </c>
    </row>
    <row r="141" spans="2:5" x14ac:dyDescent="0.35">
      <c r="B141" s="42" t="s">
        <v>8219</v>
      </c>
      <c r="C141" s="40">
        <f>VLOOKUP(B141,Data!F140:T3980, 7, FALSE)</f>
        <v>137</v>
      </c>
      <c r="D141" s="42" t="s">
        <v>8221</v>
      </c>
      <c r="E141" s="40">
        <f>VLOOKUP(D141,Data!F300:T4253, 7, FALSE)</f>
        <v>3</v>
      </c>
    </row>
    <row r="142" spans="2:5" x14ac:dyDescent="0.35">
      <c r="B142" s="42" t="s">
        <v>8219</v>
      </c>
      <c r="C142" s="40">
        <f>VLOOKUP(B142,Data!F141:T3981, 7, FALSE)</f>
        <v>137</v>
      </c>
      <c r="D142" s="42" t="s">
        <v>8221</v>
      </c>
      <c r="E142" s="40">
        <f>VLOOKUP(D142,Data!F301:T4254, 7, FALSE)</f>
        <v>3</v>
      </c>
    </row>
    <row r="143" spans="2:5" x14ac:dyDescent="0.35">
      <c r="B143" s="42" t="s">
        <v>8219</v>
      </c>
      <c r="C143" s="40">
        <f>VLOOKUP(B143,Data!F142:T3982, 7, FALSE)</f>
        <v>137</v>
      </c>
      <c r="D143" s="42" t="s">
        <v>8221</v>
      </c>
      <c r="E143" s="40">
        <f>VLOOKUP(D143,Data!F302:T4255, 7, FALSE)</f>
        <v>3</v>
      </c>
    </row>
    <row r="144" spans="2:5" x14ac:dyDescent="0.35">
      <c r="B144" s="42" t="s">
        <v>8219</v>
      </c>
      <c r="C144" s="40">
        <f>VLOOKUP(B144,Data!F143:T3983, 7, FALSE)</f>
        <v>137</v>
      </c>
      <c r="D144" s="42" t="s">
        <v>8221</v>
      </c>
      <c r="E144" s="40">
        <f>VLOOKUP(D144,Data!F303:T4256, 7, FALSE)</f>
        <v>3</v>
      </c>
    </row>
    <row r="145" spans="2:5" x14ac:dyDescent="0.35">
      <c r="B145" s="42" t="s">
        <v>8219</v>
      </c>
      <c r="C145" s="40">
        <f>VLOOKUP(B145,Data!F144:T3984, 7, FALSE)</f>
        <v>137</v>
      </c>
      <c r="D145" s="42" t="s">
        <v>8221</v>
      </c>
      <c r="E145" s="40">
        <f>VLOOKUP(D145,Data!F304:T4257, 7, FALSE)</f>
        <v>3</v>
      </c>
    </row>
    <row r="146" spans="2:5" x14ac:dyDescent="0.35">
      <c r="B146" s="42" t="s">
        <v>8219</v>
      </c>
      <c r="C146" s="40">
        <f>VLOOKUP(B146,Data!F145:T3985, 7, FALSE)</f>
        <v>137</v>
      </c>
      <c r="D146" s="42" t="s">
        <v>8221</v>
      </c>
      <c r="E146" s="40">
        <f>VLOOKUP(D146,Data!F305:T4258, 7, FALSE)</f>
        <v>3</v>
      </c>
    </row>
    <row r="147" spans="2:5" x14ac:dyDescent="0.35">
      <c r="B147" s="42" t="s">
        <v>8219</v>
      </c>
      <c r="C147" s="40">
        <f>VLOOKUP(B147,Data!F146:T3986, 7, FALSE)</f>
        <v>137</v>
      </c>
      <c r="D147" s="42" t="s">
        <v>8221</v>
      </c>
      <c r="E147" s="40">
        <f>VLOOKUP(D147,Data!F306:T4259, 7, FALSE)</f>
        <v>3</v>
      </c>
    </row>
    <row r="148" spans="2:5" x14ac:dyDescent="0.35">
      <c r="B148" s="42" t="s">
        <v>8219</v>
      </c>
      <c r="C148" s="40">
        <f>VLOOKUP(B148,Data!F147:T3987, 7, FALSE)</f>
        <v>137</v>
      </c>
      <c r="D148" s="42" t="s">
        <v>8221</v>
      </c>
      <c r="E148" s="40">
        <f>VLOOKUP(D148,Data!F307:T4260, 7, FALSE)</f>
        <v>3</v>
      </c>
    </row>
    <row r="149" spans="2:5" x14ac:dyDescent="0.35">
      <c r="B149" s="42" t="s">
        <v>8219</v>
      </c>
      <c r="C149" s="40">
        <f>VLOOKUP(B149,Data!F148:T3988, 7, FALSE)</f>
        <v>137</v>
      </c>
      <c r="D149" s="42" t="s">
        <v>8221</v>
      </c>
      <c r="E149" s="40">
        <f>VLOOKUP(D149,Data!F308:T4261, 7, FALSE)</f>
        <v>3</v>
      </c>
    </row>
    <row r="150" spans="2:5" x14ac:dyDescent="0.35">
      <c r="B150" s="42" t="s">
        <v>8219</v>
      </c>
      <c r="C150" s="40">
        <f>VLOOKUP(B150,Data!F149:T3989, 7, FALSE)</f>
        <v>137</v>
      </c>
      <c r="D150" s="42" t="s">
        <v>8221</v>
      </c>
      <c r="E150" s="40">
        <f>VLOOKUP(D150,Data!F309:T4262, 7, FALSE)</f>
        <v>3</v>
      </c>
    </row>
    <row r="151" spans="2:5" x14ac:dyDescent="0.35">
      <c r="B151" s="42" t="s">
        <v>8219</v>
      </c>
      <c r="C151" s="40">
        <f>VLOOKUP(B151,Data!F150:T3990, 7, FALSE)</f>
        <v>137</v>
      </c>
      <c r="D151" s="42" t="s">
        <v>8221</v>
      </c>
      <c r="E151" s="40">
        <f>VLOOKUP(D151,Data!F310:T4263, 7, FALSE)</f>
        <v>3</v>
      </c>
    </row>
    <row r="152" spans="2:5" x14ac:dyDescent="0.35">
      <c r="B152" s="42" t="s">
        <v>8219</v>
      </c>
      <c r="C152" s="40">
        <f>VLOOKUP(B152,Data!F151:T3991, 7, FALSE)</f>
        <v>137</v>
      </c>
      <c r="D152" s="42" t="s">
        <v>8221</v>
      </c>
      <c r="E152" s="40">
        <f>VLOOKUP(D152,Data!F311:T4264, 7, FALSE)</f>
        <v>3</v>
      </c>
    </row>
    <row r="153" spans="2:5" x14ac:dyDescent="0.35">
      <c r="B153" s="42" t="s">
        <v>8219</v>
      </c>
      <c r="C153" s="40">
        <f>VLOOKUP(B153,Data!F152:T3992, 7, FALSE)</f>
        <v>137</v>
      </c>
      <c r="D153" s="42" t="s">
        <v>8221</v>
      </c>
      <c r="E153" s="40">
        <f>VLOOKUP(D153,Data!F312:T4265, 7, FALSE)</f>
        <v>3</v>
      </c>
    </row>
    <row r="154" spans="2:5" x14ac:dyDescent="0.35">
      <c r="B154" s="42" t="s">
        <v>8219</v>
      </c>
      <c r="C154" s="40">
        <f>VLOOKUP(B154,Data!F153:T3993, 7, FALSE)</f>
        <v>137</v>
      </c>
      <c r="D154" s="42" t="s">
        <v>8221</v>
      </c>
      <c r="E154" s="40">
        <f>VLOOKUP(D154,Data!F313:T4266, 7, FALSE)</f>
        <v>3</v>
      </c>
    </row>
    <row r="155" spans="2:5" x14ac:dyDescent="0.35">
      <c r="B155" s="42" t="s">
        <v>8219</v>
      </c>
      <c r="C155" s="40">
        <f>VLOOKUP(B155,Data!F154:T3994, 7, FALSE)</f>
        <v>137</v>
      </c>
      <c r="D155" s="42" t="s">
        <v>8221</v>
      </c>
      <c r="E155" s="40">
        <f>VLOOKUP(D155,Data!F314:T4267, 7, FALSE)</f>
        <v>3</v>
      </c>
    </row>
    <row r="156" spans="2:5" x14ac:dyDescent="0.35">
      <c r="B156" s="42" t="s">
        <v>8219</v>
      </c>
      <c r="C156" s="40">
        <f>VLOOKUP(B156,Data!F155:T3995, 7, FALSE)</f>
        <v>137</v>
      </c>
      <c r="D156" s="42" t="s">
        <v>8221</v>
      </c>
      <c r="E156" s="40">
        <f>VLOOKUP(D156,Data!F315:T4268, 7, FALSE)</f>
        <v>3</v>
      </c>
    </row>
    <row r="157" spans="2:5" x14ac:dyDescent="0.35">
      <c r="B157" s="42" t="s">
        <v>8219</v>
      </c>
      <c r="C157" s="40">
        <f>VLOOKUP(B157,Data!F156:T3996, 7, FALSE)</f>
        <v>137</v>
      </c>
      <c r="D157" s="42" t="s">
        <v>8221</v>
      </c>
      <c r="E157" s="40">
        <f>VLOOKUP(D157,Data!F316:T4269, 7, FALSE)</f>
        <v>3</v>
      </c>
    </row>
    <row r="158" spans="2:5" x14ac:dyDescent="0.35">
      <c r="B158" s="42" t="s">
        <v>8219</v>
      </c>
      <c r="C158" s="40">
        <f>VLOOKUP(B158,Data!F157:T3997, 7, FALSE)</f>
        <v>137</v>
      </c>
      <c r="D158" s="42" t="s">
        <v>8221</v>
      </c>
      <c r="E158" s="40">
        <f>VLOOKUP(D158,Data!F317:T4270, 7, FALSE)</f>
        <v>3</v>
      </c>
    </row>
    <row r="159" spans="2:5" x14ac:dyDescent="0.35">
      <c r="B159" s="42" t="s">
        <v>8219</v>
      </c>
      <c r="C159" s="40">
        <f>VLOOKUP(B159,Data!F158:T3998, 7, FALSE)</f>
        <v>137</v>
      </c>
      <c r="D159" s="42" t="s">
        <v>8221</v>
      </c>
      <c r="E159" s="40">
        <f>VLOOKUP(D159,Data!F318:T4271, 7, FALSE)</f>
        <v>3</v>
      </c>
    </row>
    <row r="160" spans="2:5" x14ac:dyDescent="0.35">
      <c r="B160" s="42" t="s">
        <v>8219</v>
      </c>
      <c r="C160" s="40">
        <f>VLOOKUP(B160,Data!F159:T3999, 7, FALSE)</f>
        <v>137</v>
      </c>
      <c r="D160" s="42" t="s">
        <v>8221</v>
      </c>
      <c r="E160" s="40">
        <f>VLOOKUP(D160,Data!F319:T4272, 7, FALSE)</f>
        <v>3</v>
      </c>
    </row>
    <row r="161" spans="2:5" x14ac:dyDescent="0.35">
      <c r="B161" s="42" t="s">
        <v>8219</v>
      </c>
      <c r="C161" s="40">
        <f>VLOOKUP(B161,Data!F160:T4000, 7, FALSE)</f>
        <v>137</v>
      </c>
      <c r="D161" s="42" t="s">
        <v>8221</v>
      </c>
      <c r="E161" s="40">
        <f>VLOOKUP(D161,Data!F320:T4273, 7, FALSE)</f>
        <v>3</v>
      </c>
    </row>
    <row r="162" spans="2:5" x14ac:dyDescent="0.35">
      <c r="B162" s="42" t="s">
        <v>8219</v>
      </c>
      <c r="C162" s="40">
        <f>VLOOKUP(B162,Data!F161:T4001, 7, FALSE)</f>
        <v>137</v>
      </c>
      <c r="D162" s="42" t="s">
        <v>8221</v>
      </c>
      <c r="E162" s="40">
        <f>VLOOKUP(D162,Data!F321:T4274, 7, FALSE)</f>
        <v>3</v>
      </c>
    </row>
    <row r="163" spans="2:5" x14ac:dyDescent="0.35">
      <c r="B163" s="42" t="s">
        <v>8219</v>
      </c>
      <c r="C163" s="40">
        <f>VLOOKUP(B163,Data!F162:T4002, 7, FALSE)</f>
        <v>137</v>
      </c>
      <c r="D163" s="42" t="s">
        <v>8221</v>
      </c>
      <c r="E163" s="40">
        <f>VLOOKUP(D163,Data!F322:T4275, 7, FALSE)</f>
        <v>3</v>
      </c>
    </row>
    <row r="164" spans="2:5" x14ac:dyDescent="0.35">
      <c r="B164" s="42" t="s">
        <v>8219</v>
      </c>
      <c r="C164" s="40">
        <f>VLOOKUP(B164,Data!F163:T4003, 7, FALSE)</f>
        <v>137</v>
      </c>
      <c r="D164" s="42" t="s">
        <v>8221</v>
      </c>
      <c r="E164" s="40">
        <f>VLOOKUP(D164,Data!F323:T4276, 7, FALSE)</f>
        <v>3</v>
      </c>
    </row>
    <row r="165" spans="2:5" x14ac:dyDescent="0.35">
      <c r="B165" s="42" t="s">
        <v>8219</v>
      </c>
      <c r="C165" s="40">
        <f>VLOOKUP(B165,Data!F164:T4004, 7, FALSE)</f>
        <v>137</v>
      </c>
      <c r="D165" s="42" t="s">
        <v>8221</v>
      </c>
      <c r="E165" s="40">
        <f>VLOOKUP(D165,Data!F324:T4277, 7, FALSE)</f>
        <v>3</v>
      </c>
    </row>
    <row r="166" spans="2:5" x14ac:dyDescent="0.35">
      <c r="B166" s="42" t="s">
        <v>8219</v>
      </c>
      <c r="C166" s="40">
        <f>VLOOKUP(B166,Data!F165:T4005, 7, FALSE)</f>
        <v>137</v>
      </c>
      <c r="D166" s="42" t="s">
        <v>8221</v>
      </c>
      <c r="E166" s="40">
        <f>VLOOKUP(D166,Data!F325:T4278, 7, FALSE)</f>
        <v>3</v>
      </c>
    </row>
    <row r="167" spans="2:5" x14ac:dyDescent="0.35">
      <c r="B167" s="42" t="s">
        <v>8219</v>
      </c>
      <c r="C167" s="40">
        <f>VLOOKUP(B167,Data!F166:T4006, 7, FALSE)</f>
        <v>137</v>
      </c>
      <c r="D167" s="42" t="s">
        <v>8221</v>
      </c>
      <c r="E167" s="40">
        <f>VLOOKUP(D167,Data!F326:T4279, 7, FALSE)</f>
        <v>3</v>
      </c>
    </row>
    <row r="168" spans="2:5" x14ac:dyDescent="0.35">
      <c r="B168" s="42" t="s">
        <v>8219</v>
      </c>
      <c r="C168" s="40">
        <f>VLOOKUP(B168,Data!F167:T4007, 7, FALSE)</f>
        <v>137</v>
      </c>
      <c r="D168" s="42" t="s">
        <v>8221</v>
      </c>
      <c r="E168" s="40">
        <f>VLOOKUP(D168,Data!F327:T4280, 7, FALSE)</f>
        <v>3</v>
      </c>
    </row>
    <row r="169" spans="2:5" x14ac:dyDescent="0.35">
      <c r="B169" s="42" t="s">
        <v>8219</v>
      </c>
      <c r="C169" s="40">
        <f>VLOOKUP(B169,Data!F168:T4008, 7, FALSE)</f>
        <v>137</v>
      </c>
      <c r="D169" s="42" t="s">
        <v>8221</v>
      </c>
      <c r="E169" s="40">
        <f>VLOOKUP(D169,Data!F328:T4281, 7, FALSE)</f>
        <v>3</v>
      </c>
    </row>
    <row r="170" spans="2:5" x14ac:dyDescent="0.35">
      <c r="B170" s="42" t="s">
        <v>8219</v>
      </c>
      <c r="C170" s="40">
        <f>VLOOKUP(B170,Data!F169:T4009, 7, FALSE)</f>
        <v>137</v>
      </c>
      <c r="D170" s="42" t="s">
        <v>8221</v>
      </c>
      <c r="E170" s="40">
        <f>VLOOKUP(D170,Data!F329:T4282, 7, FALSE)</f>
        <v>3</v>
      </c>
    </row>
    <row r="171" spans="2:5" x14ac:dyDescent="0.35">
      <c r="B171" s="42" t="s">
        <v>8219</v>
      </c>
      <c r="C171" s="40">
        <f>VLOOKUP(B171,Data!F170:T4010, 7, FALSE)</f>
        <v>137</v>
      </c>
      <c r="D171" s="42" t="s">
        <v>8221</v>
      </c>
      <c r="E171" s="40">
        <f>VLOOKUP(D171,Data!F330:T4283, 7, FALSE)</f>
        <v>3</v>
      </c>
    </row>
    <row r="172" spans="2:5" x14ac:dyDescent="0.35">
      <c r="B172" s="42" t="s">
        <v>8219</v>
      </c>
      <c r="C172" s="40">
        <f>VLOOKUP(B172,Data!F171:T4011, 7, FALSE)</f>
        <v>137</v>
      </c>
      <c r="D172" s="42" t="s">
        <v>8221</v>
      </c>
      <c r="E172" s="40">
        <f>VLOOKUP(D172,Data!F331:T4284, 7, FALSE)</f>
        <v>3</v>
      </c>
    </row>
    <row r="173" spans="2:5" x14ac:dyDescent="0.35">
      <c r="B173" s="42" t="s">
        <v>8219</v>
      </c>
      <c r="C173" s="40">
        <f>VLOOKUP(B173,Data!F172:T4012, 7, FALSE)</f>
        <v>137</v>
      </c>
      <c r="D173" s="42" t="s">
        <v>8221</v>
      </c>
      <c r="E173" s="40">
        <f>VLOOKUP(D173,Data!F332:T4285, 7, FALSE)</f>
        <v>3</v>
      </c>
    </row>
    <row r="174" spans="2:5" x14ac:dyDescent="0.35">
      <c r="B174" s="42" t="s">
        <v>8219</v>
      </c>
      <c r="C174" s="40">
        <f>VLOOKUP(B174,Data!F173:T4013, 7, FALSE)</f>
        <v>137</v>
      </c>
      <c r="D174" s="42" t="s">
        <v>8221</v>
      </c>
      <c r="E174" s="40">
        <f>VLOOKUP(D174,Data!F333:T4286, 7, FALSE)</f>
        <v>3</v>
      </c>
    </row>
    <row r="175" spans="2:5" x14ac:dyDescent="0.35">
      <c r="B175" s="42" t="s">
        <v>8219</v>
      </c>
      <c r="C175" s="40">
        <f>VLOOKUP(B175,Data!F174:T4014, 7, FALSE)</f>
        <v>137</v>
      </c>
      <c r="D175" s="42" t="s">
        <v>8221</v>
      </c>
      <c r="E175" s="40">
        <f>VLOOKUP(D175,Data!F334:T4287, 7, FALSE)</f>
        <v>3</v>
      </c>
    </row>
    <row r="176" spans="2:5" x14ac:dyDescent="0.35">
      <c r="B176" s="42" t="s">
        <v>8219</v>
      </c>
      <c r="C176" s="40">
        <f>VLOOKUP(B176,Data!F175:T4015, 7, FALSE)</f>
        <v>137</v>
      </c>
      <c r="D176" s="42" t="s">
        <v>8221</v>
      </c>
      <c r="E176" s="40">
        <f>VLOOKUP(D176,Data!F335:T4288, 7, FALSE)</f>
        <v>3</v>
      </c>
    </row>
    <row r="177" spans="2:5" x14ac:dyDescent="0.35">
      <c r="B177" s="42" t="s">
        <v>8219</v>
      </c>
      <c r="C177" s="40">
        <f>VLOOKUP(B177,Data!F176:T4016, 7, FALSE)</f>
        <v>137</v>
      </c>
      <c r="D177" s="42" t="s">
        <v>8221</v>
      </c>
      <c r="E177" s="40">
        <f>VLOOKUP(D177,Data!F336:T4289, 7, FALSE)</f>
        <v>3</v>
      </c>
    </row>
    <row r="178" spans="2:5" x14ac:dyDescent="0.35">
      <c r="B178" s="42" t="s">
        <v>8219</v>
      </c>
      <c r="C178" s="40">
        <f>VLOOKUP(B178,Data!F177:T4017, 7, FALSE)</f>
        <v>137</v>
      </c>
      <c r="D178" s="42" t="s">
        <v>8221</v>
      </c>
      <c r="E178" s="40">
        <f>VLOOKUP(D178,Data!F337:T4290, 7, FALSE)</f>
        <v>3</v>
      </c>
    </row>
    <row r="179" spans="2:5" x14ac:dyDescent="0.35">
      <c r="B179" s="42" t="s">
        <v>8219</v>
      </c>
      <c r="C179" s="40">
        <f>VLOOKUP(B179,Data!F178:T4018, 7, FALSE)</f>
        <v>137</v>
      </c>
      <c r="D179" s="42" t="s">
        <v>8221</v>
      </c>
      <c r="E179" s="40">
        <f>VLOOKUP(D179,Data!F338:T4291, 7, FALSE)</f>
        <v>3</v>
      </c>
    </row>
    <row r="180" spans="2:5" x14ac:dyDescent="0.35">
      <c r="B180" s="42" t="s">
        <v>8219</v>
      </c>
      <c r="C180" s="40">
        <f>VLOOKUP(B180,Data!F179:T4019, 7, FALSE)</f>
        <v>137</v>
      </c>
      <c r="D180" s="42" t="s">
        <v>8221</v>
      </c>
      <c r="E180" s="40">
        <f>VLOOKUP(D180,Data!F339:T4292, 7, FALSE)</f>
        <v>3</v>
      </c>
    </row>
    <row r="181" spans="2:5" x14ac:dyDescent="0.35">
      <c r="B181" s="42" t="s">
        <v>8219</v>
      </c>
      <c r="C181" s="40">
        <f>VLOOKUP(B181,Data!F180:T4020, 7, FALSE)</f>
        <v>137</v>
      </c>
      <c r="D181" s="42" t="s">
        <v>8221</v>
      </c>
      <c r="E181" s="40">
        <f>VLOOKUP(D181,Data!F340:T4293, 7, FALSE)</f>
        <v>3</v>
      </c>
    </row>
    <row r="182" spans="2:5" x14ac:dyDescent="0.35">
      <c r="B182" s="42" t="s">
        <v>8219</v>
      </c>
      <c r="C182" s="40">
        <f>VLOOKUP(B182,Data!F181:T4021, 7, FALSE)</f>
        <v>137</v>
      </c>
      <c r="D182" s="42" t="s">
        <v>8221</v>
      </c>
      <c r="E182" s="40">
        <f>VLOOKUP(D182,Data!F341:T4294, 7, FALSE)</f>
        <v>3</v>
      </c>
    </row>
    <row r="183" spans="2:5" x14ac:dyDescent="0.35">
      <c r="B183" s="42" t="s">
        <v>8219</v>
      </c>
      <c r="C183" s="40">
        <f>VLOOKUP(B183,Data!F182:T4022, 7, FALSE)</f>
        <v>137</v>
      </c>
      <c r="D183" s="42" t="s">
        <v>8221</v>
      </c>
      <c r="E183" s="40">
        <f>VLOOKUP(D183,Data!F342:T4295, 7, FALSE)</f>
        <v>3</v>
      </c>
    </row>
    <row r="184" spans="2:5" x14ac:dyDescent="0.35">
      <c r="B184" s="42" t="s">
        <v>8219</v>
      </c>
      <c r="C184" s="40">
        <f>VLOOKUP(B184,Data!F183:T4023, 7, FALSE)</f>
        <v>137</v>
      </c>
      <c r="D184" s="42" t="s">
        <v>8221</v>
      </c>
      <c r="E184" s="40">
        <f>VLOOKUP(D184,Data!F343:T4296, 7, FALSE)</f>
        <v>3</v>
      </c>
    </row>
    <row r="185" spans="2:5" x14ac:dyDescent="0.35">
      <c r="B185" s="42" t="s">
        <v>8219</v>
      </c>
      <c r="C185" s="40">
        <f>VLOOKUP(B185,Data!F184:T4024, 7, FALSE)</f>
        <v>137</v>
      </c>
      <c r="D185" s="42" t="s">
        <v>8221</v>
      </c>
      <c r="E185" s="40">
        <f>VLOOKUP(D185,Data!F344:T4297, 7, FALSE)</f>
        <v>3</v>
      </c>
    </row>
    <row r="186" spans="2:5" x14ac:dyDescent="0.35">
      <c r="B186" s="42" t="s">
        <v>8219</v>
      </c>
      <c r="C186" s="40">
        <f>VLOOKUP(B186,Data!F185:T4025, 7, FALSE)</f>
        <v>137</v>
      </c>
      <c r="D186" s="42" t="s">
        <v>8221</v>
      </c>
      <c r="E186" s="40">
        <f>VLOOKUP(D186,Data!F345:T4298, 7, FALSE)</f>
        <v>3</v>
      </c>
    </row>
    <row r="187" spans="2:5" x14ac:dyDescent="0.35">
      <c r="B187" s="42" t="s">
        <v>8219</v>
      </c>
      <c r="C187" s="40">
        <f>VLOOKUP(B187,Data!F186:T4026, 7, FALSE)</f>
        <v>137</v>
      </c>
      <c r="D187" s="42" t="s">
        <v>8221</v>
      </c>
      <c r="E187" s="40">
        <f>VLOOKUP(D187,Data!F346:T4299, 7, FALSE)</f>
        <v>3</v>
      </c>
    </row>
    <row r="188" spans="2:5" x14ac:dyDescent="0.35">
      <c r="B188" s="42" t="s">
        <v>8219</v>
      </c>
      <c r="C188" s="40">
        <f>VLOOKUP(B188,Data!F187:T4027, 7, FALSE)</f>
        <v>137</v>
      </c>
      <c r="D188" s="42" t="s">
        <v>8221</v>
      </c>
      <c r="E188" s="40">
        <f>VLOOKUP(D188,Data!F347:T4300, 7, FALSE)</f>
        <v>3</v>
      </c>
    </row>
    <row r="189" spans="2:5" x14ac:dyDescent="0.35">
      <c r="B189" s="42" t="s">
        <v>8219</v>
      </c>
      <c r="C189" s="40">
        <f>VLOOKUP(B189,Data!F188:T4028, 7, FALSE)</f>
        <v>137</v>
      </c>
      <c r="D189" s="42" t="s">
        <v>8221</v>
      </c>
      <c r="E189" s="40">
        <f>VLOOKUP(D189,Data!F348:T4301, 7, FALSE)</f>
        <v>3</v>
      </c>
    </row>
    <row r="190" spans="2:5" x14ac:dyDescent="0.35">
      <c r="B190" s="42" t="s">
        <v>8219</v>
      </c>
      <c r="C190" s="40">
        <f>VLOOKUP(B190,Data!F189:T4029, 7, FALSE)</f>
        <v>137</v>
      </c>
      <c r="D190" s="42" t="s">
        <v>8221</v>
      </c>
      <c r="E190" s="40">
        <f>VLOOKUP(D190,Data!F349:T4302, 7, FALSE)</f>
        <v>3</v>
      </c>
    </row>
    <row r="191" spans="2:5" x14ac:dyDescent="0.35">
      <c r="B191" s="42" t="s">
        <v>8219</v>
      </c>
      <c r="C191" s="40">
        <f>VLOOKUP(B191,Data!F190:T4030, 7, FALSE)</f>
        <v>137</v>
      </c>
      <c r="D191" s="42" t="s">
        <v>8221</v>
      </c>
      <c r="E191" s="40">
        <f>VLOOKUP(D191,Data!F350:T4303, 7, FALSE)</f>
        <v>3</v>
      </c>
    </row>
    <row r="192" spans="2:5" x14ac:dyDescent="0.35">
      <c r="B192" s="42" t="s">
        <v>8219</v>
      </c>
      <c r="C192" s="40">
        <f>VLOOKUP(B192,Data!F191:T4031, 7, FALSE)</f>
        <v>137</v>
      </c>
      <c r="D192" s="42" t="s">
        <v>8221</v>
      </c>
      <c r="E192" s="40">
        <f>VLOOKUP(D192,Data!F351:T4304, 7, FALSE)</f>
        <v>3</v>
      </c>
    </row>
    <row r="193" spans="2:5" x14ac:dyDescent="0.35">
      <c r="B193" s="42" t="s">
        <v>8219</v>
      </c>
      <c r="C193" s="40">
        <f>VLOOKUP(B193,Data!F192:T4032, 7, FALSE)</f>
        <v>137</v>
      </c>
      <c r="D193" s="42" t="s">
        <v>8221</v>
      </c>
      <c r="E193" s="40">
        <f>VLOOKUP(D193,Data!F352:T4305, 7, FALSE)</f>
        <v>3</v>
      </c>
    </row>
    <row r="194" spans="2:5" x14ac:dyDescent="0.35">
      <c r="B194" s="42" t="s">
        <v>8219</v>
      </c>
      <c r="C194" s="40">
        <f>VLOOKUP(B194,Data!F193:T4033, 7, FALSE)</f>
        <v>137</v>
      </c>
      <c r="D194" s="42" t="s">
        <v>8221</v>
      </c>
      <c r="E194" s="40">
        <f>VLOOKUP(D194,Data!F353:T4306, 7, FALSE)</f>
        <v>3</v>
      </c>
    </row>
    <row r="195" spans="2:5" x14ac:dyDescent="0.35">
      <c r="B195" s="42" t="s">
        <v>8219</v>
      </c>
      <c r="C195" s="40">
        <f>VLOOKUP(B195,Data!F194:T4034, 7, FALSE)</f>
        <v>137</v>
      </c>
      <c r="D195" s="42" t="s">
        <v>8221</v>
      </c>
      <c r="E195" s="40">
        <f>VLOOKUP(D195,Data!F354:T4307, 7, FALSE)</f>
        <v>3</v>
      </c>
    </row>
    <row r="196" spans="2:5" x14ac:dyDescent="0.35">
      <c r="B196" s="42" t="s">
        <v>8219</v>
      </c>
      <c r="C196" s="40">
        <f>VLOOKUP(B196,Data!F195:T4035, 7, FALSE)</f>
        <v>137</v>
      </c>
      <c r="D196" s="42" t="s">
        <v>8221</v>
      </c>
      <c r="E196" s="40">
        <f>VLOOKUP(D196,Data!F355:T4308, 7, FALSE)</f>
        <v>3</v>
      </c>
    </row>
    <row r="197" spans="2:5" x14ac:dyDescent="0.35">
      <c r="B197" s="42" t="s">
        <v>8219</v>
      </c>
      <c r="C197" s="40">
        <f>VLOOKUP(B197,Data!F196:T4036, 7, FALSE)</f>
        <v>137</v>
      </c>
      <c r="D197" s="42" t="s">
        <v>8221</v>
      </c>
      <c r="E197" s="40">
        <f>VLOOKUP(D197,Data!F356:T4309, 7, FALSE)</f>
        <v>3</v>
      </c>
    </row>
    <row r="198" spans="2:5" x14ac:dyDescent="0.35">
      <c r="B198" s="42" t="s">
        <v>8219</v>
      </c>
      <c r="C198" s="40">
        <f>VLOOKUP(B198,Data!F197:T4037, 7, FALSE)</f>
        <v>137</v>
      </c>
      <c r="D198" s="42" t="s">
        <v>8221</v>
      </c>
      <c r="E198" s="40">
        <f>VLOOKUP(D198,Data!F357:T4310, 7, FALSE)</f>
        <v>3</v>
      </c>
    </row>
    <row r="199" spans="2:5" x14ac:dyDescent="0.35">
      <c r="B199" s="42" t="s">
        <v>8219</v>
      </c>
      <c r="C199" s="40">
        <f>VLOOKUP(B199,Data!F198:T4038, 7, FALSE)</f>
        <v>137</v>
      </c>
      <c r="D199" s="42" t="s">
        <v>8221</v>
      </c>
      <c r="E199" s="40">
        <f>VLOOKUP(D199,Data!F358:T4311, 7, FALSE)</f>
        <v>3</v>
      </c>
    </row>
    <row r="200" spans="2:5" x14ac:dyDescent="0.35">
      <c r="B200" s="42" t="s">
        <v>8219</v>
      </c>
      <c r="C200" s="40">
        <f>VLOOKUP(B200,Data!F199:T4039, 7, FALSE)</f>
        <v>137</v>
      </c>
      <c r="D200" s="42" t="s">
        <v>8221</v>
      </c>
      <c r="E200" s="40">
        <f>VLOOKUP(D200,Data!F359:T4312, 7, FALSE)</f>
        <v>3</v>
      </c>
    </row>
    <row r="201" spans="2:5" x14ac:dyDescent="0.35">
      <c r="B201" s="42" t="s">
        <v>8219</v>
      </c>
      <c r="C201" s="40">
        <f>VLOOKUP(B201,Data!F200:T4040, 7, FALSE)</f>
        <v>137</v>
      </c>
      <c r="D201" s="42" t="s">
        <v>8221</v>
      </c>
      <c r="E201" s="40">
        <f>VLOOKUP(D201,Data!F360:T4313, 7, FALSE)</f>
        <v>3</v>
      </c>
    </row>
    <row r="202" spans="2:5" x14ac:dyDescent="0.35">
      <c r="B202" s="42" t="s">
        <v>8219</v>
      </c>
      <c r="C202" s="40">
        <f>VLOOKUP(B202,Data!F201:T4041, 7, FALSE)</f>
        <v>137</v>
      </c>
      <c r="D202" s="42" t="s">
        <v>8221</v>
      </c>
      <c r="E202" s="40">
        <f>VLOOKUP(D202,Data!F361:T4314, 7, FALSE)</f>
        <v>3</v>
      </c>
    </row>
    <row r="203" spans="2:5" x14ac:dyDescent="0.35">
      <c r="B203" s="42" t="s">
        <v>8219</v>
      </c>
      <c r="C203" s="40">
        <f>VLOOKUP(B203,Data!F202:T4042, 7, FALSE)</f>
        <v>137</v>
      </c>
      <c r="D203" s="42" t="s">
        <v>8221</v>
      </c>
      <c r="E203" s="40">
        <f>VLOOKUP(D203,Data!F362:T4315, 7, FALSE)</f>
        <v>3</v>
      </c>
    </row>
    <row r="204" spans="2:5" x14ac:dyDescent="0.35">
      <c r="B204" s="42" t="s">
        <v>8219</v>
      </c>
      <c r="C204" s="40">
        <f>VLOOKUP(B204,Data!F203:T4043, 7, FALSE)</f>
        <v>137</v>
      </c>
      <c r="D204" s="42" t="s">
        <v>8221</v>
      </c>
      <c r="E204" s="40">
        <f>VLOOKUP(D204,Data!F363:T4316, 7, FALSE)</f>
        <v>3</v>
      </c>
    </row>
    <row r="205" spans="2:5" x14ac:dyDescent="0.35">
      <c r="B205" s="42" t="s">
        <v>8219</v>
      </c>
      <c r="C205" s="40">
        <f>VLOOKUP(B205,Data!F204:T4044, 7, FALSE)</f>
        <v>137</v>
      </c>
      <c r="D205" s="42" t="s">
        <v>8221</v>
      </c>
      <c r="E205" s="40">
        <f>VLOOKUP(D205,Data!F364:T4317, 7, FALSE)</f>
        <v>3</v>
      </c>
    </row>
    <row r="206" spans="2:5" x14ac:dyDescent="0.35">
      <c r="B206" s="42" t="s">
        <v>8219</v>
      </c>
      <c r="C206" s="40">
        <f>VLOOKUP(B206,Data!F205:T4045, 7, FALSE)</f>
        <v>137</v>
      </c>
      <c r="D206" s="42" t="s">
        <v>8221</v>
      </c>
      <c r="E206" s="40">
        <f>VLOOKUP(D206,Data!F365:T4318, 7, FALSE)</f>
        <v>3</v>
      </c>
    </row>
    <row r="207" spans="2:5" x14ac:dyDescent="0.35">
      <c r="B207" s="42" t="s">
        <v>8219</v>
      </c>
      <c r="C207" s="40">
        <f>VLOOKUP(B207,Data!F206:T4046, 7, FALSE)</f>
        <v>137</v>
      </c>
      <c r="D207" s="42" t="s">
        <v>8221</v>
      </c>
      <c r="E207" s="40">
        <f>VLOOKUP(D207,Data!F366:T4319, 7, FALSE)</f>
        <v>3</v>
      </c>
    </row>
    <row r="208" spans="2:5" x14ac:dyDescent="0.35">
      <c r="B208" s="42" t="s">
        <v>8219</v>
      </c>
      <c r="C208" s="40">
        <f>VLOOKUP(B208,Data!F207:T4047, 7, FALSE)</f>
        <v>137</v>
      </c>
      <c r="D208" s="42" t="s">
        <v>8221</v>
      </c>
      <c r="E208" s="40">
        <f>VLOOKUP(D208,Data!F367:T4320, 7, FALSE)</f>
        <v>3</v>
      </c>
    </row>
    <row r="209" spans="2:5" x14ac:dyDescent="0.35">
      <c r="B209" s="42" t="s">
        <v>8219</v>
      </c>
      <c r="C209" s="40">
        <f>VLOOKUP(B209,Data!F208:T4048, 7, FALSE)</f>
        <v>137</v>
      </c>
      <c r="D209" s="42" t="s">
        <v>8221</v>
      </c>
      <c r="E209" s="40">
        <f>VLOOKUP(D209,Data!F368:T4321, 7, FALSE)</f>
        <v>3</v>
      </c>
    </row>
    <row r="210" spans="2:5" x14ac:dyDescent="0.35">
      <c r="B210" s="42" t="s">
        <v>8219</v>
      </c>
      <c r="C210" s="40">
        <f>VLOOKUP(B210,Data!F209:T4049, 7, FALSE)</f>
        <v>137</v>
      </c>
      <c r="D210" s="42" t="s">
        <v>8221</v>
      </c>
      <c r="E210" s="40">
        <f>VLOOKUP(D210,Data!F369:T4322, 7, FALSE)</f>
        <v>3</v>
      </c>
    </row>
    <row r="211" spans="2:5" x14ac:dyDescent="0.35">
      <c r="B211" s="42" t="s">
        <v>8219</v>
      </c>
      <c r="C211" s="40">
        <f>VLOOKUP(B211,Data!F210:T4050, 7, FALSE)</f>
        <v>137</v>
      </c>
      <c r="D211" s="42" t="s">
        <v>8221</v>
      </c>
      <c r="E211" s="40">
        <f>VLOOKUP(D211,Data!F370:T4323, 7, FALSE)</f>
        <v>3</v>
      </c>
    </row>
    <row r="212" spans="2:5" x14ac:dyDescent="0.35">
      <c r="B212" s="42" t="s">
        <v>8219</v>
      </c>
      <c r="C212" s="40">
        <f>VLOOKUP(B212,Data!F211:T4051, 7, FALSE)</f>
        <v>137</v>
      </c>
      <c r="D212" s="42" t="s">
        <v>8221</v>
      </c>
      <c r="E212" s="40">
        <f>VLOOKUP(D212,Data!F371:T4324, 7, FALSE)</f>
        <v>3</v>
      </c>
    </row>
    <row r="213" spans="2:5" x14ac:dyDescent="0.35">
      <c r="B213" s="42" t="s">
        <v>8219</v>
      </c>
      <c r="C213" s="40">
        <f>VLOOKUP(B213,Data!F212:T4052, 7, FALSE)</f>
        <v>137</v>
      </c>
      <c r="D213" s="42" t="s">
        <v>8221</v>
      </c>
      <c r="E213" s="40">
        <f>VLOOKUP(D213,Data!F372:T4325, 7, FALSE)</f>
        <v>3</v>
      </c>
    </row>
    <row r="214" spans="2:5" x14ac:dyDescent="0.35">
      <c r="B214" s="42" t="s">
        <v>8219</v>
      </c>
      <c r="C214" s="40">
        <f>VLOOKUP(B214,Data!F213:T4053, 7, FALSE)</f>
        <v>137</v>
      </c>
      <c r="D214" s="42" t="s">
        <v>8221</v>
      </c>
      <c r="E214" s="40">
        <f>VLOOKUP(D214,Data!F373:T4326, 7, FALSE)</f>
        <v>3</v>
      </c>
    </row>
    <row r="215" spans="2:5" x14ac:dyDescent="0.35">
      <c r="B215" s="42" t="s">
        <v>8219</v>
      </c>
      <c r="C215" s="40">
        <f>VLOOKUP(B215,Data!F214:T4054, 7, FALSE)</f>
        <v>137</v>
      </c>
      <c r="D215" s="42" t="s">
        <v>8221</v>
      </c>
      <c r="E215" s="40">
        <f>VLOOKUP(D215,Data!F374:T4327, 7, FALSE)</f>
        <v>3</v>
      </c>
    </row>
    <row r="216" spans="2:5" x14ac:dyDescent="0.35">
      <c r="B216" s="42" t="s">
        <v>8219</v>
      </c>
      <c r="C216" s="40">
        <f>VLOOKUP(B216,Data!F215:T4055, 7, FALSE)</f>
        <v>137</v>
      </c>
      <c r="D216" s="42" t="s">
        <v>8221</v>
      </c>
      <c r="E216" s="40">
        <f>VLOOKUP(D216,Data!F375:T4328, 7, FALSE)</f>
        <v>3</v>
      </c>
    </row>
    <row r="217" spans="2:5" x14ac:dyDescent="0.35">
      <c r="B217" s="42" t="s">
        <v>8219</v>
      </c>
      <c r="C217" s="40">
        <f>VLOOKUP(B217,Data!F216:T4056, 7, FALSE)</f>
        <v>137</v>
      </c>
      <c r="D217" s="42" t="s">
        <v>8221</v>
      </c>
      <c r="E217" s="40">
        <f>VLOOKUP(D217,Data!F376:T4329, 7, FALSE)</f>
        <v>3</v>
      </c>
    </row>
    <row r="218" spans="2:5" x14ac:dyDescent="0.35">
      <c r="B218" s="42" t="s">
        <v>8219</v>
      </c>
      <c r="C218" s="40">
        <f>VLOOKUP(B218,Data!F217:T4057, 7, FALSE)</f>
        <v>137</v>
      </c>
      <c r="D218" s="42" t="s">
        <v>8221</v>
      </c>
      <c r="E218" s="40">
        <f>VLOOKUP(D218,Data!F377:T4330, 7, FALSE)</f>
        <v>3</v>
      </c>
    </row>
    <row r="219" spans="2:5" x14ac:dyDescent="0.35">
      <c r="B219" s="42" t="s">
        <v>8219</v>
      </c>
      <c r="C219" s="40">
        <f>VLOOKUP(B219,Data!F218:T4058, 7, FALSE)</f>
        <v>137</v>
      </c>
      <c r="D219" s="42" t="s">
        <v>8221</v>
      </c>
      <c r="E219" s="40">
        <f>VLOOKUP(D219,Data!F378:T4331, 7, FALSE)</f>
        <v>3</v>
      </c>
    </row>
    <row r="220" spans="2:5" x14ac:dyDescent="0.35">
      <c r="B220" s="42" t="s">
        <v>8219</v>
      </c>
      <c r="C220" s="40">
        <f>VLOOKUP(B220,Data!F219:T4059, 7, FALSE)</f>
        <v>137</v>
      </c>
      <c r="D220" s="42" t="s">
        <v>8221</v>
      </c>
      <c r="E220" s="40">
        <f>VLOOKUP(D220,Data!F379:T4332, 7, FALSE)</f>
        <v>3</v>
      </c>
    </row>
    <row r="221" spans="2:5" x14ac:dyDescent="0.35">
      <c r="B221" s="42" t="s">
        <v>8219</v>
      </c>
      <c r="C221" s="40">
        <f>VLOOKUP(B221,Data!F220:T4060, 7, FALSE)</f>
        <v>137</v>
      </c>
      <c r="D221" s="42" t="s">
        <v>8221</v>
      </c>
      <c r="E221" s="40">
        <f>VLOOKUP(D221,Data!F380:T4333, 7, FALSE)</f>
        <v>3</v>
      </c>
    </row>
    <row r="222" spans="2:5" x14ac:dyDescent="0.35">
      <c r="B222" s="42" t="s">
        <v>8219</v>
      </c>
      <c r="C222" s="40">
        <f>VLOOKUP(B222,Data!F221:T4061, 7, FALSE)</f>
        <v>137</v>
      </c>
      <c r="D222" s="42" t="s">
        <v>8221</v>
      </c>
      <c r="E222" s="40">
        <f>VLOOKUP(D222,Data!F381:T4334, 7, FALSE)</f>
        <v>3</v>
      </c>
    </row>
    <row r="223" spans="2:5" x14ac:dyDescent="0.35">
      <c r="B223" s="42" t="s">
        <v>8219</v>
      </c>
      <c r="C223" s="40">
        <f>VLOOKUP(B223,Data!F222:T4062, 7, FALSE)</f>
        <v>137</v>
      </c>
      <c r="D223" s="42" t="s">
        <v>8221</v>
      </c>
      <c r="E223" s="40">
        <f>VLOOKUP(D223,Data!F382:T4335, 7, FALSE)</f>
        <v>3</v>
      </c>
    </row>
    <row r="224" spans="2:5" x14ac:dyDescent="0.35">
      <c r="B224" s="42" t="s">
        <v>8219</v>
      </c>
      <c r="C224" s="40">
        <f>VLOOKUP(B224,Data!F223:T4063, 7, FALSE)</f>
        <v>137</v>
      </c>
      <c r="D224" s="42" t="s">
        <v>8221</v>
      </c>
      <c r="E224" s="40">
        <f>VLOOKUP(D224,Data!F383:T4336, 7, FALSE)</f>
        <v>3</v>
      </c>
    </row>
    <row r="225" spans="2:5" x14ac:dyDescent="0.35">
      <c r="B225" s="42" t="s">
        <v>8219</v>
      </c>
      <c r="C225" s="40">
        <f>VLOOKUP(B225,Data!F224:T4064, 7, FALSE)</f>
        <v>137</v>
      </c>
      <c r="D225" s="42" t="s">
        <v>8221</v>
      </c>
      <c r="E225" s="40">
        <f>VLOOKUP(D225,Data!F384:T4337, 7, FALSE)</f>
        <v>3</v>
      </c>
    </row>
    <row r="226" spans="2:5" x14ac:dyDescent="0.35">
      <c r="B226" s="42" t="s">
        <v>8219</v>
      </c>
      <c r="C226" s="40">
        <f>VLOOKUP(B226,Data!F225:T4065, 7, FALSE)</f>
        <v>137</v>
      </c>
      <c r="D226" s="42" t="s">
        <v>8221</v>
      </c>
      <c r="E226" s="40">
        <f>VLOOKUP(D226,Data!F385:T4338, 7, FALSE)</f>
        <v>3</v>
      </c>
    </row>
    <row r="227" spans="2:5" x14ac:dyDescent="0.35">
      <c r="B227" s="42" t="s">
        <v>8219</v>
      </c>
      <c r="C227" s="40">
        <f>VLOOKUP(B227,Data!F226:T4066, 7, FALSE)</f>
        <v>137</v>
      </c>
      <c r="D227" s="42" t="s">
        <v>8221</v>
      </c>
      <c r="E227" s="40">
        <f>VLOOKUP(D227,Data!F386:T4339, 7, FALSE)</f>
        <v>3</v>
      </c>
    </row>
    <row r="228" spans="2:5" x14ac:dyDescent="0.35">
      <c r="B228" s="42" t="s">
        <v>8219</v>
      </c>
      <c r="C228" s="40">
        <f>VLOOKUP(B228,Data!F227:T4067, 7, FALSE)</f>
        <v>137</v>
      </c>
      <c r="D228" s="42" t="s">
        <v>8221</v>
      </c>
      <c r="E228" s="40">
        <f>VLOOKUP(D228,Data!F387:T4340, 7, FALSE)</f>
        <v>3</v>
      </c>
    </row>
    <row r="229" spans="2:5" x14ac:dyDescent="0.35">
      <c r="B229" s="42" t="s">
        <v>8219</v>
      </c>
      <c r="C229" s="40">
        <f>VLOOKUP(B229,Data!F228:T4068, 7, FALSE)</f>
        <v>137</v>
      </c>
      <c r="D229" s="42" t="s">
        <v>8221</v>
      </c>
      <c r="E229" s="40">
        <f>VLOOKUP(D229,Data!F388:T4341, 7, FALSE)</f>
        <v>3</v>
      </c>
    </row>
    <row r="230" spans="2:5" x14ac:dyDescent="0.35">
      <c r="B230" s="42" t="s">
        <v>8219</v>
      </c>
      <c r="C230" s="40">
        <f>VLOOKUP(B230,Data!F229:T4069, 7, FALSE)</f>
        <v>137</v>
      </c>
      <c r="D230" s="42" t="s">
        <v>8221</v>
      </c>
      <c r="E230" s="40">
        <f>VLOOKUP(D230,Data!F389:T4342, 7, FALSE)</f>
        <v>3</v>
      </c>
    </row>
    <row r="231" spans="2:5" x14ac:dyDescent="0.35">
      <c r="B231" s="42" t="s">
        <v>8219</v>
      </c>
      <c r="C231" s="40">
        <f>VLOOKUP(B231,Data!F230:T4070, 7, FALSE)</f>
        <v>137</v>
      </c>
      <c r="D231" s="42" t="s">
        <v>8221</v>
      </c>
      <c r="E231" s="40">
        <f>VLOOKUP(D231,Data!F390:T4343, 7, FALSE)</f>
        <v>3</v>
      </c>
    </row>
    <row r="232" spans="2:5" x14ac:dyDescent="0.35">
      <c r="B232" s="42" t="s">
        <v>8219</v>
      </c>
      <c r="C232" s="40">
        <f>VLOOKUP(B232,Data!F231:T4071, 7, FALSE)</f>
        <v>137</v>
      </c>
      <c r="D232" s="42" t="s">
        <v>8221</v>
      </c>
      <c r="E232" s="40">
        <f>VLOOKUP(D232,Data!F391:T4344, 7, FALSE)</f>
        <v>3</v>
      </c>
    </row>
    <row r="233" spans="2:5" x14ac:dyDescent="0.35">
      <c r="B233" s="42" t="s">
        <v>8219</v>
      </c>
      <c r="C233" s="40">
        <f>VLOOKUP(B233,Data!F232:T4072, 7, FALSE)</f>
        <v>137</v>
      </c>
      <c r="D233" s="42" t="s">
        <v>8221</v>
      </c>
      <c r="E233" s="40">
        <f>VLOOKUP(D233,Data!F392:T4345, 7, FALSE)</f>
        <v>3</v>
      </c>
    </row>
    <row r="234" spans="2:5" x14ac:dyDescent="0.35">
      <c r="B234" s="42" t="s">
        <v>8219</v>
      </c>
      <c r="C234" s="40">
        <f>VLOOKUP(B234,Data!F233:T4073, 7, FALSE)</f>
        <v>137</v>
      </c>
      <c r="D234" s="42" t="s">
        <v>8221</v>
      </c>
      <c r="E234" s="40">
        <f>VLOOKUP(D234,Data!F393:T4346, 7, FALSE)</f>
        <v>3</v>
      </c>
    </row>
    <row r="235" spans="2:5" x14ac:dyDescent="0.35">
      <c r="B235" s="42" t="s">
        <v>8219</v>
      </c>
      <c r="C235" s="40">
        <f>VLOOKUP(B235,Data!F234:T4074, 7, FALSE)</f>
        <v>137</v>
      </c>
      <c r="D235" s="42" t="s">
        <v>8221</v>
      </c>
      <c r="E235" s="40">
        <f>VLOOKUP(D235,Data!F394:T4347, 7, FALSE)</f>
        <v>3</v>
      </c>
    </row>
    <row r="236" spans="2:5" x14ac:dyDescent="0.35">
      <c r="B236" s="42" t="s">
        <v>8219</v>
      </c>
      <c r="C236" s="40">
        <f>VLOOKUP(B236,Data!F235:T4075, 7, FALSE)</f>
        <v>137</v>
      </c>
      <c r="D236" s="42" t="s">
        <v>8221</v>
      </c>
      <c r="E236" s="40">
        <f>VLOOKUP(D236,Data!F395:T4348, 7, FALSE)</f>
        <v>3</v>
      </c>
    </row>
    <row r="237" spans="2:5" x14ac:dyDescent="0.35">
      <c r="B237" s="42" t="s">
        <v>8219</v>
      </c>
      <c r="C237" s="40">
        <f>VLOOKUP(B237,Data!F236:T4076, 7, FALSE)</f>
        <v>137</v>
      </c>
      <c r="D237" s="42" t="s">
        <v>8221</v>
      </c>
      <c r="E237" s="40">
        <f>VLOOKUP(D237,Data!F396:T4349, 7, FALSE)</f>
        <v>3</v>
      </c>
    </row>
    <row r="238" spans="2:5" x14ac:dyDescent="0.35">
      <c r="B238" s="42" t="s">
        <v>8219</v>
      </c>
      <c r="C238" s="40">
        <f>VLOOKUP(B238,Data!F237:T4077, 7, FALSE)</f>
        <v>137</v>
      </c>
      <c r="D238" s="42" t="s">
        <v>8221</v>
      </c>
      <c r="E238" s="40">
        <f>VLOOKUP(D238,Data!F397:T4350, 7, FALSE)</f>
        <v>3</v>
      </c>
    </row>
    <row r="239" spans="2:5" x14ac:dyDescent="0.35">
      <c r="B239" s="42" t="s">
        <v>8219</v>
      </c>
      <c r="C239" s="40">
        <f>VLOOKUP(B239,Data!F238:T4078, 7, FALSE)</f>
        <v>137</v>
      </c>
      <c r="D239" s="42" t="s">
        <v>8221</v>
      </c>
      <c r="E239" s="40">
        <f>VLOOKUP(D239,Data!F398:T4351, 7, FALSE)</f>
        <v>3</v>
      </c>
    </row>
    <row r="240" spans="2:5" x14ac:dyDescent="0.35">
      <c r="B240" s="42" t="s">
        <v>8219</v>
      </c>
      <c r="C240" s="40">
        <f>VLOOKUP(B240,Data!F239:T4079, 7, FALSE)</f>
        <v>137</v>
      </c>
      <c r="D240" s="42" t="s">
        <v>8221</v>
      </c>
      <c r="E240" s="40">
        <f>VLOOKUP(D240,Data!F399:T4352, 7, FALSE)</f>
        <v>3</v>
      </c>
    </row>
    <row r="241" spans="2:5" x14ac:dyDescent="0.35">
      <c r="B241" s="42" t="s">
        <v>8219</v>
      </c>
      <c r="C241" s="40">
        <f>VLOOKUP(B241,Data!F240:T4080, 7, FALSE)</f>
        <v>137</v>
      </c>
      <c r="D241" s="42" t="s">
        <v>8221</v>
      </c>
      <c r="E241" s="40">
        <f>VLOOKUP(D241,Data!F400:T4353, 7, FALSE)</f>
        <v>3</v>
      </c>
    </row>
    <row r="242" spans="2:5" x14ac:dyDescent="0.35">
      <c r="B242" s="42" t="s">
        <v>8219</v>
      </c>
      <c r="C242" s="40">
        <f>VLOOKUP(B242,Data!F241:T4081, 7, FALSE)</f>
        <v>137</v>
      </c>
      <c r="D242" s="42" t="s">
        <v>8221</v>
      </c>
      <c r="E242" s="40">
        <f>VLOOKUP(D242,Data!F401:T4354, 7, FALSE)</f>
        <v>3</v>
      </c>
    </row>
    <row r="243" spans="2:5" x14ac:dyDescent="0.35">
      <c r="B243" s="42" t="s">
        <v>8219</v>
      </c>
      <c r="C243" s="40">
        <f>VLOOKUP(B243,Data!F242:T4082, 7, FALSE)</f>
        <v>137</v>
      </c>
      <c r="D243" s="42" t="s">
        <v>8221</v>
      </c>
      <c r="E243" s="40">
        <f>VLOOKUP(D243,Data!F402:T4355, 7, FALSE)</f>
        <v>3</v>
      </c>
    </row>
    <row r="244" spans="2:5" x14ac:dyDescent="0.35">
      <c r="B244" s="42" t="s">
        <v>8219</v>
      </c>
      <c r="C244" s="40">
        <f>VLOOKUP(B244,Data!F243:T4083, 7, FALSE)</f>
        <v>376</v>
      </c>
      <c r="D244" s="42" t="s">
        <v>8221</v>
      </c>
      <c r="E244" s="40">
        <f>VLOOKUP(D244,Data!F403:T4356, 7, FALSE)</f>
        <v>3</v>
      </c>
    </row>
    <row r="245" spans="2:5" x14ac:dyDescent="0.35">
      <c r="B245" s="42" t="s">
        <v>8219</v>
      </c>
      <c r="C245" s="40">
        <f>VLOOKUP(B245,Data!F244:T4084, 7, FALSE)</f>
        <v>202</v>
      </c>
      <c r="D245" s="42" t="s">
        <v>8221</v>
      </c>
      <c r="E245" s="40">
        <f>VLOOKUP(D245,Data!F404:T4357, 7, FALSE)</f>
        <v>3</v>
      </c>
    </row>
    <row r="246" spans="2:5" x14ac:dyDescent="0.35">
      <c r="B246" s="42" t="s">
        <v>8219</v>
      </c>
      <c r="C246" s="40">
        <f>VLOOKUP(B246,Data!F245:T4085, 7, FALSE)</f>
        <v>328</v>
      </c>
      <c r="D246" s="42" t="s">
        <v>8221</v>
      </c>
      <c r="E246" s="40">
        <f>VLOOKUP(D246,Data!F405:T4358, 7, FALSE)</f>
        <v>3</v>
      </c>
    </row>
    <row r="247" spans="2:5" x14ac:dyDescent="0.35">
      <c r="B247" s="42" t="s">
        <v>8219</v>
      </c>
      <c r="C247" s="40">
        <f>VLOOKUP(B247,Data!F246:T4086, 7, FALSE)</f>
        <v>84</v>
      </c>
      <c r="D247" s="42" t="s">
        <v>8221</v>
      </c>
      <c r="E247" s="40">
        <f>VLOOKUP(D247,Data!F406:T4359, 7, FALSE)</f>
        <v>3</v>
      </c>
    </row>
    <row r="248" spans="2:5" x14ac:dyDescent="0.35">
      <c r="B248" s="42" t="s">
        <v>8219</v>
      </c>
      <c r="C248" s="40">
        <f>VLOOKUP(B248,Data!F247:T4087, 7, FALSE)</f>
        <v>96</v>
      </c>
      <c r="D248" s="42" t="s">
        <v>8221</v>
      </c>
      <c r="E248" s="40">
        <f>VLOOKUP(D248,Data!F407:T4360, 7, FALSE)</f>
        <v>3</v>
      </c>
    </row>
    <row r="249" spans="2:5" x14ac:dyDescent="0.35">
      <c r="B249" s="42" t="s">
        <v>8219</v>
      </c>
      <c r="C249" s="40">
        <f>VLOOKUP(B249,Data!F248:T4088, 7, FALSE)</f>
        <v>223</v>
      </c>
      <c r="D249" s="42" t="s">
        <v>8221</v>
      </c>
      <c r="E249" s="40">
        <f>VLOOKUP(D249,Data!F408:T4361, 7, FALSE)</f>
        <v>3</v>
      </c>
    </row>
    <row r="250" spans="2:5" x14ac:dyDescent="0.35">
      <c r="B250" s="42" t="s">
        <v>8219</v>
      </c>
      <c r="C250" s="40">
        <f>VLOOKUP(B250,Data!F249:T4089, 7, FALSE)</f>
        <v>62</v>
      </c>
      <c r="D250" s="42" t="s">
        <v>8221</v>
      </c>
      <c r="E250" s="40">
        <f>VLOOKUP(D250,Data!F409:T4362, 7, FALSE)</f>
        <v>3</v>
      </c>
    </row>
    <row r="251" spans="2:5" x14ac:dyDescent="0.35">
      <c r="B251" s="42" t="s">
        <v>8219</v>
      </c>
      <c r="C251" s="40">
        <f>VLOOKUP(B251,Data!F250:T4090, 7, FALSE)</f>
        <v>146</v>
      </c>
      <c r="D251" s="42" t="s">
        <v>8221</v>
      </c>
      <c r="E251" s="40">
        <f>VLOOKUP(D251,Data!F410:T4363, 7, FALSE)</f>
        <v>3</v>
      </c>
    </row>
    <row r="252" spans="2:5" x14ac:dyDescent="0.35">
      <c r="B252" s="42" t="s">
        <v>8219</v>
      </c>
      <c r="C252" s="40">
        <f>VLOOKUP(B252,Data!F251:T4091, 7, FALSE)</f>
        <v>235</v>
      </c>
      <c r="D252" s="42" t="s">
        <v>8221</v>
      </c>
      <c r="E252" s="40">
        <f>VLOOKUP(D252,Data!F411:T4364, 7, FALSE)</f>
        <v>3</v>
      </c>
    </row>
    <row r="253" spans="2:5" x14ac:dyDescent="0.35">
      <c r="B253" s="42" t="s">
        <v>8219</v>
      </c>
      <c r="C253" s="40">
        <f>VLOOKUP(B253,Data!F252:T4092, 7, FALSE)</f>
        <v>437</v>
      </c>
      <c r="D253" s="42" t="s">
        <v>8221</v>
      </c>
      <c r="E253" s="40">
        <f>VLOOKUP(D253,Data!F412:T4365, 7, FALSE)</f>
        <v>3</v>
      </c>
    </row>
    <row r="254" spans="2:5" x14ac:dyDescent="0.35">
      <c r="B254" s="42" t="s">
        <v>8219</v>
      </c>
      <c r="C254" s="40">
        <f>VLOOKUP(B254,Data!F253:T4093, 7, FALSE)</f>
        <v>77</v>
      </c>
      <c r="D254" s="42" t="s">
        <v>8221</v>
      </c>
      <c r="E254" s="40">
        <f>VLOOKUP(D254,Data!F413:T4366, 7, FALSE)</f>
        <v>3</v>
      </c>
    </row>
    <row r="255" spans="2:5" x14ac:dyDescent="0.35">
      <c r="B255" s="42" t="s">
        <v>8219</v>
      </c>
      <c r="C255" s="40">
        <f>VLOOKUP(B255,Data!F254:T4094, 7, FALSE)</f>
        <v>108</v>
      </c>
      <c r="D255" s="42" t="s">
        <v>8221</v>
      </c>
      <c r="E255" s="40">
        <f>VLOOKUP(D255,Data!F414:T4367, 7, FALSE)</f>
        <v>3</v>
      </c>
    </row>
    <row r="256" spans="2:5" x14ac:dyDescent="0.35">
      <c r="B256" s="42" t="s">
        <v>8219</v>
      </c>
      <c r="C256" s="40">
        <f>VLOOKUP(B256,Data!F255:T4095, 7, FALSE)</f>
        <v>7</v>
      </c>
      <c r="D256" s="42" t="s">
        <v>8221</v>
      </c>
      <c r="E256" s="40">
        <f>VLOOKUP(D256,Data!F415:T4368, 7, FALSE)</f>
        <v>3</v>
      </c>
    </row>
    <row r="257" spans="2:5" x14ac:dyDescent="0.35">
      <c r="B257" s="42" t="s">
        <v>8219</v>
      </c>
      <c r="C257" s="40">
        <f>VLOOKUP(B257,Data!F256:T4096, 7, FALSE)</f>
        <v>314</v>
      </c>
      <c r="D257" s="42" t="s">
        <v>8221</v>
      </c>
      <c r="E257" s="40">
        <f>VLOOKUP(D257,Data!F416:T4369, 7, FALSE)</f>
        <v>3</v>
      </c>
    </row>
    <row r="258" spans="2:5" x14ac:dyDescent="0.35">
      <c r="B258" s="42" t="s">
        <v>8219</v>
      </c>
      <c r="C258" s="40">
        <f>VLOOKUP(B258,Data!F257:T4097, 7, FALSE)</f>
        <v>188</v>
      </c>
      <c r="D258" s="42" t="s">
        <v>8221</v>
      </c>
      <c r="E258" s="40">
        <f>VLOOKUP(D258,Data!F417:T4370, 7, FALSE)</f>
        <v>3</v>
      </c>
    </row>
    <row r="259" spans="2:5" x14ac:dyDescent="0.35">
      <c r="B259" s="42" t="s">
        <v>8219</v>
      </c>
      <c r="C259" s="40">
        <f>VLOOKUP(B259,Data!F258:T4098, 7, FALSE)</f>
        <v>275</v>
      </c>
      <c r="D259" s="42" t="s">
        <v>8221</v>
      </c>
      <c r="E259" s="40">
        <f>VLOOKUP(D259,Data!F418:T4371, 7, FALSE)</f>
        <v>3</v>
      </c>
    </row>
    <row r="260" spans="2:5" x14ac:dyDescent="0.35">
      <c r="B260" s="42" t="s">
        <v>8219</v>
      </c>
      <c r="C260" s="40">
        <f>VLOOKUP(B260,Data!F259:T4099, 7, FALSE)</f>
        <v>560</v>
      </c>
      <c r="D260" s="42" t="s">
        <v>8221</v>
      </c>
      <c r="E260" s="40">
        <f>VLOOKUP(D260,Data!F419:T4372, 7, FALSE)</f>
        <v>3</v>
      </c>
    </row>
    <row r="261" spans="2:5" x14ac:dyDescent="0.35">
      <c r="B261" s="42" t="s">
        <v>8219</v>
      </c>
      <c r="C261" s="40">
        <f>VLOOKUP(B261,Data!F260:T4100, 7, FALSE)</f>
        <v>688</v>
      </c>
      <c r="D261" s="42" t="s">
        <v>8221</v>
      </c>
      <c r="E261" s="40">
        <f>VLOOKUP(D261,Data!F420:T4373, 7, FALSE)</f>
        <v>3</v>
      </c>
    </row>
    <row r="262" spans="2:5" x14ac:dyDescent="0.35">
      <c r="B262" s="42" t="s">
        <v>8219</v>
      </c>
      <c r="C262" s="40">
        <f>VLOOKUP(B262,Data!F261:T4101, 7, FALSE)</f>
        <v>942</v>
      </c>
      <c r="D262" s="42" t="s">
        <v>8221</v>
      </c>
      <c r="E262" s="40">
        <f>VLOOKUP(D262,Data!F421:T4374, 7, FALSE)</f>
        <v>3</v>
      </c>
    </row>
    <row r="263" spans="2:5" x14ac:dyDescent="0.35">
      <c r="B263" s="42" t="s">
        <v>8219</v>
      </c>
      <c r="C263" s="40">
        <f>VLOOKUP(B263,Data!F262:T4102, 7, FALSE)</f>
        <v>88</v>
      </c>
      <c r="D263" s="42" t="s">
        <v>8221</v>
      </c>
      <c r="E263" s="40">
        <f>VLOOKUP(D263,Data!F422:T4375, 7, FALSE)</f>
        <v>3</v>
      </c>
    </row>
    <row r="264" spans="2:5" x14ac:dyDescent="0.35">
      <c r="B264" s="42" t="s">
        <v>8219</v>
      </c>
      <c r="C264" s="40">
        <f>VLOOKUP(B264,Data!F263:T4103, 7, FALSE)</f>
        <v>220</v>
      </c>
      <c r="D264" s="42" t="s">
        <v>8221</v>
      </c>
      <c r="E264" s="40">
        <f>VLOOKUP(D264,Data!F423:T4376, 7, FALSE)</f>
        <v>6</v>
      </c>
    </row>
    <row r="265" spans="2:5" x14ac:dyDescent="0.35">
      <c r="B265" s="42" t="s">
        <v>8219</v>
      </c>
      <c r="C265" s="40">
        <f>VLOOKUP(B265,Data!F264:T4104, 7, FALSE)</f>
        <v>145</v>
      </c>
      <c r="D265" s="42" t="s">
        <v>8221</v>
      </c>
      <c r="E265" s="40">
        <f>VLOOKUP(D265,Data!F424:T4377, 7, FALSE)</f>
        <v>12</v>
      </c>
    </row>
    <row r="266" spans="2:5" x14ac:dyDescent="0.35">
      <c r="B266" s="42" t="s">
        <v>8219</v>
      </c>
      <c r="C266" s="40">
        <f>VLOOKUP(B266,Data!F265:T4105, 7, FALSE)</f>
        <v>963</v>
      </c>
      <c r="D266" s="42" t="s">
        <v>8221</v>
      </c>
      <c r="E266" s="40">
        <f>VLOOKUP(D266,Data!F425:T4378, 7, FALSE)</f>
        <v>13</v>
      </c>
    </row>
    <row r="267" spans="2:5" x14ac:dyDescent="0.35">
      <c r="B267" s="42" t="s">
        <v>8219</v>
      </c>
      <c r="C267" s="40">
        <f>VLOOKUP(B267,Data!F266:T4106, 7, FALSE)</f>
        <v>91</v>
      </c>
      <c r="D267" s="42" t="s">
        <v>8221</v>
      </c>
      <c r="E267" s="40">
        <f>VLOOKUP(D267,Data!F426:T4379, 7, FALSE)</f>
        <v>5</v>
      </c>
    </row>
    <row r="268" spans="2:5" x14ac:dyDescent="0.35">
      <c r="B268" s="42" t="s">
        <v>8219</v>
      </c>
      <c r="C268" s="40">
        <f>VLOOKUP(B268,Data!F267:T4107, 7, FALSE)</f>
        <v>58</v>
      </c>
      <c r="D268" s="42" t="s">
        <v>8221</v>
      </c>
      <c r="E268" s="40">
        <f>VLOOKUP(D268,Data!F427:T4380, 7, FALSE)</f>
        <v>2</v>
      </c>
    </row>
    <row r="269" spans="2:5" x14ac:dyDescent="0.35">
      <c r="B269" s="42" t="s">
        <v>8219</v>
      </c>
      <c r="C269" s="40">
        <f>VLOOKUP(B269,Data!F268:T4108, 7, FALSE)</f>
        <v>36</v>
      </c>
      <c r="D269" s="42" t="s">
        <v>8221</v>
      </c>
      <c r="E269" s="40">
        <f>VLOOKUP(D269,Data!F428:T4381, 7, FALSE)</f>
        <v>8</v>
      </c>
    </row>
    <row r="270" spans="2:5" x14ac:dyDescent="0.35">
      <c r="B270" s="42" t="s">
        <v>8219</v>
      </c>
      <c r="C270" s="40">
        <f>VLOOKUP(B270,Data!F269:T4109, 7, FALSE)</f>
        <v>165</v>
      </c>
      <c r="D270" s="42" t="s">
        <v>8221</v>
      </c>
      <c r="E270" s="40">
        <f>VLOOKUP(D270,Data!F429:T4382, 7, FALSE)</f>
        <v>0</v>
      </c>
    </row>
    <row r="271" spans="2:5" x14ac:dyDescent="0.35">
      <c r="B271" s="42" t="s">
        <v>8219</v>
      </c>
      <c r="C271" s="40">
        <f>VLOOKUP(B271,Data!F270:T4110, 7, FALSE)</f>
        <v>111</v>
      </c>
      <c r="D271" s="42" t="s">
        <v>8221</v>
      </c>
      <c r="E271" s="40">
        <f>VLOOKUP(D271,Data!F430:T4383, 7, FALSE)</f>
        <v>13</v>
      </c>
    </row>
    <row r="272" spans="2:5" x14ac:dyDescent="0.35">
      <c r="B272" s="42" t="s">
        <v>8219</v>
      </c>
      <c r="C272" s="40">
        <f>VLOOKUP(B272,Data!F271:T4111, 7, FALSE)</f>
        <v>1596</v>
      </c>
      <c r="D272" s="42" t="s">
        <v>8221</v>
      </c>
      <c r="E272" s="40">
        <f>VLOOKUP(D272,Data!F431:T4384, 7, FALSE)</f>
        <v>0</v>
      </c>
    </row>
    <row r="273" spans="2:5" x14ac:dyDescent="0.35">
      <c r="B273" s="42" t="s">
        <v>8219</v>
      </c>
      <c r="C273" s="40">
        <f>VLOOKUP(B273,Data!F272:T4112, 7, FALSE)</f>
        <v>61</v>
      </c>
      <c r="D273" s="42" t="s">
        <v>8221</v>
      </c>
      <c r="E273" s="40">
        <f>VLOOKUP(D273,Data!F432:T4385, 7, FALSE)</f>
        <v>5</v>
      </c>
    </row>
    <row r="274" spans="2:5" x14ac:dyDescent="0.35">
      <c r="B274" s="42" t="s">
        <v>8219</v>
      </c>
      <c r="C274" s="40">
        <f>VLOOKUP(B274,Data!F273:T4113, 7, FALSE)</f>
        <v>287</v>
      </c>
      <c r="D274" s="42" t="s">
        <v>8221</v>
      </c>
      <c r="E274" s="40">
        <f>VLOOKUP(D274,Data!F433:T4386, 7, FALSE)</f>
        <v>8</v>
      </c>
    </row>
    <row r="275" spans="2:5" x14ac:dyDescent="0.35">
      <c r="B275" s="42" t="s">
        <v>8219</v>
      </c>
      <c r="C275" s="40">
        <f>VLOOKUP(B275,Data!F274:T4114, 7, FALSE)</f>
        <v>65</v>
      </c>
      <c r="D275" s="42" t="s">
        <v>8221</v>
      </c>
      <c r="E275" s="40">
        <f>VLOOKUP(D275,Data!F434:T4387, 7, FALSE)</f>
        <v>8</v>
      </c>
    </row>
    <row r="276" spans="2:5" x14ac:dyDescent="0.35">
      <c r="B276" s="42" t="s">
        <v>8219</v>
      </c>
      <c r="C276" s="40">
        <f>VLOOKUP(B276,Data!F275:T4115, 7, FALSE)</f>
        <v>118</v>
      </c>
      <c r="D276" s="42" t="s">
        <v>8221</v>
      </c>
      <c r="E276" s="40">
        <f>VLOOKUP(D276,Data!F435:T4388, 7, FALSE)</f>
        <v>0</v>
      </c>
    </row>
    <row r="277" spans="2:5" x14ac:dyDescent="0.35">
      <c r="B277" s="42" t="s">
        <v>8219</v>
      </c>
      <c r="C277" s="40">
        <f>VLOOKUP(B277,Data!F276:T4116, 7, FALSE)</f>
        <v>113</v>
      </c>
      <c r="D277" s="42" t="s">
        <v>8221</v>
      </c>
      <c r="E277" s="40">
        <f>VLOOKUP(D277,Data!F436:T4389, 7, FALSE)</f>
        <v>2</v>
      </c>
    </row>
    <row r="278" spans="2:5" x14ac:dyDescent="0.35">
      <c r="B278" s="42" t="s">
        <v>8219</v>
      </c>
      <c r="C278" s="40">
        <f>VLOOKUP(B278,Data!F277:T4117, 7, FALSE)</f>
        <v>332</v>
      </c>
      <c r="D278" s="42" t="s">
        <v>8221</v>
      </c>
      <c r="E278" s="40">
        <f>VLOOKUP(D278,Data!F437:T4390, 7, FALSE)</f>
        <v>3</v>
      </c>
    </row>
    <row r="279" spans="2:5" x14ac:dyDescent="0.35">
      <c r="B279" s="42" t="s">
        <v>8219</v>
      </c>
      <c r="C279" s="40">
        <f>VLOOKUP(B279,Data!F278:T4118, 7, FALSE)</f>
        <v>62</v>
      </c>
      <c r="D279" s="42" t="s">
        <v>8221</v>
      </c>
      <c r="E279" s="40">
        <f>VLOOKUP(D279,Data!F438:T4391, 7, FALSE)</f>
        <v>0</v>
      </c>
    </row>
    <row r="280" spans="2:5" x14ac:dyDescent="0.35">
      <c r="B280" s="42" t="s">
        <v>8219</v>
      </c>
      <c r="C280" s="40">
        <f>VLOOKUP(B280,Data!F279:T4119, 7, FALSE)</f>
        <v>951</v>
      </c>
      <c r="D280" s="42" t="s">
        <v>8221</v>
      </c>
      <c r="E280" s="40">
        <f>VLOOKUP(D280,Data!F439:T4392, 7, FALSE)</f>
        <v>0</v>
      </c>
    </row>
    <row r="281" spans="2:5" x14ac:dyDescent="0.35">
      <c r="B281" s="42" t="s">
        <v>8219</v>
      </c>
      <c r="C281" s="40">
        <f>VLOOKUP(B281,Data!F280:T4120, 7, FALSE)</f>
        <v>415</v>
      </c>
      <c r="D281" s="42" t="s">
        <v>8221</v>
      </c>
      <c r="E281" s="40">
        <f>VLOOKUP(D281,Data!F440:T4393, 7, FALSE)</f>
        <v>11</v>
      </c>
    </row>
    <row r="282" spans="2:5" x14ac:dyDescent="0.35">
      <c r="B282" s="42" t="s">
        <v>8219</v>
      </c>
      <c r="C282" s="40">
        <f>VLOOKUP(B282,Data!F281:T4121, 7, FALSE)</f>
        <v>305</v>
      </c>
      <c r="D282" s="42" t="s">
        <v>8221</v>
      </c>
      <c r="E282" s="40">
        <f>VLOOKUP(D282,Data!F441:T4394, 7, FALSE)</f>
        <v>0</v>
      </c>
    </row>
    <row r="283" spans="2:5" x14ac:dyDescent="0.35">
      <c r="B283" s="42" t="s">
        <v>8219</v>
      </c>
      <c r="C283" s="40">
        <f>VLOOKUP(B283,Data!F282:T4122, 7, FALSE)</f>
        <v>2139</v>
      </c>
      <c r="D283" s="42" t="s">
        <v>8221</v>
      </c>
      <c r="E283" s="40">
        <f>VLOOKUP(D283,Data!F442:T4395, 7, FALSE)</f>
        <v>1</v>
      </c>
    </row>
    <row r="284" spans="2:5" x14ac:dyDescent="0.35">
      <c r="B284" s="42" t="s">
        <v>8219</v>
      </c>
      <c r="C284" s="40">
        <f>VLOOKUP(B284,Data!F283:T4123, 7, FALSE)</f>
        <v>79</v>
      </c>
      <c r="D284" s="42" t="s">
        <v>8221</v>
      </c>
      <c r="E284" s="40">
        <f>VLOOKUP(D284,Data!F443:T4396, 7, FALSE)</f>
        <v>0</v>
      </c>
    </row>
    <row r="285" spans="2:5" x14ac:dyDescent="0.35">
      <c r="B285" s="42" t="s">
        <v>8219</v>
      </c>
      <c r="C285" s="40">
        <f>VLOOKUP(B285,Data!F284:T4124, 7, FALSE)</f>
        <v>179</v>
      </c>
      <c r="D285" s="42" t="s">
        <v>8221</v>
      </c>
      <c r="E285" s="40">
        <f>VLOOKUP(D285,Data!F444:T4397, 7, FALSE)</f>
        <v>17</v>
      </c>
    </row>
    <row r="286" spans="2:5" x14ac:dyDescent="0.35">
      <c r="B286" s="42" t="s">
        <v>8219</v>
      </c>
      <c r="C286" s="40">
        <f>VLOOKUP(B286,Data!F285:T4125, 7, FALSE)</f>
        <v>202</v>
      </c>
      <c r="D286" s="42" t="s">
        <v>8221</v>
      </c>
      <c r="E286" s="40">
        <f>VLOOKUP(D286,Data!F445:T4398, 7, FALSE)</f>
        <v>2</v>
      </c>
    </row>
    <row r="287" spans="2:5" x14ac:dyDescent="0.35">
      <c r="B287" s="42" t="s">
        <v>8219</v>
      </c>
      <c r="C287" s="40">
        <f>VLOOKUP(B287,Data!F286:T4126, 7, FALSE)</f>
        <v>760</v>
      </c>
      <c r="D287" s="42" t="s">
        <v>8221</v>
      </c>
      <c r="E287" s="40">
        <f>VLOOKUP(D287,Data!F446:T4399, 7, FALSE)</f>
        <v>1</v>
      </c>
    </row>
    <row r="288" spans="2:5" x14ac:dyDescent="0.35">
      <c r="B288" s="42" t="s">
        <v>8219</v>
      </c>
      <c r="C288" s="40">
        <f>VLOOKUP(B288,Data!F287:T4127, 7, FALSE)</f>
        <v>563</v>
      </c>
      <c r="D288" s="42" t="s">
        <v>8221</v>
      </c>
      <c r="E288" s="40">
        <f>VLOOKUP(D288,Data!F447:T4400, 7, FALSE)</f>
        <v>2</v>
      </c>
    </row>
    <row r="289" spans="2:5" x14ac:dyDescent="0.35">
      <c r="B289" s="42" t="s">
        <v>8219</v>
      </c>
      <c r="C289" s="40">
        <f>VLOOKUP(B289,Data!F288:T4128, 7, FALSE)</f>
        <v>135</v>
      </c>
      <c r="D289" s="42" t="s">
        <v>8221</v>
      </c>
      <c r="E289" s="40">
        <f>VLOOKUP(D289,Data!F448:T4401, 7, FALSE)</f>
        <v>16</v>
      </c>
    </row>
    <row r="290" spans="2:5" x14ac:dyDescent="0.35">
      <c r="B290" s="42" t="s">
        <v>8219</v>
      </c>
      <c r="C290" s="40">
        <f>VLOOKUP(B290,Data!F289:T4129, 7, FALSE)</f>
        <v>290</v>
      </c>
      <c r="D290" s="42" t="s">
        <v>8221</v>
      </c>
      <c r="E290" s="40">
        <f>VLOOKUP(D290,Data!F449:T4402, 7, FALSE)</f>
        <v>1</v>
      </c>
    </row>
    <row r="291" spans="2:5" x14ac:dyDescent="0.35">
      <c r="B291" s="42" t="s">
        <v>8219</v>
      </c>
      <c r="C291" s="40">
        <f>VLOOKUP(B291,Data!F290:T4130, 7, FALSE)</f>
        <v>447</v>
      </c>
      <c r="D291" s="42" t="s">
        <v>8221</v>
      </c>
      <c r="E291" s="40">
        <f>VLOOKUP(D291,Data!F450:T4403, 7, FALSE)</f>
        <v>4</v>
      </c>
    </row>
    <row r="292" spans="2:5" x14ac:dyDescent="0.35">
      <c r="B292" s="42" t="s">
        <v>8219</v>
      </c>
      <c r="C292" s="40">
        <f>VLOOKUP(B292,Data!F291:T4131, 7, FALSE)</f>
        <v>232</v>
      </c>
      <c r="D292" s="42" t="s">
        <v>8221</v>
      </c>
      <c r="E292" s="40">
        <f>VLOOKUP(D292,Data!F451:T4404, 7, FALSE)</f>
        <v>5</v>
      </c>
    </row>
    <row r="293" spans="2:5" x14ac:dyDescent="0.35">
      <c r="B293" s="42" t="s">
        <v>8219</v>
      </c>
      <c r="C293" s="40">
        <f>VLOOKUP(B293,Data!F292:T4132, 7, FALSE)</f>
        <v>168</v>
      </c>
      <c r="D293" s="42" t="s">
        <v>8221</v>
      </c>
      <c r="E293" s="40">
        <f>VLOOKUP(D293,Data!F452:T4405, 7, FALSE)</f>
        <v>7</v>
      </c>
    </row>
    <row r="294" spans="2:5" x14ac:dyDescent="0.35">
      <c r="B294" s="42" t="s">
        <v>8219</v>
      </c>
      <c r="C294" s="40">
        <f>VLOOKUP(B294,Data!F293:T4133, 7, FALSE)</f>
        <v>128</v>
      </c>
      <c r="D294" s="42" t="s">
        <v>8221</v>
      </c>
      <c r="E294" s="40">
        <f>VLOOKUP(D294,Data!F453:T4406, 7, FALSE)</f>
        <v>0</v>
      </c>
    </row>
    <row r="295" spans="2:5" x14ac:dyDescent="0.35">
      <c r="B295" s="42" t="s">
        <v>8219</v>
      </c>
      <c r="C295" s="40">
        <f>VLOOKUP(B295,Data!F294:T4134, 7, FALSE)</f>
        <v>493</v>
      </c>
      <c r="D295" s="42" t="s">
        <v>8221</v>
      </c>
      <c r="E295" s="40">
        <f>VLOOKUP(D295,Data!F454:T4407, 7, FALSE)</f>
        <v>12</v>
      </c>
    </row>
    <row r="296" spans="2:5" x14ac:dyDescent="0.35">
      <c r="B296" s="42" t="s">
        <v>8219</v>
      </c>
      <c r="C296" s="40">
        <f>VLOOKUP(B296,Data!F295:T4135, 7, FALSE)</f>
        <v>131</v>
      </c>
      <c r="D296" s="42" t="s">
        <v>8221</v>
      </c>
      <c r="E296" s="40">
        <f>VLOOKUP(D296,Data!F455:T4408, 7, FALSE)</f>
        <v>2</v>
      </c>
    </row>
    <row r="297" spans="2:5" x14ac:dyDescent="0.35">
      <c r="B297" s="42" t="s">
        <v>8219</v>
      </c>
      <c r="C297" s="40">
        <f>VLOOKUP(B297,Data!F296:T4136, 7, FALSE)</f>
        <v>50</v>
      </c>
      <c r="D297" s="42" t="s">
        <v>8221</v>
      </c>
      <c r="E297" s="40">
        <f>VLOOKUP(D297,Data!F456:T4409, 7, FALSE)</f>
        <v>5</v>
      </c>
    </row>
    <row r="298" spans="2:5" x14ac:dyDescent="0.35">
      <c r="B298" s="42" t="s">
        <v>8219</v>
      </c>
      <c r="C298" s="40">
        <f>VLOOKUP(B298,Data!F297:T4137, 7, FALSE)</f>
        <v>665</v>
      </c>
      <c r="D298" s="42" t="s">
        <v>8221</v>
      </c>
      <c r="E298" s="40">
        <f>VLOOKUP(D298,Data!F457:T4410, 7, FALSE)</f>
        <v>2</v>
      </c>
    </row>
    <row r="299" spans="2:5" x14ac:dyDescent="0.35">
      <c r="B299" s="42" t="s">
        <v>8219</v>
      </c>
      <c r="C299" s="40">
        <f>VLOOKUP(B299,Data!F298:T4138, 7, FALSE)</f>
        <v>129</v>
      </c>
      <c r="D299" s="42" t="s">
        <v>8221</v>
      </c>
      <c r="E299" s="40">
        <f>VLOOKUP(D299,Data!F458:T4411, 7, FALSE)</f>
        <v>3</v>
      </c>
    </row>
    <row r="300" spans="2:5" x14ac:dyDescent="0.35">
      <c r="B300" s="42" t="s">
        <v>8219</v>
      </c>
      <c r="C300" s="40">
        <f>VLOOKUP(B300,Data!F299:T4139, 7, FALSE)</f>
        <v>142</v>
      </c>
      <c r="D300" s="42" t="s">
        <v>8221</v>
      </c>
      <c r="E300" s="40">
        <f>VLOOKUP(D300,Data!F459:T4412, 7, FALSE)</f>
        <v>0</v>
      </c>
    </row>
    <row r="301" spans="2:5" x14ac:dyDescent="0.35">
      <c r="B301" s="42" t="s">
        <v>8219</v>
      </c>
      <c r="C301" s="40">
        <f>VLOOKUP(B301,Data!F300:T4140, 7, FALSE)</f>
        <v>2436</v>
      </c>
      <c r="D301" s="42" t="s">
        <v>8221</v>
      </c>
      <c r="E301" s="40">
        <f>VLOOKUP(D301,Data!F460:T4413, 7, FALSE)</f>
        <v>49</v>
      </c>
    </row>
    <row r="302" spans="2:5" x14ac:dyDescent="0.35">
      <c r="B302" s="42" t="s">
        <v>8219</v>
      </c>
      <c r="C302" s="40">
        <f>VLOOKUP(B302,Data!F301:T4141, 7, FALSE)</f>
        <v>244</v>
      </c>
      <c r="D302" s="42" t="s">
        <v>8221</v>
      </c>
      <c r="E302" s="40">
        <f>VLOOKUP(D302,Data!F461:T4414, 7, FALSE)</f>
        <v>1</v>
      </c>
    </row>
    <row r="303" spans="2:5" x14ac:dyDescent="0.35">
      <c r="B303" s="42" t="s">
        <v>8219</v>
      </c>
      <c r="C303" s="40">
        <f>VLOOKUP(B303,Data!F302:T4142, 7, FALSE)</f>
        <v>298</v>
      </c>
      <c r="D303" s="42" t="s">
        <v>8221</v>
      </c>
      <c r="E303" s="40">
        <f>VLOOKUP(D303,Data!F462:T4415, 7, FALSE)</f>
        <v>2</v>
      </c>
    </row>
    <row r="304" spans="2:5" x14ac:dyDescent="0.35">
      <c r="B304" s="42" t="s">
        <v>8219</v>
      </c>
      <c r="C304" s="40">
        <f>VLOOKUP(B304,Data!F303:T4143, 7, FALSE)</f>
        <v>251</v>
      </c>
      <c r="D304" s="42" t="s">
        <v>8221</v>
      </c>
      <c r="E304" s="40">
        <f>VLOOKUP(D304,Data!F463:T4416, 7, FALSE)</f>
        <v>0</v>
      </c>
    </row>
    <row r="305" spans="2:5" x14ac:dyDescent="0.35">
      <c r="B305" s="42" t="s">
        <v>8219</v>
      </c>
      <c r="C305" s="40">
        <f>VLOOKUP(B305,Data!F304:T4144, 7, FALSE)</f>
        <v>108</v>
      </c>
      <c r="D305" s="42" t="s">
        <v>8221</v>
      </c>
      <c r="E305" s="40">
        <f>VLOOKUP(D305,Data!F464:T4417, 7, FALSE)</f>
        <v>0</v>
      </c>
    </row>
    <row r="306" spans="2:5" x14ac:dyDescent="0.35">
      <c r="B306" s="42" t="s">
        <v>8219</v>
      </c>
      <c r="C306" s="40">
        <f>VLOOKUP(B306,Data!F305:T4145, 7, FALSE)</f>
        <v>82</v>
      </c>
      <c r="D306" s="42" t="s">
        <v>8221</v>
      </c>
      <c r="E306" s="40">
        <f>VLOOKUP(D306,Data!F465:T4418, 7, FALSE)</f>
        <v>11</v>
      </c>
    </row>
    <row r="307" spans="2:5" x14ac:dyDescent="0.35">
      <c r="B307" s="42" t="s">
        <v>8219</v>
      </c>
      <c r="C307" s="40">
        <f>VLOOKUP(B307,Data!F306:T4146, 7, FALSE)</f>
        <v>74</v>
      </c>
      <c r="D307" s="42" t="s">
        <v>8221</v>
      </c>
      <c r="E307" s="40">
        <f>VLOOKUP(D307,Data!F466:T4419, 7, FALSE)</f>
        <v>1</v>
      </c>
    </row>
    <row r="308" spans="2:5" x14ac:dyDescent="0.35">
      <c r="B308" s="42" t="s">
        <v>8219</v>
      </c>
      <c r="C308" s="40">
        <f>VLOOKUP(B308,Data!F307:T4147, 7, FALSE)</f>
        <v>189</v>
      </c>
      <c r="D308" s="42" t="s">
        <v>8221</v>
      </c>
      <c r="E308" s="40">
        <f>VLOOKUP(D308,Data!F467:T4420, 7, FALSE)</f>
        <v>8</v>
      </c>
    </row>
    <row r="309" spans="2:5" x14ac:dyDescent="0.35">
      <c r="B309" s="42" t="s">
        <v>8219</v>
      </c>
      <c r="C309" s="40">
        <f>VLOOKUP(B309,Data!F308:T4148, 7, FALSE)</f>
        <v>80</v>
      </c>
      <c r="D309" s="42" t="s">
        <v>8221</v>
      </c>
      <c r="E309" s="40">
        <f>VLOOKUP(D309,Data!F468:T4421, 7, FALSE)</f>
        <v>5</v>
      </c>
    </row>
    <row r="310" spans="2:5" x14ac:dyDescent="0.35">
      <c r="B310" s="42" t="s">
        <v>8219</v>
      </c>
      <c r="C310" s="40">
        <f>VLOOKUP(B310,Data!F309:T4149, 7, FALSE)</f>
        <v>576</v>
      </c>
      <c r="D310" s="42" t="s">
        <v>8221</v>
      </c>
      <c r="E310" s="40">
        <f>VLOOKUP(D310,Data!F469:T4422, 7, FALSE)</f>
        <v>39</v>
      </c>
    </row>
    <row r="311" spans="2:5" x14ac:dyDescent="0.35">
      <c r="B311" s="42" t="s">
        <v>8219</v>
      </c>
      <c r="C311" s="40">
        <f>VLOOKUP(B311,Data!F310:T4150, 7, FALSE)</f>
        <v>202</v>
      </c>
      <c r="D311" s="42" t="s">
        <v>8221</v>
      </c>
      <c r="E311" s="40">
        <f>VLOOKUP(D311,Data!F470:T4423, 7, FALSE)</f>
        <v>0</v>
      </c>
    </row>
    <row r="312" spans="2:5" x14ac:dyDescent="0.35">
      <c r="B312" s="42" t="s">
        <v>8219</v>
      </c>
      <c r="C312" s="40">
        <f>VLOOKUP(B312,Data!F311:T4151, 7, FALSE)</f>
        <v>238</v>
      </c>
      <c r="D312" s="42" t="s">
        <v>8221</v>
      </c>
      <c r="E312" s="40">
        <f>VLOOKUP(D312,Data!F471:T4424, 7, FALSE)</f>
        <v>0</v>
      </c>
    </row>
    <row r="313" spans="2:5" x14ac:dyDescent="0.35">
      <c r="B313" s="42" t="s">
        <v>8219</v>
      </c>
      <c r="C313" s="40">
        <f>VLOOKUP(B313,Data!F312:T4152, 7, FALSE)</f>
        <v>36</v>
      </c>
      <c r="D313" s="42" t="s">
        <v>8221</v>
      </c>
      <c r="E313" s="40">
        <f>VLOOKUP(D313,Data!F472:T4425, 7, FALSE)</f>
        <v>2</v>
      </c>
    </row>
    <row r="314" spans="2:5" x14ac:dyDescent="0.35">
      <c r="B314" s="42" t="s">
        <v>8219</v>
      </c>
      <c r="C314" s="40">
        <f>VLOOKUP(B314,Data!F313:T4153, 7, FALSE)</f>
        <v>150</v>
      </c>
      <c r="D314" s="42" t="s">
        <v>8221</v>
      </c>
      <c r="E314" s="40">
        <f>VLOOKUP(D314,Data!F473:T4426, 7, FALSE)</f>
        <v>170</v>
      </c>
    </row>
    <row r="315" spans="2:5" x14ac:dyDescent="0.35">
      <c r="B315" s="42" t="s">
        <v>8219</v>
      </c>
      <c r="C315" s="40">
        <f>VLOOKUP(B315,Data!F314:T4154, 7, FALSE)</f>
        <v>146</v>
      </c>
      <c r="D315" s="42" t="s">
        <v>8221</v>
      </c>
      <c r="E315" s="40">
        <f>VLOOKUP(D315,Data!F474:T4427, 7, FALSE)</f>
        <v>5</v>
      </c>
    </row>
    <row r="316" spans="2:5" x14ac:dyDescent="0.35">
      <c r="B316" s="42" t="s">
        <v>8219</v>
      </c>
      <c r="C316" s="40">
        <f>VLOOKUP(B316,Data!F315:T4155, 7, FALSE)</f>
        <v>222</v>
      </c>
      <c r="D316" s="42" t="s">
        <v>8221</v>
      </c>
      <c r="E316" s="40">
        <f>VLOOKUP(D316,Data!F475:T4428, 7, FALSE)</f>
        <v>14</v>
      </c>
    </row>
    <row r="317" spans="2:5" x14ac:dyDescent="0.35">
      <c r="B317" s="42" t="s">
        <v>8219</v>
      </c>
      <c r="C317" s="40">
        <f>VLOOKUP(B317,Data!F316:T4156, 7, FALSE)</f>
        <v>120</v>
      </c>
      <c r="D317" s="42" t="s">
        <v>8221</v>
      </c>
      <c r="E317" s="40">
        <f>VLOOKUP(D317,Data!F476:T4429, 7, FALSE)</f>
        <v>1</v>
      </c>
    </row>
    <row r="318" spans="2:5" x14ac:dyDescent="0.35">
      <c r="B318" s="42" t="s">
        <v>8219</v>
      </c>
      <c r="C318" s="40">
        <f>VLOOKUP(B318,Data!F317:T4157, 7, FALSE)</f>
        <v>126</v>
      </c>
      <c r="D318" s="42" t="s">
        <v>8221</v>
      </c>
      <c r="E318" s="40">
        <f>VLOOKUP(D318,Data!F477:T4430, 7, FALSE)</f>
        <v>0</v>
      </c>
    </row>
    <row r="319" spans="2:5" x14ac:dyDescent="0.35">
      <c r="B319" s="42" t="s">
        <v>8219</v>
      </c>
      <c r="C319" s="40">
        <f>VLOOKUP(B319,Data!F318:T4158, 7, FALSE)</f>
        <v>158</v>
      </c>
      <c r="D319" s="42" t="s">
        <v>8221</v>
      </c>
      <c r="E319" s="40">
        <f>VLOOKUP(D319,Data!F478:T4431, 7, FALSE)</f>
        <v>124</v>
      </c>
    </row>
    <row r="320" spans="2:5" x14ac:dyDescent="0.35">
      <c r="B320" s="42" t="s">
        <v>8219</v>
      </c>
      <c r="C320" s="40">
        <f>VLOOKUP(B320,Data!F319:T4159, 7, FALSE)</f>
        <v>316</v>
      </c>
      <c r="D320" s="42" t="s">
        <v>8221</v>
      </c>
      <c r="E320" s="40">
        <f>VLOOKUP(D320,Data!F479:T4432, 7, FALSE)</f>
        <v>0</v>
      </c>
    </row>
    <row r="321" spans="2:5" x14ac:dyDescent="0.35">
      <c r="B321" s="42" t="s">
        <v>8219</v>
      </c>
      <c r="C321" s="40">
        <f>VLOOKUP(B321,Data!F320:T4160, 7, FALSE)</f>
        <v>284</v>
      </c>
      <c r="D321" s="42" t="s">
        <v>8221</v>
      </c>
      <c r="E321" s="40">
        <f>VLOOKUP(D321,Data!F480:T4433, 7, FALSE)</f>
        <v>0</v>
      </c>
    </row>
    <row r="322" spans="2:5" x14ac:dyDescent="0.35">
      <c r="B322" s="42" t="s">
        <v>8219</v>
      </c>
      <c r="C322" s="40">
        <f>VLOOKUP(B322,Data!F321:T4161, 7, FALSE)</f>
        <v>51</v>
      </c>
      <c r="D322" s="42" t="s">
        <v>8221</v>
      </c>
      <c r="E322" s="40">
        <f>VLOOKUP(D322,Data!F481:T4434, 7, FALSE)</f>
        <v>55</v>
      </c>
    </row>
    <row r="323" spans="2:5" x14ac:dyDescent="0.35">
      <c r="B323" s="42" t="s">
        <v>8219</v>
      </c>
      <c r="C323" s="40">
        <f>VLOOKUP(B323,Data!F322:T4162, 7, FALSE)</f>
        <v>158</v>
      </c>
      <c r="D323" s="42" t="s">
        <v>8221</v>
      </c>
      <c r="E323" s="40">
        <f>VLOOKUP(D323,Data!F482:T4435, 7, FALSE)</f>
        <v>140</v>
      </c>
    </row>
    <row r="324" spans="2:5" x14ac:dyDescent="0.35">
      <c r="B324" s="42" t="s">
        <v>8219</v>
      </c>
      <c r="C324" s="40">
        <f>VLOOKUP(B324,Data!F323:T4163, 7, FALSE)</f>
        <v>337</v>
      </c>
      <c r="D324" s="42" t="s">
        <v>8221</v>
      </c>
      <c r="E324" s="40">
        <f>VLOOKUP(D324,Data!F483:T4436, 7, FALSE)</f>
        <v>21</v>
      </c>
    </row>
    <row r="325" spans="2:5" x14ac:dyDescent="0.35">
      <c r="B325" s="42" t="s">
        <v>8219</v>
      </c>
      <c r="C325" s="40">
        <f>VLOOKUP(B325,Data!F324:T4164, 7, FALSE)</f>
        <v>186</v>
      </c>
      <c r="D325" s="42" t="s">
        <v>8221</v>
      </c>
      <c r="E325" s="40">
        <f>VLOOKUP(D325,Data!F484:T4437, 7, FALSE)</f>
        <v>1</v>
      </c>
    </row>
    <row r="326" spans="2:5" x14ac:dyDescent="0.35">
      <c r="B326" s="42" t="s">
        <v>8219</v>
      </c>
      <c r="C326" s="40">
        <f>VLOOKUP(B326,Data!F325:T4165, 7, FALSE)</f>
        <v>58</v>
      </c>
      <c r="D326" s="42" t="s">
        <v>8221</v>
      </c>
      <c r="E326" s="40">
        <f>VLOOKUP(D326,Data!F485:T4438, 7, FALSE)</f>
        <v>147</v>
      </c>
    </row>
    <row r="327" spans="2:5" x14ac:dyDescent="0.35">
      <c r="B327" s="42" t="s">
        <v>8219</v>
      </c>
      <c r="C327" s="40">
        <f>VLOOKUP(B327,Data!F326:T4166, 7, FALSE)</f>
        <v>82</v>
      </c>
      <c r="D327" s="42" t="s">
        <v>8221</v>
      </c>
      <c r="E327" s="40">
        <f>VLOOKUP(D327,Data!F486:T4439, 7, FALSE)</f>
        <v>11</v>
      </c>
    </row>
    <row r="328" spans="2:5" x14ac:dyDescent="0.35">
      <c r="B328" s="42" t="s">
        <v>8219</v>
      </c>
      <c r="C328" s="40">
        <f>VLOOKUP(B328,Data!F327:T4167, 7, FALSE)</f>
        <v>736</v>
      </c>
      <c r="D328" s="42" t="s">
        <v>8221</v>
      </c>
      <c r="E328" s="40">
        <f>VLOOKUP(D328,Data!F487:T4440, 7, FALSE)</f>
        <v>125</v>
      </c>
    </row>
    <row r="329" spans="2:5" x14ac:dyDescent="0.35">
      <c r="B329" s="42" t="s">
        <v>8219</v>
      </c>
      <c r="C329" s="40">
        <f>VLOOKUP(B329,Data!F328:T4168, 7, FALSE)</f>
        <v>1151</v>
      </c>
      <c r="D329" s="42" t="s">
        <v>8221</v>
      </c>
      <c r="E329" s="40">
        <f>VLOOKUP(D329,Data!F488:T4441, 7, FALSE)</f>
        <v>1</v>
      </c>
    </row>
    <row r="330" spans="2:5" x14ac:dyDescent="0.35">
      <c r="B330" s="42" t="s">
        <v>8219</v>
      </c>
      <c r="C330" s="40">
        <f>VLOOKUP(B330,Data!F329:T4169, 7, FALSE)</f>
        <v>34</v>
      </c>
      <c r="D330" s="42" t="s">
        <v>8221</v>
      </c>
      <c r="E330" s="40">
        <f>VLOOKUP(D330,Data!F489:T4442, 7, FALSE)</f>
        <v>0</v>
      </c>
    </row>
    <row r="331" spans="2:5" x14ac:dyDescent="0.35">
      <c r="B331" s="42" t="s">
        <v>8219</v>
      </c>
      <c r="C331" s="40">
        <f>VLOOKUP(B331,Data!F330:T4170, 7, FALSE)</f>
        <v>498</v>
      </c>
      <c r="D331" s="42" t="s">
        <v>8221</v>
      </c>
      <c r="E331" s="40">
        <f>VLOOKUP(D331,Data!F490:T4443, 7, FALSE)</f>
        <v>0</v>
      </c>
    </row>
    <row r="332" spans="2:5" x14ac:dyDescent="0.35">
      <c r="B332" s="42" t="s">
        <v>8219</v>
      </c>
      <c r="C332" s="40">
        <f>VLOOKUP(B332,Data!F331:T4171, 7, FALSE)</f>
        <v>167</v>
      </c>
      <c r="D332" s="42" t="s">
        <v>8221</v>
      </c>
      <c r="E332" s="40">
        <f>VLOOKUP(D332,Data!F491:T4444, 7, FALSE)</f>
        <v>3</v>
      </c>
    </row>
    <row r="333" spans="2:5" x14ac:dyDescent="0.35">
      <c r="B333" s="42" t="s">
        <v>8219</v>
      </c>
      <c r="C333" s="40">
        <f>VLOOKUP(B333,Data!F332:T4172, 7, FALSE)</f>
        <v>340</v>
      </c>
      <c r="D333" s="42" t="s">
        <v>8221</v>
      </c>
      <c r="E333" s="40">
        <f>VLOOKUP(D333,Data!F492:T4445, 7, FALSE)</f>
        <v>0</v>
      </c>
    </row>
    <row r="334" spans="2:5" x14ac:dyDescent="0.35">
      <c r="B334" s="42" t="s">
        <v>8219</v>
      </c>
      <c r="C334" s="40">
        <f>VLOOKUP(B334,Data!F333:T4173, 7, FALSE)</f>
        <v>438</v>
      </c>
      <c r="D334" s="42" t="s">
        <v>8221</v>
      </c>
      <c r="E334" s="40">
        <f>VLOOKUP(D334,Data!F493:T4446, 7, FALSE)</f>
        <v>0</v>
      </c>
    </row>
    <row r="335" spans="2:5" x14ac:dyDescent="0.35">
      <c r="B335" s="42" t="s">
        <v>8219</v>
      </c>
      <c r="C335" s="40">
        <f>VLOOKUP(B335,Data!F334:T4174, 7, FALSE)</f>
        <v>555</v>
      </c>
      <c r="D335" s="42" t="s">
        <v>8221</v>
      </c>
      <c r="E335" s="40">
        <f>VLOOKUP(D335,Data!F494:T4447, 7, FALSE)</f>
        <v>0</v>
      </c>
    </row>
    <row r="336" spans="2:5" x14ac:dyDescent="0.35">
      <c r="B336" s="42" t="s">
        <v>8219</v>
      </c>
      <c r="C336" s="40">
        <f>VLOOKUP(B336,Data!F335:T4175, 7, FALSE)</f>
        <v>266</v>
      </c>
      <c r="D336" s="42" t="s">
        <v>8221</v>
      </c>
      <c r="E336" s="40">
        <f>VLOOKUP(D336,Data!F495:T4448, 7, FALSE)</f>
        <v>0</v>
      </c>
    </row>
    <row r="337" spans="2:5" x14ac:dyDescent="0.35">
      <c r="B337" s="42" t="s">
        <v>8219</v>
      </c>
      <c r="C337" s="40">
        <f>VLOOKUP(B337,Data!F336:T4176, 7, FALSE)</f>
        <v>69</v>
      </c>
      <c r="D337" s="42" t="s">
        <v>8221</v>
      </c>
      <c r="E337" s="40">
        <f>VLOOKUP(D337,Data!F496:T4449, 7, FALSE)</f>
        <v>3</v>
      </c>
    </row>
    <row r="338" spans="2:5" x14ac:dyDescent="0.35">
      <c r="B338" s="42" t="s">
        <v>8219</v>
      </c>
      <c r="C338" s="40">
        <f>VLOOKUP(B338,Data!F337:T4177, 7, FALSE)</f>
        <v>80</v>
      </c>
      <c r="D338" s="42" t="s">
        <v>8221</v>
      </c>
      <c r="E338" s="40">
        <f>VLOOKUP(D338,Data!F497:T4450, 7, FALSE)</f>
        <v>0</v>
      </c>
    </row>
    <row r="339" spans="2:5" x14ac:dyDescent="0.35">
      <c r="B339" s="42" t="s">
        <v>8219</v>
      </c>
      <c r="C339" s="40">
        <f>VLOOKUP(B339,Data!F338:T4178, 7, FALSE)</f>
        <v>493</v>
      </c>
      <c r="D339" s="42" t="s">
        <v>8221</v>
      </c>
      <c r="E339" s="40">
        <f>VLOOKUP(D339,Data!F498:T4451, 7, FALSE)</f>
        <v>1</v>
      </c>
    </row>
    <row r="340" spans="2:5" x14ac:dyDescent="0.35">
      <c r="B340" s="42" t="s">
        <v>8219</v>
      </c>
      <c r="C340" s="40">
        <f>VLOOKUP(B340,Data!F339:T4179, 7, FALSE)</f>
        <v>31</v>
      </c>
      <c r="D340" s="42" t="s">
        <v>8221</v>
      </c>
      <c r="E340" s="40">
        <f>VLOOKUP(D340,Data!F499:T4452, 7, FALSE)</f>
        <v>3</v>
      </c>
    </row>
    <row r="341" spans="2:5" x14ac:dyDescent="0.35">
      <c r="B341" s="42" t="s">
        <v>8219</v>
      </c>
      <c r="C341" s="40">
        <f>VLOOKUP(B341,Data!F340:T4180, 7, FALSE)</f>
        <v>236</v>
      </c>
      <c r="D341" s="42" t="s">
        <v>8221</v>
      </c>
      <c r="E341" s="40">
        <f>VLOOKUP(D341,Data!F500:T4453, 7, FALSE)</f>
        <v>22</v>
      </c>
    </row>
    <row r="342" spans="2:5" x14ac:dyDescent="0.35">
      <c r="B342" s="42" t="s">
        <v>8219</v>
      </c>
      <c r="C342" s="40">
        <f>VLOOKUP(B342,Data!F341:T4181, 7, FALSE)</f>
        <v>89</v>
      </c>
      <c r="D342" s="42" t="s">
        <v>8221</v>
      </c>
      <c r="E342" s="40">
        <f>VLOOKUP(D342,Data!F501:T4454, 7, FALSE)</f>
        <v>26</v>
      </c>
    </row>
    <row r="343" spans="2:5" x14ac:dyDescent="0.35">
      <c r="B343" s="42" t="s">
        <v>8219</v>
      </c>
      <c r="C343" s="40">
        <f>VLOOKUP(B343,Data!F342:T4182, 7, FALSE)</f>
        <v>299</v>
      </c>
      <c r="D343" s="42" t="s">
        <v>8221</v>
      </c>
      <c r="E343" s="40">
        <f>VLOOKUP(D343,Data!F502:T4455, 7, FALSE)</f>
        <v>4</v>
      </c>
    </row>
    <row r="344" spans="2:5" x14ac:dyDescent="0.35">
      <c r="B344" s="42" t="s">
        <v>8219</v>
      </c>
      <c r="C344" s="40">
        <f>VLOOKUP(B344,Data!F343:T4183, 7, FALSE)</f>
        <v>55</v>
      </c>
      <c r="D344" s="42" t="s">
        <v>8221</v>
      </c>
      <c r="E344" s="40">
        <f>VLOOKUP(D344,Data!F503:T4456, 7, FALSE)</f>
        <v>0</v>
      </c>
    </row>
    <row r="345" spans="2:5" x14ac:dyDescent="0.35">
      <c r="B345" s="42" t="s">
        <v>8219</v>
      </c>
      <c r="C345" s="40">
        <f>VLOOKUP(B345,Data!F344:T4184, 7, FALSE)</f>
        <v>325</v>
      </c>
      <c r="D345" s="42" t="s">
        <v>8221</v>
      </c>
      <c r="E345" s="40">
        <f>VLOOKUP(D345,Data!F504:T4457, 7, FALSE)</f>
        <v>4</v>
      </c>
    </row>
    <row r="346" spans="2:5" x14ac:dyDescent="0.35">
      <c r="B346" s="42" t="s">
        <v>8219</v>
      </c>
      <c r="C346" s="40">
        <f>VLOOKUP(B346,Data!F345:T4185, 7, FALSE)</f>
        <v>524</v>
      </c>
      <c r="D346" s="42" t="s">
        <v>8221</v>
      </c>
      <c r="E346" s="40">
        <f>VLOOKUP(D346,Data!F505:T4458, 7, FALSE)</f>
        <v>9</v>
      </c>
    </row>
    <row r="347" spans="2:5" x14ac:dyDescent="0.35">
      <c r="B347" s="42" t="s">
        <v>8219</v>
      </c>
      <c r="C347" s="40">
        <f>VLOOKUP(B347,Data!F346:T4186, 7, FALSE)</f>
        <v>285</v>
      </c>
      <c r="D347" s="42" t="s">
        <v>8221</v>
      </c>
      <c r="E347" s="40">
        <f>VLOOKUP(D347,Data!F506:T4459, 7, FALSE)</f>
        <v>5</v>
      </c>
    </row>
    <row r="348" spans="2:5" x14ac:dyDescent="0.35">
      <c r="B348" s="42" t="s">
        <v>8219</v>
      </c>
      <c r="C348" s="40">
        <f>VLOOKUP(B348,Data!F347:T4187, 7, FALSE)</f>
        <v>179</v>
      </c>
      <c r="D348" s="42" t="s">
        <v>8221</v>
      </c>
      <c r="E348" s="40">
        <f>VLOOKUP(D348,Data!F507:T4460, 7, FALSE)</f>
        <v>14</v>
      </c>
    </row>
    <row r="349" spans="2:5" x14ac:dyDescent="0.35">
      <c r="B349" s="42" t="s">
        <v>8219</v>
      </c>
      <c r="C349" s="40">
        <f>VLOOKUP(B349,Data!F348:T4188, 7, FALSE)</f>
        <v>188</v>
      </c>
      <c r="D349" s="42" t="s">
        <v>8221</v>
      </c>
      <c r="E349" s="40">
        <f>VLOOKUP(D349,Data!F508:T4461, 7, FALSE)</f>
        <v>1</v>
      </c>
    </row>
    <row r="350" spans="2:5" x14ac:dyDescent="0.35">
      <c r="B350" s="42" t="s">
        <v>8219</v>
      </c>
      <c r="C350" s="40">
        <f>VLOOKUP(B350,Data!F349:T4189, 7, FALSE)</f>
        <v>379</v>
      </c>
      <c r="D350" s="42" t="s">
        <v>8221</v>
      </c>
      <c r="E350" s="40">
        <f>VLOOKUP(D350,Data!F509:T4462, 7, FALSE)</f>
        <v>10</v>
      </c>
    </row>
    <row r="351" spans="2:5" x14ac:dyDescent="0.35">
      <c r="B351" s="42" t="s">
        <v>8219</v>
      </c>
      <c r="C351" s="40">
        <f>VLOOKUP(B351,Data!F350:T4190, 7, FALSE)</f>
        <v>119</v>
      </c>
      <c r="D351" s="42" t="s">
        <v>8221</v>
      </c>
      <c r="E351" s="40">
        <f>VLOOKUP(D351,Data!F510:T4463, 7, FALSE)</f>
        <v>3</v>
      </c>
    </row>
    <row r="352" spans="2:5" x14ac:dyDescent="0.35">
      <c r="B352" s="42" t="s">
        <v>8219</v>
      </c>
      <c r="C352" s="40">
        <f>VLOOKUP(B352,Data!F351:T4191, 7, FALSE)</f>
        <v>167</v>
      </c>
      <c r="D352" s="42" t="s">
        <v>8221</v>
      </c>
      <c r="E352" s="40">
        <f>VLOOKUP(D352,Data!F511:T4464, 7, FALSE)</f>
        <v>1</v>
      </c>
    </row>
    <row r="353" spans="2:5" x14ac:dyDescent="0.35">
      <c r="B353" s="42" t="s">
        <v>8219</v>
      </c>
      <c r="C353" s="40">
        <f>VLOOKUP(B353,Data!F352:T4192, 7, FALSE)</f>
        <v>221</v>
      </c>
      <c r="D353" s="42" t="s">
        <v>8221</v>
      </c>
      <c r="E353" s="40">
        <f>VLOOKUP(D353,Data!F512:T4465, 7, FALSE)</f>
        <v>0</v>
      </c>
    </row>
    <row r="354" spans="2:5" x14ac:dyDescent="0.35">
      <c r="B354" s="42" t="s">
        <v>8219</v>
      </c>
      <c r="C354" s="40">
        <f>VLOOKUP(B354,Data!F353:T4193, 7, FALSE)</f>
        <v>964</v>
      </c>
      <c r="D354" s="42" t="s">
        <v>8221</v>
      </c>
      <c r="E354" s="40">
        <f>VLOOKUP(D354,Data!F513:T4466, 7, FALSE)</f>
        <v>5</v>
      </c>
    </row>
    <row r="355" spans="2:5" x14ac:dyDescent="0.35">
      <c r="B355" s="42" t="s">
        <v>8219</v>
      </c>
      <c r="C355" s="40">
        <f>VLOOKUP(B355,Data!F354:T4194, 7, FALSE)</f>
        <v>286</v>
      </c>
      <c r="D355" s="42" t="s">
        <v>8221</v>
      </c>
      <c r="E355" s="40">
        <f>VLOOKUP(D355,Data!F514:T4467, 7, FALSE)</f>
        <v>2</v>
      </c>
    </row>
    <row r="356" spans="2:5" x14ac:dyDescent="0.35">
      <c r="B356" s="42" t="s">
        <v>8219</v>
      </c>
      <c r="C356" s="40">
        <f>VLOOKUP(B356,Data!F355:T4195, 7, FALSE)</f>
        <v>613</v>
      </c>
      <c r="D356" s="42" t="s">
        <v>8221</v>
      </c>
      <c r="E356" s="40">
        <f>VLOOKUP(D356,Data!F515:T4468, 7, FALSE)</f>
        <v>68</v>
      </c>
    </row>
    <row r="357" spans="2:5" x14ac:dyDescent="0.35">
      <c r="B357" s="42" t="s">
        <v>8219</v>
      </c>
      <c r="C357" s="40">
        <f>VLOOKUP(B357,Data!F356:T4196, 7, FALSE)</f>
        <v>29</v>
      </c>
      <c r="D357" s="42" t="s">
        <v>8221</v>
      </c>
      <c r="E357" s="40">
        <f>VLOOKUP(D357,Data!F516:T4469, 7, FALSE)</f>
        <v>3</v>
      </c>
    </row>
    <row r="358" spans="2:5" x14ac:dyDescent="0.35">
      <c r="B358" s="42" t="s">
        <v>8219</v>
      </c>
      <c r="C358" s="40">
        <f>VLOOKUP(B358,Data!F357:T4197, 7, FALSE)</f>
        <v>165</v>
      </c>
      <c r="D358" s="42" t="s">
        <v>8221</v>
      </c>
      <c r="E358" s="40">
        <f>VLOOKUP(D358,Data!F517:T4470, 7, FALSE)</f>
        <v>34</v>
      </c>
    </row>
    <row r="359" spans="2:5" x14ac:dyDescent="0.35">
      <c r="B359" s="42" t="s">
        <v>8219</v>
      </c>
      <c r="C359" s="40">
        <f>VLOOKUP(B359,Data!F358:T4198, 7, FALSE)</f>
        <v>97</v>
      </c>
      <c r="D359" s="42" t="s">
        <v>8221</v>
      </c>
      <c r="E359" s="40">
        <f>VLOOKUP(D359,Data!F518:T4471, 7, FALSE)</f>
        <v>0</v>
      </c>
    </row>
    <row r="360" spans="2:5" x14ac:dyDescent="0.35">
      <c r="B360" s="42" t="s">
        <v>8219</v>
      </c>
      <c r="C360" s="40">
        <f>VLOOKUP(B360,Data!F359:T4199, 7, FALSE)</f>
        <v>303</v>
      </c>
      <c r="D360" s="42" t="s">
        <v>8221</v>
      </c>
      <c r="E360" s="40">
        <f>VLOOKUP(D360,Data!F519:T4472, 7, FALSE)</f>
        <v>3</v>
      </c>
    </row>
    <row r="361" spans="2:5" x14ac:dyDescent="0.35">
      <c r="B361" s="42" t="s">
        <v>8219</v>
      </c>
      <c r="C361" s="40">
        <f>VLOOKUP(B361,Data!F360:T4200, 7, FALSE)</f>
        <v>267</v>
      </c>
      <c r="D361" s="42" t="s">
        <v>8221</v>
      </c>
      <c r="E361" s="40">
        <f>VLOOKUP(D361,Data!F520:T4473, 7, FALSE)</f>
        <v>0</v>
      </c>
    </row>
    <row r="362" spans="2:5" x14ac:dyDescent="0.35">
      <c r="B362" s="42" t="s">
        <v>8219</v>
      </c>
      <c r="C362" s="40">
        <f>VLOOKUP(B362,Data!F361:T4201, 7, FALSE)</f>
        <v>302</v>
      </c>
      <c r="D362" s="42" t="s">
        <v>8221</v>
      </c>
      <c r="E362" s="40">
        <f>VLOOKUP(D362,Data!F521:T4474, 7, FALSE)</f>
        <v>70</v>
      </c>
    </row>
    <row r="363" spans="2:5" x14ac:dyDescent="0.35">
      <c r="B363" s="42" t="s">
        <v>8219</v>
      </c>
      <c r="C363" s="40">
        <f>VLOOKUP(B363,Data!F362:T4202, 7, FALSE)</f>
        <v>87</v>
      </c>
      <c r="D363" s="42" t="s">
        <v>8221</v>
      </c>
      <c r="E363" s="40">
        <f>VLOOKUP(D363,Data!F522:T4475, 7, FALSE)</f>
        <v>1</v>
      </c>
    </row>
    <row r="364" spans="2:5" x14ac:dyDescent="0.35">
      <c r="B364" s="42" t="s">
        <v>8219</v>
      </c>
      <c r="C364" s="40">
        <f>VLOOKUP(B364,Data!F363:T4203, 7, FALSE)</f>
        <v>354</v>
      </c>
      <c r="D364" s="42" t="s">
        <v>8221</v>
      </c>
      <c r="E364" s="40">
        <f>VLOOKUP(D364,Data!F523:T4476, 7, FALSE)</f>
        <v>1</v>
      </c>
    </row>
    <row r="365" spans="2:5" x14ac:dyDescent="0.35">
      <c r="B365" s="42" t="s">
        <v>8219</v>
      </c>
      <c r="C365" s="40">
        <f>VLOOKUP(B365,Data!F364:T4204, 7, FALSE)</f>
        <v>86</v>
      </c>
      <c r="D365" s="42" t="s">
        <v>8221</v>
      </c>
      <c r="E365" s="40">
        <f>VLOOKUP(D365,Data!F524:T4477, 7, FALSE)</f>
        <v>1</v>
      </c>
    </row>
    <row r="366" spans="2:5" x14ac:dyDescent="0.35">
      <c r="B366" s="42" t="s">
        <v>8219</v>
      </c>
      <c r="C366" s="40">
        <f>VLOOKUP(B366,Data!F365:T4205, 7, FALSE)</f>
        <v>26</v>
      </c>
      <c r="D366" s="42" t="s">
        <v>8221</v>
      </c>
      <c r="E366" s="40">
        <f>VLOOKUP(D366,Data!F525:T4478, 7, FALSE)</f>
        <v>1</v>
      </c>
    </row>
    <row r="367" spans="2:5" x14ac:dyDescent="0.35">
      <c r="B367" s="42" t="s">
        <v>8219</v>
      </c>
      <c r="C367" s="40">
        <f>VLOOKUP(B367,Data!F366:T4206, 7, FALSE)</f>
        <v>113</v>
      </c>
      <c r="D367" s="42" t="s">
        <v>8221</v>
      </c>
      <c r="E367" s="40">
        <f>VLOOKUP(D367,Data!F526:T4479, 7, FALSE)</f>
        <v>1</v>
      </c>
    </row>
    <row r="368" spans="2:5" x14ac:dyDescent="0.35">
      <c r="B368" s="42" t="s">
        <v>8219</v>
      </c>
      <c r="C368" s="40">
        <f>VLOOKUP(B368,Data!F367:T4207, 7, FALSE)</f>
        <v>65</v>
      </c>
      <c r="D368" s="42" t="s">
        <v>8221</v>
      </c>
      <c r="E368" s="40">
        <f>VLOOKUP(D368,Data!F527:T4480, 7, FALSE)</f>
        <v>1</v>
      </c>
    </row>
    <row r="369" spans="2:5" x14ac:dyDescent="0.35">
      <c r="B369" s="42" t="s">
        <v>8219</v>
      </c>
      <c r="C369" s="40">
        <f>VLOOKUP(B369,Data!F368:T4208, 7, FALSE)</f>
        <v>134</v>
      </c>
      <c r="D369" s="42" t="s">
        <v>8221</v>
      </c>
      <c r="E369" s="40">
        <f>VLOOKUP(D369,Data!F528:T4481, 7, FALSE)</f>
        <v>1</v>
      </c>
    </row>
    <row r="370" spans="2:5" x14ac:dyDescent="0.35">
      <c r="B370" s="42" t="s">
        <v>8219</v>
      </c>
      <c r="C370" s="40">
        <f>VLOOKUP(B370,Data!F369:T4209, 7, FALSE)</f>
        <v>119</v>
      </c>
      <c r="D370" s="42" t="s">
        <v>8221</v>
      </c>
      <c r="E370" s="40">
        <f>VLOOKUP(D370,Data!F529:T4482, 7, FALSE)</f>
        <v>1</v>
      </c>
    </row>
    <row r="371" spans="2:5" x14ac:dyDescent="0.35">
      <c r="B371" s="42" t="s">
        <v>8219</v>
      </c>
      <c r="C371" s="40">
        <f>VLOOKUP(B371,Data!F370:T4210, 7, FALSE)</f>
        <v>159</v>
      </c>
      <c r="D371" s="42" t="s">
        <v>8221</v>
      </c>
      <c r="E371" s="40">
        <f>VLOOKUP(D371,Data!F530:T4483, 7, FALSE)</f>
        <v>1</v>
      </c>
    </row>
    <row r="372" spans="2:5" x14ac:dyDescent="0.35">
      <c r="B372" s="42" t="s">
        <v>8219</v>
      </c>
      <c r="C372" s="40">
        <f>VLOOKUP(B372,Data!F371:T4211, 7, FALSE)</f>
        <v>167</v>
      </c>
      <c r="D372" s="42" t="s">
        <v>8221</v>
      </c>
      <c r="E372" s="40">
        <f>VLOOKUP(D372,Data!F531:T4484, 7, FALSE)</f>
        <v>1</v>
      </c>
    </row>
    <row r="373" spans="2:5" x14ac:dyDescent="0.35">
      <c r="B373" s="42" t="s">
        <v>8219</v>
      </c>
      <c r="C373" s="40">
        <f>VLOOKUP(B373,Data!F372:T4212, 7, FALSE)</f>
        <v>43</v>
      </c>
      <c r="D373" s="42" t="s">
        <v>8221</v>
      </c>
      <c r="E373" s="40">
        <f>VLOOKUP(D373,Data!F532:T4485, 7, FALSE)</f>
        <v>1</v>
      </c>
    </row>
    <row r="374" spans="2:5" x14ac:dyDescent="0.35">
      <c r="B374" s="42" t="s">
        <v>8219</v>
      </c>
      <c r="C374" s="40">
        <f>VLOOKUP(B374,Data!F373:T4213, 7, FALSE)</f>
        <v>1062</v>
      </c>
      <c r="D374" s="42" t="s">
        <v>8221</v>
      </c>
      <c r="E374" s="40">
        <f>VLOOKUP(D374,Data!F533:T4486, 7, FALSE)</f>
        <v>1</v>
      </c>
    </row>
    <row r="375" spans="2:5" x14ac:dyDescent="0.35">
      <c r="B375" s="42" t="s">
        <v>8219</v>
      </c>
      <c r="C375" s="40">
        <f>VLOOKUP(B375,Data!F374:T4214, 7, FALSE)</f>
        <v>9</v>
      </c>
      <c r="D375" s="42" t="s">
        <v>8221</v>
      </c>
      <c r="E375" s="40">
        <f>VLOOKUP(D375,Data!F534:T4487, 7, FALSE)</f>
        <v>1</v>
      </c>
    </row>
    <row r="376" spans="2:5" x14ac:dyDescent="0.35">
      <c r="B376" s="42" t="s">
        <v>8219</v>
      </c>
      <c r="C376" s="40">
        <f>VLOOKUP(B376,Data!F375:T4215, 7, FALSE)</f>
        <v>89</v>
      </c>
      <c r="D376" s="42" t="s">
        <v>8221</v>
      </c>
      <c r="E376" s="40">
        <f>VLOOKUP(D376,Data!F535:T4488, 7, FALSE)</f>
        <v>1</v>
      </c>
    </row>
    <row r="377" spans="2:5" x14ac:dyDescent="0.35">
      <c r="B377" s="42" t="s">
        <v>8219</v>
      </c>
      <c r="C377" s="40">
        <f>VLOOKUP(B377,Data!F376:T4216, 7, FALSE)</f>
        <v>174</v>
      </c>
      <c r="D377" s="42" t="s">
        <v>8221</v>
      </c>
      <c r="E377" s="40">
        <f>VLOOKUP(D377,Data!F536:T4489, 7, FALSE)</f>
        <v>1</v>
      </c>
    </row>
    <row r="378" spans="2:5" x14ac:dyDescent="0.35">
      <c r="B378" s="42" t="s">
        <v>8219</v>
      </c>
      <c r="C378" s="40">
        <f>VLOOKUP(B378,Data!F377:T4217, 7, FALSE)</f>
        <v>14</v>
      </c>
      <c r="D378" s="42" t="s">
        <v>8221</v>
      </c>
      <c r="E378" s="40">
        <f>VLOOKUP(D378,Data!F537:T4490, 7, FALSE)</f>
        <v>1</v>
      </c>
    </row>
    <row r="379" spans="2:5" x14ac:dyDescent="0.35">
      <c r="B379" s="42" t="s">
        <v>8219</v>
      </c>
      <c r="C379" s="40">
        <f>VLOOKUP(B379,Data!F378:T4218, 7, FALSE)</f>
        <v>48</v>
      </c>
      <c r="D379" s="42" t="s">
        <v>8221</v>
      </c>
      <c r="E379" s="40">
        <f>VLOOKUP(D379,Data!F538:T4491, 7, FALSE)</f>
        <v>1</v>
      </c>
    </row>
    <row r="380" spans="2:5" x14ac:dyDescent="0.35">
      <c r="B380" s="42" t="s">
        <v>8219</v>
      </c>
      <c r="C380" s="40">
        <f>VLOOKUP(B380,Data!F379:T4219, 7, FALSE)</f>
        <v>133</v>
      </c>
      <c r="D380" s="42" t="s">
        <v>8221</v>
      </c>
      <c r="E380" s="40">
        <f>VLOOKUP(D380,Data!F539:T4492, 7, FALSE)</f>
        <v>1</v>
      </c>
    </row>
    <row r="381" spans="2:5" x14ac:dyDescent="0.35">
      <c r="B381" s="42" t="s">
        <v>8219</v>
      </c>
      <c r="C381" s="40">
        <f>VLOOKUP(B381,Data!F380:T4220, 7, FALSE)</f>
        <v>83</v>
      </c>
      <c r="D381" s="42" t="s">
        <v>8221</v>
      </c>
      <c r="E381" s="40">
        <f>VLOOKUP(D381,Data!F540:T4493, 7, FALSE)</f>
        <v>1</v>
      </c>
    </row>
    <row r="382" spans="2:5" x14ac:dyDescent="0.35">
      <c r="B382" s="42" t="s">
        <v>8219</v>
      </c>
      <c r="C382" s="40">
        <f>VLOOKUP(B382,Data!F381:T4221, 7, FALSE)</f>
        <v>149</v>
      </c>
      <c r="D382" s="42" t="s">
        <v>8221</v>
      </c>
      <c r="E382" s="40">
        <f>VLOOKUP(D382,Data!F541:T4494, 7, FALSE)</f>
        <v>1</v>
      </c>
    </row>
    <row r="383" spans="2:5" x14ac:dyDescent="0.35">
      <c r="B383" s="42" t="s">
        <v>8219</v>
      </c>
      <c r="C383" s="40">
        <f>VLOOKUP(B383,Data!F382:T4222, 7, FALSE)</f>
        <v>49</v>
      </c>
      <c r="D383" s="42" t="s">
        <v>8221</v>
      </c>
      <c r="E383" s="40">
        <f>VLOOKUP(D383,Data!F542:T4495, 7, FALSE)</f>
        <v>1</v>
      </c>
    </row>
    <row r="384" spans="2:5" x14ac:dyDescent="0.35">
      <c r="B384" s="42" t="s">
        <v>8219</v>
      </c>
      <c r="C384" s="40">
        <f>VLOOKUP(B384,Data!F383:T4223, 7, FALSE)</f>
        <v>251</v>
      </c>
      <c r="D384" s="42" t="s">
        <v>8221</v>
      </c>
      <c r="E384" s="40">
        <f>VLOOKUP(D384,Data!F543:T4496, 7, FALSE)</f>
        <v>1</v>
      </c>
    </row>
    <row r="385" spans="2:5" x14ac:dyDescent="0.35">
      <c r="B385" s="42" t="s">
        <v>8219</v>
      </c>
      <c r="C385" s="40">
        <f>VLOOKUP(B385,Data!F384:T4224, 7, FALSE)</f>
        <v>22</v>
      </c>
      <c r="D385" s="42" t="s">
        <v>8221</v>
      </c>
      <c r="E385" s="40">
        <f>VLOOKUP(D385,Data!F544:T4497, 7, FALSE)</f>
        <v>1</v>
      </c>
    </row>
    <row r="386" spans="2:5" x14ac:dyDescent="0.35">
      <c r="B386" s="42" t="s">
        <v>8219</v>
      </c>
      <c r="C386" s="40">
        <f>VLOOKUP(B386,Data!F385:T4225, 7, FALSE)</f>
        <v>48</v>
      </c>
      <c r="D386" s="42" t="s">
        <v>8221</v>
      </c>
      <c r="E386" s="40">
        <f>VLOOKUP(D386,Data!F545:T4498, 7, FALSE)</f>
        <v>2</v>
      </c>
    </row>
    <row r="387" spans="2:5" x14ac:dyDescent="0.35">
      <c r="B387" s="42" t="s">
        <v>8219</v>
      </c>
      <c r="C387" s="40">
        <f>VLOOKUP(B387,Data!F386:T4226, 7, FALSE)</f>
        <v>383</v>
      </c>
      <c r="D387" s="42" t="s">
        <v>8221</v>
      </c>
      <c r="E387" s="40">
        <f>VLOOKUP(D387,Data!F546:T4499, 7, FALSE)</f>
        <v>2</v>
      </c>
    </row>
    <row r="388" spans="2:5" x14ac:dyDescent="0.35">
      <c r="B388" s="42" t="s">
        <v>8219</v>
      </c>
      <c r="C388" s="40">
        <f>VLOOKUP(B388,Data!F387:T4227, 7, FALSE)</f>
        <v>237</v>
      </c>
      <c r="D388" s="42" t="s">
        <v>8221</v>
      </c>
      <c r="E388" s="40">
        <f>VLOOKUP(D388,Data!F547:T4500, 7, FALSE)</f>
        <v>34</v>
      </c>
    </row>
    <row r="389" spans="2:5" x14ac:dyDescent="0.35">
      <c r="B389" s="42" t="s">
        <v>8219</v>
      </c>
      <c r="C389" s="40">
        <f>VLOOKUP(B389,Data!F388:T4228, 7, FALSE)</f>
        <v>13</v>
      </c>
      <c r="D389" s="42" t="s">
        <v>8221</v>
      </c>
      <c r="E389" s="40">
        <f>VLOOKUP(D389,Data!F548:T4501, 7, FALSE)</f>
        <v>2</v>
      </c>
    </row>
    <row r="390" spans="2:5" x14ac:dyDescent="0.35">
      <c r="B390" s="42" t="s">
        <v>8219</v>
      </c>
      <c r="C390" s="40">
        <f>VLOOKUP(B390,Data!F389:T4229, 7, FALSE)</f>
        <v>562</v>
      </c>
      <c r="D390" s="42" t="s">
        <v>8221</v>
      </c>
      <c r="E390" s="40">
        <f>VLOOKUP(D390,Data!F549:T4502, 7, FALSE)</f>
        <v>0</v>
      </c>
    </row>
    <row r="391" spans="2:5" x14ac:dyDescent="0.35">
      <c r="B391" s="42" t="s">
        <v>8219</v>
      </c>
      <c r="C391" s="40">
        <f>VLOOKUP(B391,Data!F390:T4230, 7, FALSE)</f>
        <v>71</v>
      </c>
      <c r="D391" s="42" t="s">
        <v>8221</v>
      </c>
      <c r="E391" s="40">
        <f>VLOOKUP(D391,Data!F550:T4503, 7, FALSE)</f>
        <v>1</v>
      </c>
    </row>
    <row r="392" spans="2:5" x14ac:dyDescent="0.35">
      <c r="B392" s="42" t="s">
        <v>8219</v>
      </c>
      <c r="C392" s="40">
        <f>VLOOKUP(B392,Data!F391:T4231, 7, FALSE)</f>
        <v>1510</v>
      </c>
      <c r="D392" s="42" t="s">
        <v>8221</v>
      </c>
      <c r="E392" s="40">
        <f>VLOOKUP(D392,Data!F551:T4504, 7, FALSE)</f>
        <v>8</v>
      </c>
    </row>
    <row r="393" spans="2:5" x14ac:dyDescent="0.35">
      <c r="B393" s="42" t="s">
        <v>8219</v>
      </c>
      <c r="C393" s="40">
        <f>VLOOKUP(B393,Data!F392:T4232, 7, FALSE)</f>
        <v>14</v>
      </c>
      <c r="D393" s="42" t="s">
        <v>8221</v>
      </c>
      <c r="E393" s="40">
        <f>VLOOKUP(D393,Data!F552:T4505, 7, FALSE)</f>
        <v>4</v>
      </c>
    </row>
    <row r="394" spans="2:5" x14ac:dyDescent="0.35">
      <c r="B394" s="42" t="s">
        <v>8219</v>
      </c>
      <c r="C394" s="40">
        <f>VLOOKUP(B394,Data!F393:T4233, 7, FALSE)</f>
        <v>193</v>
      </c>
      <c r="D394" s="42" t="s">
        <v>8221</v>
      </c>
      <c r="E394" s="40">
        <f>VLOOKUP(D394,Data!F553:T4506, 7, FALSE)</f>
        <v>28</v>
      </c>
    </row>
    <row r="395" spans="2:5" x14ac:dyDescent="0.35">
      <c r="B395" s="42" t="s">
        <v>8219</v>
      </c>
      <c r="C395" s="40">
        <f>VLOOKUP(B395,Data!F394:T4234, 7, FALSE)</f>
        <v>206</v>
      </c>
      <c r="D395" s="42" t="s">
        <v>8221</v>
      </c>
      <c r="E395" s="40">
        <f>VLOOKUP(D395,Data!F554:T4507, 7, FALSE)</f>
        <v>0</v>
      </c>
    </row>
    <row r="396" spans="2:5" x14ac:dyDescent="0.35">
      <c r="B396" s="42" t="s">
        <v>8219</v>
      </c>
      <c r="C396" s="40">
        <f>VLOOKUP(B396,Data!F395:T4235, 7, FALSE)</f>
        <v>351</v>
      </c>
      <c r="D396" s="42" t="s">
        <v>8221</v>
      </c>
      <c r="E396" s="40">
        <f>VLOOKUP(D396,Data!F555:T4508, 7, FALSE)</f>
        <v>6</v>
      </c>
    </row>
    <row r="397" spans="2:5" x14ac:dyDescent="0.35">
      <c r="B397" s="42" t="s">
        <v>8219</v>
      </c>
      <c r="C397" s="40">
        <f>VLOOKUP(B397,Data!F396:T4236, 7, FALSE)</f>
        <v>50</v>
      </c>
      <c r="D397" s="42" t="s">
        <v>8221</v>
      </c>
      <c r="E397" s="40">
        <f>VLOOKUP(D397,Data!F556:T4509, 7, FALSE)</f>
        <v>22</v>
      </c>
    </row>
    <row r="398" spans="2:5" x14ac:dyDescent="0.35">
      <c r="B398" s="42" t="s">
        <v>8219</v>
      </c>
      <c r="C398" s="40">
        <f>VLOOKUP(B398,Data!F397:T4237, 7, FALSE)</f>
        <v>184</v>
      </c>
      <c r="D398" s="42" t="s">
        <v>8221</v>
      </c>
      <c r="E398" s="40">
        <f>VLOOKUP(D398,Data!F557:T4510, 7, FALSE)</f>
        <v>0</v>
      </c>
    </row>
    <row r="399" spans="2:5" x14ac:dyDescent="0.35">
      <c r="B399" s="42" t="s">
        <v>8219</v>
      </c>
      <c r="C399" s="40">
        <f>VLOOKUP(B399,Data!F398:T4238, 7, FALSE)</f>
        <v>196</v>
      </c>
      <c r="D399" s="42" t="s">
        <v>8221</v>
      </c>
      <c r="E399" s="40">
        <f>VLOOKUP(D399,Data!F558:T4511, 7, FALSE)</f>
        <v>1</v>
      </c>
    </row>
    <row r="400" spans="2:5" x14ac:dyDescent="0.35">
      <c r="B400" s="42" t="s">
        <v>8219</v>
      </c>
      <c r="C400" s="40">
        <f>VLOOKUP(B400,Data!F399:T4239, 7, FALSE)</f>
        <v>229</v>
      </c>
      <c r="D400" s="42" t="s">
        <v>8221</v>
      </c>
      <c r="E400" s="40">
        <f>VLOOKUP(D400,Data!F559:T4512, 7, FALSE)</f>
        <v>20</v>
      </c>
    </row>
    <row r="401" spans="2:5" x14ac:dyDescent="0.35">
      <c r="B401" s="42" t="s">
        <v>8219</v>
      </c>
      <c r="C401" s="40">
        <f>VLOOKUP(B401,Data!F400:T4240, 7, FALSE)</f>
        <v>67</v>
      </c>
      <c r="D401" s="42" t="s">
        <v>8221</v>
      </c>
      <c r="E401" s="40">
        <f>VLOOKUP(D401,Data!F560:T4513, 7, FALSE)</f>
        <v>0</v>
      </c>
    </row>
    <row r="402" spans="2:5" x14ac:dyDescent="0.35">
      <c r="B402" s="42" t="s">
        <v>8219</v>
      </c>
      <c r="C402" s="40">
        <f>VLOOKUP(B402,Data!F401:T4241, 7, FALSE)</f>
        <v>95</v>
      </c>
      <c r="D402" s="42" t="s">
        <v>8221</v>
      </c>
      <c r="E402" s="40">
        <f>VLOOKUP(D402,Data!F561:T4514, 7, FALSE)</f>
        <v>1</v>
      </c>
    </row>
    <row r="403" spans="2:5" x14ac:dyDescent="0.35">
      <c r="B403" s="42" t="s">
        <v>8219</v>
      </c>
      <c r="C403" s="40">
        <f>VLOOKUP(B403,Data!F402:T4242, 7, FALSE)</f>
        <v>62</v>
      </c>
      <c r="D403" s="42" t="s">
        <v>8221</v>
      </c>
      <c r="E403" s="40">
        <f>VLOOKUP(D403,Data!F562:T4515, 7, FALSE)</f>
        <v>3</v>
      </c>
    </row>
    <row r="404" spans="2:5" x14ac:dyDescent="0.35">
      <c r="B404" s="42" t="s">
        <v>8219</v>
      </c>
      <c r="C404" s="40">
        <f>VLOOKUP(B404,Data!F403:T4243, 7, FALSE)</f>
        <v>73</v>
      </c>
      <c r="D404" s="42" t="s">
        <v>8221</v>
      </c>
      <c r="E404" s="40">
        <f>VLOOKUP(D404,Data!F563:T4516, 7, FALSE)</f>
        <v>2</v>
      </c>
    </row>
    <row r="405" spans="2:5" x14ac:dyDescent="0.35">
      <c r="B405" s="42" t="s">
        <v>8219</v>
      </c>
      <c r="C405" s="40">
        <f>VLOOKUP(B405,Data!F404:T4244, 7, FALSE)</f>
        <v>43</v>
      </c>
      <c r="D405" s="42" t="s">
        <v>8221</v>
      </c>
      <c r="E405" s="40">
        <f>VLOOKUP(D405,Data!F564:T4517, 7, FALSE)</f>
        <v>0</v>
      </c>
    </row>
    <row r="406" spans="2:5" x14ac:dyDescent="0.35">
      <c r="B406" s="42" t="s">
        <v>8219</v>
      </c>
      <c r="C406" s="40">
        <f>VLOOKUP(B406,Data!F405:T4245, 7, FALSE)</f>
        <v>70</v>
      </c>
      <c r="D406" s="42" t="s">
        <v>8221</v>
      </c>
      <c r="E406" s="40">
        <f>VLOOKUP(D406,Data!F565:T4518, 7, FALSE)</f>
        <v>2</v>
      </c>
    </row>
    <row r="407" spans="2:5" x14ac:dyDescent="0.35">
      <c r="B407" s="42" t="s">
        <v>8219</v>
      </c>
      <c r="C407" s="40">
        <f>VLOOKUP(B407,Data!F406:T4246, 7, FALSE)</f>
        <v>271</v>
      </c>
      <c r="D407" s="42" t="s">
        <v>8221</v>
      </c>
      <c r="E407" s="40">
        <f>VLOOKUP(D407,Data!F566:T4519, 7, FALSE)</f>
        <v>1</v>
      </c>
    </row>
    <row r="408" spans="2:5" x14ac:dyDescent="0.35">
      <c r="B408" s="42" t="s">
        <v>8219</v>
      </c>
      <c r="C408" s="40">
        <f>VLOOKUP(B408,Data!F407:T4247, 7, FALSE)</f>
        <v>55</v>
      </c>
      <c r="D408" s="42" t="s">
        <v>8221</v>
      </c>
      <c r="E408" s="40">
        <f>VLOOKUP(D408,Data!F567:T4520, 7, FALSE)</f>
        <v>0</v>
      </c>
    </row>
    <row r="409" spans="2:5" x14ac:dyDescent="0.35">
      <c r="B409" s="42" t="s">
        <v>8219</v>
      </c>
      <c r="C409" s="40">
        <f>VLOOKUP(B409,Data!F408:T4248, 7, FALSE)</f>
        <v>35</v>
      </c>
      <c r="D409" s="42" t="s">
        <v>8221</v>
      </c>
      <c r="E409" s="40">
        <f>VLOOKUP(D409,Data!F568:T4521, 7, FALSE)</f>
        <v>1</v>
      </c>
    </row>
    <row r="410" spans="2:5" x14ac:dyDescent="0.35">
      <c r="B410" s="42" t="s">
        <v>8219</v>
      </c>
      <c r="C410" s="40">
        <f>VLOOKUP(B410,Data!F409:T4249, 7, FALSE)</f>
        <v>22</v>
      </c>
      <c r="D410" s="42" t="s">
        <v>8221</v>
      </c>
      <c r="E410" s="40">
        <f>VLOOKUP(D410,Data!F569:T4522, 7, FALSE)</f>
        <v>0</v>
      </c>
    </row>
    <row r="411" spans="2:5" x14ac:dyDescent="0.35">
      <c r="B411" s="42" t="s">
        <v>8219</v>
      </c>
      <c r="C411" s="40">
        <f>VLOOKUP(B411,Data!F410:T4250, 7, FALSE)</f>
        <v>38</v>
      </c>
      <c r="D411" s="42" t="s">
        <v>8221</v>
      </c>
      <c r="E411" s="40">
        <f>VLOOKUP(D411,Data!F570:T4523, 7, FALSE)</f>
        <v>5</v>
      </c>
    </row>
    <row r="412" spans="2:5" x14ac:dyDescent="0.35">
      <c r="B412" s="42" t="s">
        <v>8219</v>
      </c>
      <c r="C412" s="40">
        <f>VLOOKUP(B412,Data!F411:T4251, 7, FALSE)</f>
        <v>15</v>
      </c>
      <c r="D412" s="42" t="s">
        <v>8221</v>
      </c>
      <c r="E412" s="40">
        <f>VLOOKUP(D412,Data!F571:T4524, 7, FALSE)</f>
        <v>1</v>
      </c>
    </row>
    <row r="413" spans="2:5" x14ac:dyDescent="0.35">
      <c r="B413" s="42" t="s">
        <v>8219</v>
      </c>
      <c r="C413" s="40">
        <f>VLOOKUP(B413,Data!F412:T4252, 7, FALSE)</f>
        <v>7</v>
      </c>
      <c r="D413" s="42" t="s">
        <v>8221</v>
      </c>
      <c r="E413" s="40">
        <f>VLOOKUP(D413,Data!F572:T4525, 7, FALSE)</f>
        <v>1</v>
      </c>
    </row>
    <row r="414" spans="2:5" x14ac:dyDescent="0.35">
      <c r="B414" s="42" t="s">
        <v>8219</v>
      </c>
      <c r="C414" s="40">
        <f>VLOOKUP(B414,Data!F413:T4253, 7, FALSE)</f>
        <v>241</v>
      </c>
      <c r="D414" s="42" t="s">
        <v>8221</v>
      </c>
      <c r="E414" s="40">
        <f>VLOOKUP(D414,Data!F573:T4526, 7, FALSE)</f>
        <v>2</v>
      </c>
    </row>
    <row r="415" spans="2:5" x14ac:dyDescent="0.35">
      <c r="B415" s="42" t="s">
        <v>8219</v>
      </c>
      <c r="C415" s="40">
        <f>VLOOKUP(B415,Data!F414:T4254, 7, FALSE)</f>
        <v>55</v>
      </c>
      <c r="D415" s="42" t="s">
        <v>8221</v>
      </c>
      <c r="E415" s="40">
        <f>VLOOKUP(D415,Data!F574:T4527, 7, FALSE)</f>
        <v>0</v>
      </c>
    </row>
    <row r="416" spans="2:5" x14ac:dyDescent="0.35">
      <c r="B416" s="42" t="s">
        <v>8219</v>
      </c>
      <c r="C416" s="40">
        <f>VLOOKUP(B416,Data!F415:T4255, 7, FALSE)</f>
        <v>171</v>
      </c>
      <c r="D416" s="42" t="s">
        <v>8221</v>
      </c>
      <c r="E416" s="40">
        <f>VLOOKUP(D416,Data!F575:T4528, 7, FALSE)</f>
        <v>9</v>
      </c>
    </row>
    <row r="417" spans="2:5" x14ac:dyDescent="0.35">
      <c r="B417" s="42" t="s">
        <v>8219</v>
      </c>
      <c r="C417" s="40">
        <f>VLOOKUP(B417,Data!F416:T4256, 7, FALSE)</f>
        <v>208</v>
      </c>
      <c r="D417" s="42" t="s">
        <v>8221</v>
      </c>
      <c r="E417" s="40">
        <f>VLOOKUP(D417,Data!F576:T4529, 7, FALSE)</f>
        <v>4</v>
      </c>
    </row>
    <row r="418" spans="2:5" x14ac:dyDescent="0.35">
      <c r="B418" s="42" t="s">
        <v>8219</v>
      </c>
      <c r="C418" s="40">
        <f>VLOOKUP(B418,Data!F417:T4257, 7, FALSE)</f>
        <v>21</v>
      </c>
      <c r="D418" s="42" t="s">
        <v>8221</v>
      </c>
      <c r="E418" s="40">
        <f>VLOOKUP(D418,Data!F577:T4530, 7, FALSE)</f>
        <v>4</v>
      </c>
    </row>
    <row r="419" spans="2:5" x14ac:dyDescent="0.35">
      <c r="B419" s="42" t="s">
        <v>8219</v>
      </c>
      <c r="C419" s="40">
        <f>VLOOKUP(B419,Data!F418:T4258, 7, FALSE)</f>
        <v>25</v>
      </c>
      <c r="D419" s="42" t="s">
        <v>8221</v>
      </c>
      <c r="E419" s="40">
        <f>VLOOKUP(D419,Data!F578:T4531, 7, FALSE)</f>
        <v>1</v>
      </c>
    </row>
    <row r="420" spans="2:5" x14ac:dyDescent="0.35">
      <c r="B420" s="42" t="s">
        <v>8219</v>
      </c>
      <c r="C420" s="40">
        <f>VLOOKUP(B420,Data!F419:T4259, 7, FALSE)</f>
        <v>52</v>
      </c>
      <c r="D420" s="42" t="s">
        <v>8221</v>
      </c>
      <c r="E420" s="40">
        <f>VLOOKUP(D420,Data!F579:T4532, 7, FALSE)</f>
        <v>1</v>
      </c>
    </row>
    <row r="421" spans="2:5" x14ac:dyDescent="0.35">
      <c r="B421" s="42" t="s">
        <v>8219</v>
      </c>
      <c r="C421" s="40">
        <f>VLOOKUP(B421,Data!F420:T4260, 7, FALSE)</f>
        <v>104</v>
      </c>
      <c r="D421" s="42" t="s">
        <v>8221</v>
      </c>
      <c r="E421" s="40">
        <f>VLOOKUP(D421,Data!F580:T4533, 7, FALSE)</f>
        <v>7</v>
      </c>
    </row>
    <row r="422" spans="2:5" x14ac:dyDescent="0.35">
      <c r="B422" s="42" t="s">
        <v>8219</v>
      </c>
      <c r="C422" s="40">
        <f>VLOOKUP(B422,Data!F421:T4261, 7, FALSE)</f>
        <v>73</v>
      </c>
      <c r="D422" s="42" t="s">
        <v>8221</v>
      </c>
      <c r="E422" s="40">
        <f>VLOOKUP(D422,Data!F581:T4534, 7, FALSE)</f>
        <v>5</v>
      </c>
    </row>
    <row r="423" spans="2:5" x14ac:dyDescent="0.35">
      <c r="B423" s="42" t="s">
        <v>8219</v>
      </c>
      <c r="C423" s="40">
        <f>VLOOKUP(B423,Data!F422:T4262, 7, FALSE)</f>
        <v>34</v>
      </c>
      <c r="D423" s="42" t="s">
        <v>8221</v>
      </c>
      <c r="E423" s="40">
        <f>VLOOKUP(D423,Data!F582:T4535, 7, FALSE)</f>
        <v>1</v>
      </c>
    </row>
    <row r="424" spans="2:5" x14ac:dyDescent="0.35">
      <c r="B424" s="42" t="s">
        <v>8219</v>
      </c>
      <c r="C424" s="40">
        <f>VLOOKUP(B424,Data!F423:T4263, 7, FALSE)</f>
        <v>34</v>
      </c>
      <c r="D424" s="42" t="s">
        <v>8221</v>
      </c>
      <c r="E424" s="40">
        <f>VLOOKUP(D424,Data!F583:T4536, 7, FALSE)</f>
        <v>0</v>
      </c>
    </row>
    <row r="425" spans="2:5" x14ac:dyDescent="0.35">
      <c r="B425" s="42" t="s">
        <v>8219</v>
      </c>
      <c r="C425" s="40">
        <f>VLOOKUP(B425,Data!F424:T4264, 7, FALSE)</f>
        <v>34</v>
      </c>
      <c r="D425" s="42" t="s">
        <v>8221</v>
      </c>
      <c r="E425" s="40">
        <f>VLOOKUP(D425,Data!F584:T4537, 7, FALSE)</f>
        <v>0</v>
      </c>
    </row>
    <row r="426" spans="2:5" x14ac:dyDescent="0.35">
      <c r="B426" s="42" t="s">
        <v>8219</v>
      </c>
      <c r="C426" s="40">
        <f>VLOOKUP(B426,Data!F425:T4265, 7, FALSE)</f>
        <v>34</v>
      </c>
      <c r="D426" s="42" t="s">
        <v>8221</v>
      </c>
      <c r="E426" s="40">
        <f>VLOOKUP(D426,Data!F585:T4538, 7, FALSE)</f>
        <v>1</v>
      </c>
    </row>
    <row r="427" spans="2:5" x14ac:dyDescent="0.35">
      <c r="B427" s="42" t="s">
        <v>8219</v>
      </c>
      <c r="C427" s="40">
        <f>VLOOKUP(B427,Data!F426:T4266, 7, FALSE)</f>
        <v>34</v>
      </c>
      <c r="D427" s="42" t="s">
        <v>8221</v>
      </c>
      <c r="E427" s="40">
        <f>VLOOKUP(D427,Data!F586:T4539, 7, FALSE)</f>
        <v>2</v>
      </c>
    </row>
    <row r="428" spans="2:5" x14ac:dyDescent="0.35">
      <c r="B428" s="42" t="s">
        <v>8219</v>
      </c>
      <c r="C428" s="40">
        <f>VLOOKUP(B428,Data!F427:T4267, 7, FALSE)</f>
        <v>34</v>
      </c>
      <c r="D428" s="42" t="s">
        <v>8221</v>
      </c>
      <c r="E428" s="40">
        <f>VLOOKUP(D428,Data!F587:T4540, 7, FALSE)</f>
        <v>0</v>
      </c>
    </row>
    <row r="429" spans="2:5" x14ac:dyDescent="0.35">
      <c r="B429" s="42" t="s">
        <v>8219</v>
      </c>
      <c r="C429" s="40">
        <f>VLOOKUP(B429,Data!F428:T4268, 7, FALSE)</f>
        <v>34</v>
      </c>
      <c r="D429" s="42" t="s">
        <v>8221</v>
      </c>
      <c r="E429" s="40">
        <f>VLOOKUP(D429,Data!F588:T4541, 7, FALSE)</f>
        <v>4</v>
      </c>
    </row>
    <row r="430" spans="2:5" x14ac:dyDescent="0.35">
      <c r="B430" s="42" t="s">
        <v>8219</v>
      </c>
      <c r="C430" s="40">
        <f>VLOOKUP(B430,Data!F429:T4269, 7, FALSE)</f>
        <v>34</v>
      </c>
      <c r="D430" s="42" t="s">
        <v>8221</v>
      </c>
      <c r="E430" s="40">
        <f>VLOOKUP(D430,Data!F589:T4542, 7, FALSE)</f>
        <v>7</v>
      </c>
    </row>
    <row r="431" spans="2:5" x14ac:dyDescent="0.35">
      <c r="B431" s="42" t="s">
        <v>8219</v>
      </c>
      <c r="C431" s="40">
        <f>VLOOKUP(B431,Data!F430:T4270, 7, FALSE)</f>
        <v>34</v>
      </c>
      <c r="D431" s="42" t="s">
        <v>8221</v>
      </c>
      <c r="E431" s="40">
        <f>VLOOKUP(D431,Data!F590:T4543, 7, FALSE)</f>
        <v>2</v>
      </c>
    </row>
    <row r="432" spans="2:5" x14ac:dyDescent="0.35">
      <c r="B432" s="42" t="s">
        <v>8219</v>
      </c>
      <c r="C432" s="40">
        <f>VLOOKUP(B432,Data!F431:T4271, 7, FALSE)</f>
        <v>34</v>
      </c>
      <c r="D432" s="42" t="s">
        <v>8221</v>
      </c>
      <c r="E432" s="40">
        <f>VLOOKUP(D432,Data!F591:T4544, 7, FALSE)</f>
        <v>1</v>
      </c>
    </row>
    <row r="433" spans="2:5" x14ac:dyDescent="0.35">
      <c r="B433" s="42" t="s">
        <v>8219</v>
      </c>
      <c r="C433" s="40">
        <f>VLOOKUP(B433,Data!F432:T4272, 7, FALSE)</f>
        <v>34</v>
      </c>
      <c r="D433" s="42" t="s">
        <v>8221</v>
      </c>
      <c r="E433" s="40">
        <f>VLOOKUP(D433,Data!F592:T4545, 7, FALSE)</f>
        <v>9</v>
      </c>
    </row>
    <row r="434" spans="2:5" x14ac:dyDescent="0.35">
      <c r="B434" s="42" t="s">
        <v>8219</v>
      </c>
      <c r="C434" s="40">
        <f>VLOOKUP(B434,Data!F433:T4273, 7, FALSE)</f>
        <v>34</v>
      </c>
      <c r="D434" s="42" t="s">
        <v>8221</v>
      </c>
      <c r="E434" s="40">
        <f>VLOOKUP(D434,Data!F593:T4546, 7, FALSE)</f>
        <v>2</v>
      </c>
    </row>
    <row r="435" spans="2:5" x14ac:dyDescent="0.35">
      <c r="B435" s="42" t="s">
        <v>8219</v>
      </c>
      <c r="C435" s="40">
        <f>VLOOKUP(B435,Data!F434:T4274, 7, FALSE)</f>
        <v>34</v>
      </c>
      <c r="D435" s="42" t="s">
        <v>8221</v>
      </c>
      <c r="E435" s="40">
        <f>VLOOKUP(D435,Data!F594:T4547, 7, FALSE)</f>
        <v>1</v>
      </c>
    </row>
    <row r="436" spans="2:5" x14ac:dyDescent="0.35">
      <c r="B436" s="42" t="s">
        <v>8219</v>
      </c>
      <c r="C436" s="40">
        <f>VLOOKUP(B436,Data!F435:T4275, 7, FALSE)</f>
        <v>34</v>
      </c>
      <c r="D436" s="42" t="s">
        <v>8221</v>
      </c>
      <c r="E436" s="40">
        <f>VLOOKUP(D436,Data!F595:T4548, 7, FALSE)</f>
        <v>7</v>
      </c>
    </row>
    <row r="437" spans="2:5" x14ac:dyDescent="0.35">
      <c r="B437" s="42" t="s">
        <v>8219</v>
      </c>
      <c r="C437" s="40">
        <f>VLOOKUP(B437,Data!F436:T4276, 7, FALSE)</f>
        <v>34</v>
      </c>
      <c r="D437" s="42" t="s">
        <v>8221</v>
      </c>
      <c r="E437" s="40">
        <f>VLOOKUP(D437,Data!F596:T4549, 7, FALSE)</f>
        <v>2</v>
      </c>
    </row>
    <row r="438" spans="2:5" x14ac:dyDescent="0.35">
      <c r="B438" s="42" t="s">
        <v>8219</v>
      </c>
      <c r="C438" s="40">
        <f>VLOOKUP(B438,Data!F437:T4277, 7, FALSE)</f>
        <v>34</v>
      </c>
      <c r="D438" s="42" t="s">
        <v>8221</v>
      </c>
      <c r="E438" s="40">
        <f>VLOOKUP(D438,Data!F597:T4550, 7, FALSE)</f>
        <v>8</v>
      </c>
    </row>
    <row r="439" spans="2:5" x14ac:dyDescent="0.35">
      <c r="B439" s="42" t="s">
        <v>8219</v>
      </c>
      <c r="C439" s="40">
        <f>VLOOKUP(B439,Data!F438:T4278, 7, FALSE)</f>
        <v>34</v>
      </c>
      <c r="D439" s="42" t="s">
        <v>8221</v>
      </c>
      <c r="E439" s="40">
        <f>VLOOKUP(D439,Data!F598:T4551, 7, FALSE)</f>
        <v>2</v>
      </c>
    </row>
    <row r="440" spans="2:5" x14ac:dyDescent="0.35">
      <c r="B440" s="42" t="s">
        <v>8219</v>
      </c>
      <c r="C440" s="40">
        <f>VLOOKUP(B440,Data!F439:T4279, 7, FALSE)</f>
        <v>34</v>
      </c>
      <c r="D440" s="42" t="s">
        <v>8221</v>
      </c>
      <c r="E440" s="40">
        <f>VLOOKUP(D440,Data!F599:T4552, 7, FALSE)</f>
        <v>2</v>
      </c>
    </row>
    <row r="441" spans="2:5" x14ac:dyDescent="0.35">
      <c r="B441" s="42" t="s">
        <v>8219</v>
      </c>
      <c r="C441" s="40">
        <f>VLOOKUP(B441,Data!F440:T4280, 7, FALSE)</f>
        <v>34</v>
      </c>
      <c r="D441" s="42" t="s">
        <v>8221</v>
      </c>
      <c r="E441" s="40">
        <f>VLOOKUP(D441,Data!F600:T4553, 7, FALSE)</f>
        <v>7</v>
      </c>
    </row>
    <row r="442" spans="2:5" x14ac:dyDescent="0.35">
      <c r="B442" s="42" t="s">
        <v>8219</v>
      </c>
      <c r="C442" s="40">
        <f>VLOOKUP(B442,Data!F441:T4281, 7, FALSE)</f>
        <v>34</v>
      </c>
      <c r="D442" s="42" t="s">
        <v>8221</v>
      </c>
      <c r="E442" s="40">
        <f>VLOOKUP(D442,Data!F601:T4554, 7, FALSE)</f>
        <v>2</v>
      </c>
    </row>
    <row r="443" spans="2:5" x14ac:dyDescent="0.35">
      <c r="B443" s="42" t="s">
        <v>8219</v>
      </c>
      <c r="C443" s="40">
        <f>VLOOKUP(B443,Data!F442:T4282, 7, FALSE)</f>
        <v>34</v>
      </c>
      <c r="D443" s="42" t="s">
        <v>8221</v>
      </c>
      <c r="E443" s="40">
        <f>VLOOKUP(D443,Data!F602:T4555, 7, FALSE)</f>
        <v>18</v>
      </c>
    </row>
    <row r="444" spans="2:5" x14ac:dyDescent="0.35">
      <c r="B444" s="42" t="s">
        <v>8219</v>
      </c>
      <c r="C444" s="40">
        <f>VLOOKUP(B444,Data!F443:T4283, 7, FALSE)</f>
        <v>34</v>
      </c>
      <c r="D444" s="42" t="s">
        <v>8221</v>
      </c>
      <c r="E444" s="40">
        <f>VLOOKUP(D444,Data!F603:T4556, 7, FALSE)</f>
        <v>18</v>
      </c>
    </row>
    <row r="445" spans="2:5" x14ac:dyDescent="0.35">
      <c r="B445" s="42" t="s">
        <v>8219</v>
      </c>
      <c r="C445" s="40">
        <f>VLOOKUP(B445,Data!F444:T4284, 7, FALSE)</f>
        <v>34</v>
      </c>
      <c r="D445" s="42" t="s">
        <v>8221</v>
      </c>
      <c r="E445" s="40">
        <f>VLOOKUP(D445,Data!F604:T4557, 7, FALSE)</f>
        <v>18</v>
      </c>
    </row>
    <row r="446" spans="2:5" x14ac:dyDescent="0.35">
      <c r="B446" s="42" t="s">
        <v>8219</v>
      </c>
      <c r="C446" s="40">
        <f>VLOOKUP(B446,Data!F445:T4285, 7, FALSE)</f>
        <v>34</v>
      </c>
      <c r="D446" s="42" t="s">
        <v>8221</v>
      </c>
      <c r="E446" s="40">
        <f>VLOOKUP(D446,Data!F605:T4558, 7, FALSE)</f>
        <v>18</v>
      </c>
    </row>
    <row r="447" spans="2:5" x14ac:dyDescent="0.35">
      <c r="B447" s="42" t="s">
        <v>8219</v>
      </c>
      <c r="C447" s="40">
        <f>VLOOKUP(B447,Data!F446:T4286, 7, FALSE)</f>
        <v>34</v>
      </c>
      <c r="D447" s="42" t="s">
        <v>8221</v>
      </c>
      <c r="E447" s="40">
        <f>VLOOKUP(D447,Data!F606:T4559, 7, FALSE)</f>
        <v>18</v>
      </c>
    </row>
    <row r="448" spans="2:5" x14ac:dyDescent="0.35">
      <c r="B448" s="42" t="s">
        <v>8219</v>
      </c>
      <c r="C448" s="40">
        <f>VLOOKUP(B448,Data!F447:T4287, 7, FALSE)</f>
        <v>34</v>
      </c>
      <c r="D448" s="42" t="s">
        <v>8221</v>
      </c>
      <c r="E448" s="40">
        <f>VLOOKUP(D448,Data!F607:T4560, 7, FALSE)</f>
        <v>18</v>
      </c>
    </row>
    <row r="449" spans="2:5" x14ac:dyDescent="0.35">
      <c r="B449" s="42" t="s">
        <v>8219</v>
      </c>
      <c r="C449" s="40">
        <f>VLOOKUP(B449,Data!F448:T4288, 7, FALSE)</f>
        <v>34</v>
      </c>
      <c r="D449" s="42" t="s">
        <v>8221</v>
      </c>
      <c r="E449" s="40">
        <f>VLOOKUP(D449,Data!F608:T4561, 7, FALSE)</f>
        <v>18</v>
      </c>
    </row>
    <row r="450" spans="2:5" x14ac:dyDescent="0.35">
      <c r="B450" s="42" t="s">
        <v>8219</v>
      </c>
      <c r="C450" s="40">
        <f>VLOOKUP(B450,Data!F449:T4289, 7, FALSE)</f>
        <v>34</v>
      </c>
      <c r="D450" s="42" t="s">
        <v>8221</v>
      </c>
      <c r="E450" s="40">
        <f>VLOOKUP(D450,Data!F609:T4562, 7, FALSE)</f>
        <v>18</v>
      </c>
    </row>
    <row r="451" spans="2:5" x14ac:dyDescent="0.35">
      <c r="B451" s="42" t="s">
        <v>8219</v>
      </c>
      <c r="C451" s="40">
        <f>VLOOKUP(B451,Data!F450:T4290, 7, FALSE)</f>
        <v>34</v>
      </c>
      <c r="D451" s="42" t="s">
        <v>8221</v>
      </c>
      <c r="E451" s="40">
        <f>VLOOKUP(D451,Data!F610:T4563, 7, FALSE)</f>
        <v>18</v>
      </c>
    </row>
    <row r="452" spans="2:5" x14ac:dyDescent="0.35">
      <c r="B452" s="42" t="s">
        <v>8219</v>
      </c>
      <c r="C452" s="40">
        <f>VLOOKUP(B452,Data!F451:T4291, 7, FALSE)</f>
        <v>34</v>
      </c>
      <c r="D452" s="42" t="s">
        <v>8221</v>
      </c>
      <c r="E452" s="40">
        <f>VLOOKUP(D452,Data!F611:T4564, 7, FALSE)</f>
        <v>18</v>
      </c>
    </row>
    <row r="453" spans="2:5" x14ac:dyDescent="0.35">
      <c r="B453" s="42" t="s">
        <v>8219</v>
      </c>
      <c r="C453" s="40">
        <f>VLOOKUP(B453,Data!F452:T4292, 7, FALSE)</f>
        <v>34</v>
      </c>
      <c r="D453" s="42" t="s">
        <v>8221</v>
      </c>
      <c r="E453" s="40">
        <f>VLOOKUP(D453,Data!F612:T4565, 7, FALSE)</f>
        <v>18</v>
      </c>
    </row>
    <row r="454" spans="2:5" x14ac:dyDescent="0.35">
      <c r="B454" s="42" t="s">
        <v>8219</v>
      </c>
      <c r="C454" s="40">
        <f>VLOOKUP(B454,Data!F453:T4293, 7, FALSE)</f>
        <v>34</v>
      </c>
      <c r="D454" s="42" t="s">
        <v>8221</v>
      </c>
      <c r="E454" s="40">
        <f>VLOOKUP(D454,Data!F613:T4566, 7, FALSE)</f>
        <v>18</v>
      </c>
    </row>
    <row r="455" spans="2:5" x14ac:dyDescent="0.35">
      <c r="B455" s="42" t="s">
        <v>8219</v>
      </c>
      <c r="C455" s="40">
        <f>VLOOKUP(B455,Data!F454:T4294, 7, FALSE)</f>
        <v>34</v>
      </c>
      <c r="D455" s="42" t="s">
        <v>8221</v>
      </c>
      <c r="E455" s="40">
        <f>VLOOKUP(D455,Data!F614:T4567, 7, FALSE)</f>
        <v>18</v>
      </c>
    </row>
    <row r="456" spans="2:5" x14ac:dyDescent="0.35">
      <c r="B456" s="42" t="s">
        <v>8219</v>
      </c>
      <c r="C456" s="40">
        <f>VLOOKUP(B456,Data!F455:T4295, 7, FALSE)</f>
        <v>34</v>
      </c>
      <c r="D456" s="42" t="s">
        <v>8221</v>
      </c>
      <c r="E456" s="40">
        <f>VLOOKUP(D456,Data!F615:T4568, 7, FALSE)</f>
        <v>18</v>
      </c>
    </row>
    <row r="457" spans="2:5" x14ac:dyDescent="0.35">
      <c r="B457" s="42" t="s">
        <v>8219</v>
      </c>
      <c r="C457" s="40">
        <f>VLOOKUP(B457,Data!F456:T4296, 7, FALSE)</f>
        <v>34</v>
      </c>
      <c r="D457" s="42" t="s">
        <v>8221</v>
      </c>
      <c r="E457" s="40">
        <f>VLOOKUP(D457,Data!F616:T4569, 7, FALSE)</f>
        <v>18</v>
      </c>
    </row>
    <row r="458" spans="2:5" x14ac:dyDescent="0.35">
      <c r="B458" s="42" t="s">
        <v>8219</v>
      </c>
      <c r="C458" s="40">
        <f>VLOOKUP(B458,Data!F457:T4297, 7, FALSE)</f>
        <v>34</v>
      </c>
      <c r="D458" s="42" t="s">
        <v>8221</v>
      </c>
      <c r="E458" s="40">
        <f>VLOOKUP(D458,Data!F617:T4570, 7, FALSE)</f>
        <v>18</v>
      </c>
    </row>
    <row r="459" spans="2:5" x14ac:dyDescent="0.35">
      <c r="B459" s="42" t="s">
        <v>8219</v>
      </c>
      <c r="C459" s="40">
        <f>VLOOKUP(B459,Data!F458:T4298, 7, FALSE)</f>
        <v>34</v>
      </c>
      <c r="D459" s="42" t="s">
        <v>8221</v>
      </c>
      <c r="E459" s="40">
        <f>VLOOKUP(D459,Data!F618:T4571, 7, FALSE)</f>
        <v>18</v>
      </c>
    </row>
    <row r="460" spans="2:5" x14ac:dyDescent="0.35">
      <c r="B460" s="42" t="s">
        <v>8219</v>
      </c>
      <c r="C460" s="40">
        <f>VLOOKUP(B460,Data!F459:T4299, 7, FALSE)</f>
        <v>34</v>
      </c>
      <c r="D460" s="42" t="s">
        <v>8221</v>
      </c>
      <c r="E460" s="40">
        <f>VLOOKUP(D460,Data!F619:T4572, 7, FALSE)</f>
        <v>18</v>
      </c>
    </row>
    <row r="461" spans="2:5" x14ac:dyDescent="0.35">
      <c r="B461" s="42" t="s">
        <v>8219</v>
      </c>
      <c r="C461" s="40">
        <f>VLOOKUP(B461,Data!F460:T4300, 7, FALSE)</f>
        <v>34</v>
      </c>
      <c r="D461" s="42" t="s">
        <v>8221</v>
      </c>
      <c r="E461" s="40">
        <f>VLOOKUP(D461,Data!F620:T4573, 7, FALSE)</f>
        <v>18</v>
      </c>
    </row>
    <row r="462" spans="2:5" x14ac:dyDescent="0.35">
      <c r="B462" s="42" t="s">
        <v>8219</v>
      </c>
      <c r="C462" s="40">
        <f>VLOOKUP(B462,Data!F461:T4301, 7, FALSE)</f>
        <v>34</v>
      </c>
      <c r="D462" s="42" t="s">
        <v>8221</v>
      </c>
      <c r="E462" s="40">
        <f>VLOOKUP(D462,Data!F621:T4574, 7, FALSE)</f>
        <v>18</v>
      </c>
    </row>
    <row r="463" spans="2:5" x14ac:dyDescent="0.35">
      <c r="B463" s="42" t="s">
        <v>8219</v>
      </c>
      <c r="C463" s="40">
        <f>VLOOKUP(B463,Data!F462:T4302, 7, FALSE)</f>
        <v>34</v>
      </c>
      <c r="D463" s="42" t="s">
        <v>8221</v>
      </c>
      <c r="E463" s="40">
        <f>VLOOKUP(D463,Data!F622:T4575, 7, FALSE)</f>
        <v>18</v>
      </c>
    </row>
    <row r="464" spans="2:5" x14ac:dyDescent="0.35">
      <c r="B464" s="42" t="s">
        <v>8219</v>
      </c>
      <c r="C464" s="40">
        <f>VLOOKUP(B464,Data!F463:T4303, 7, FALSE)</f>
        <v>34</v>
      </c>
      <c r="D464" s="42" t="s">
        <v>8221</v>
      </c>
      <c r="E464" s="40">
        <f>VLOOKUP(D464,Data!F623:T4576, 7, FALSE)</f>
        <v>18</v>
      </c>
    </row>
    <row r="465" spans="2:5" x14ac:dyDescent="0.35">
      <c r="B465" s="42" t="s">
        <v>8219</v>
      </c>
      <c r="C465" s="40">
        <f>VLOOKUP(B465,Data!F464:T4304, 7, FALSE)</f>
        <v>34</v>
      </c>
      <c r="D465" s="42" t="s">
        <v>8221</v>
      </c>
      <c r="E465" s="40">
        <f>VLOOKUP(D465,Data!F624:T4577, 7, FALSE)</f>
        <v>18</v>
      </c>
    </row>
    <row r="466" spans="2:5" x14ac:dyDescent="0.35">
      <c r="B466" s="42" t="s">
        <v>8219</v>
      </c>
      <c r="C466" s="40">
        <f>VLOOKUP(B466,Data!F465:T4305, 7, FALSE)</f>
        <v>34</v>
      </c>
      <c r="D466" s="42" t="s">
        <v>8221</v>
      </c>
      <c r="E466" s="40">
        <f>VLOOKUP(D466,Data!F625:T4578, 7, FALSE)</f>
        <v>18</v>
      </c>
    </row>
    <row r="467" spans="2:5" x14ac:dyDescent="0.35">
      <c r="B467" s="42" t="s">
        <v>8219</v>
      </c>
      <c r="C467" s="40">
        <f>VLOOKUP(B467,Data!F466:T4306, 7, FALSE)</f>
        <v>34</v>
      </c>
      <c r="D467" s="42" t="s">
        <v>8221</v>
      </c>
      <c r="E467" s="40">
        <f>VLOOKUP(D467,Data!F626:T4579, 7, FALSE)</f>
        <v>18</v>
      </c>
    </row>
    <row r="468" spans="2:5" x14ac:dyDescent="0.35">
      <c r="B468" s="42" t="s">
        <v>8219</v>
      </c>
      <c r="C468" s="40">
        <f>VLOOKUP(B468,Data!F467:T4307, 7, FALSE)</f>
        <v>34</v>
      </c>
      <c r="D468" s="42" t="s">
        <v>8221</v>
      </c>
      <c r="E468" s="40">
        <f>VLOOKUP(D468,Data!F627:T4580, 7, FALSE)</f>
        <v>18</v>
      </c>
    </row>
    <row r="469" spans="2:5" x14ac:dyDescent="0.35">
      <c r="B469" s="42" t="s">
        <v>8219</v>
      </c>
      <c r="C469" s="40">
        <f>VLOOKUP(B469,Data!F468:T4308, 7, FALSE)</f>
        <v>34</v>
      </c>
      <c r="D469" s="42" t="s">
        <v>8221</v>
      </c>
      <c r="E469" s="40">
        <f>VLOOKUP(D469,Data!F628:T4581, 7, FALSE)</f>
        <v>18</v>
      </c>
    </row>
    <row r="470" spans="2:5" x14ac:dyDescent="0.35">
      <c r="B470" s="42" t="s">
        <v>8219</v>
      </c>
      <c r="C470" s="40">
        <f>VLOOKUP(B470,Data!F469:T4309, 7, FALSE)</f>
        <v>34</v>
      </c>
      <c r="D470" s="42" t="s">
        <v>8221</v>
      </c>
      <c r="E470" s="40">
        <f>VLOOKUP(D470,Data!F629:T4582, 7, FALSE)</f>
        <v>18</v>
      </c>
    </row>
    <row r="471" spans="2:5" x14ac:dyDescent="0.35">
      <c r="B471" s="42" t="s">
        <v>8219</v>
      </c>
      <c r="C471" s="40">
        <f>VLOOKUP(B471,Data!F470:T4310, 7, FALSE)</f>
        <v>34</v>
      </c>
      <c r="D471" s="42" t="s">
        <v>8221</v>
      </c>
      <c r="E471" s="40">
        <f>VLOOKUP(D471,Data!F630:T4583, 7, FALSE)</f>
        <v>18</v>
      </c>
    </row>
    <row r="472" spans="2:5" x14ac:dyDescent="0.35">
      <c r="B472" s="42" t="s">
        <v>8219</v>
      </c>
      <c r="C472" s="40">
        <f>VLOOKUP(B472,Data!F471:T4311, 7, FALSE)</f>
        <v>34</v>
      </c>
      <c r="D472" s="42" t="s">
        <v>8221</v>
      </c>
      <c r="E472" s="40">
        <f>VLOOKUP(D472,Data!F631:T4584, 7, FALSE)</f>
        <v>18</v>
      </c>
    </row>
    <row r="473" spans="2:5" x14ac:dyDescent="0.35">
      <c r="B473" s="42" t="s">
        <v>8219</v>
      </c>
      <c r="C473" s="40">
        <f>VLOOKUP(B473,Data!F472:T4312, 7, FALSE)</f>
        <v>34</v>
      </c>
      <c r="D473" s="42" t="s">
        <v>8221</v>
      </c>
      <c r="E473" s="40">
        <f>VLOOKUP(D473,Data!F632:T4585, 7, FALSE)</f>
        <v>18</v>
      </c>
    </row>
    <row r="474" spans="2:5" x14ac:dyDescent="0.35">
      <c r="B474" s="42" t="s">
        <v>8219</v>
      </c>
      <c r="C474" s="40">
        <f>VLOOKUP(B474,Data!F473:T4313, 7, FALSE)</f>
        <v>34</v>
      </c>
      <c r="D474" s="42" t="s">
        <v>8221</v>
      </c>
      <c r="E474" s="40">
        <f>VLOOKUP(D474,Data!F633:T4586, 7, FALSE)</f>
        <v>18</v>
      </c>
    </row>
    <row r="475" spans="2:5" x14ac:dyDescent="0.35">
      <c r="B475" s="42" t="s">
        <v>8219</v>
      </c>
      <c r="C475" s="40">
        <f>VLOOKUP(B475,Data!F474:T4314, 7, FALSE)</f>
        <v>34</v>
      </c>
      <c r="D475" s="42" t="s">
        <v>8221</v>
      </c>
      <c r="E475" s="40">
        <f>VLOOKUP(D475,Data!F634:T4587, 7, FALSE)</f>
        <v>18</v>
      </c>
    </row>
    <row r="476" spans="2:5" x14ac:dyDescent="0.35">
      <c r="B476" s="42" t="s">
        <v>8219</v>
      </c>
      <c r="C476" s="40">
        <f>VLOOKUP(B476,Data!F475:T4315, 7, FALSE)</f>
        <v>34</v>
      </c>
      <c r="D476" s="42" t="s">
        <v>8221</v>
      </c>
      <c r="E476" s="40">
        <f>VLOOKUP(D476,Data!F635:T4588, 7, FALSE)</f>
        <v>18</v>
      </c>
    </row>
    <row r="477" spans="2:5" x14ac:dyDescent="0.35">
      <c r="B477" s="42" t="s">
        <v>8219</v>
      </c>
      <c r="C477" s="40">
        <f>VLOOKUP(B477,Data!F476:T4316, 7, FALSE)</f>
        <v>34</v>
      </c>
      <c r="D477" s="42" t="s">
        <v>8221</v>
      </c>
      <c r="E477" s="40">
        <f>VLOOKUP(D477,Data!F636:T4589, 7, FALSE)</f>
        <v>18</v>
      </c>
    </row>
    <row r="478" spans="2:5" x14ac:dyDescent="0.35">
      <c r="B478" s="42" t="s">
        <v>8219</v>
      </c>
      <c r="C478" s="40">
        <f>VLOOKUP(B478,Data!F477:T4317, 7, FALSE)</f>
        <v>34</v>
      </c>
      <c r="D478" s="42" t="s">
        <v>8221</v>
      </c>
      <c r="E478" s="40">
        <f>VLOOKUP(D478,Data!F637:T4590, 7, FALSE)</f>
        <v>18</v>
      </c>
    </row>
    <row r="479" spans="2:5" x14ac:dyDescent="0.35">
      <c r="B479" s="42" t="s">
        <v>8219</v>
      </c>
      <c r="C479" s="40">
        <f>VLOOKUP(B479,Data!F478:T4318, 7, FALSE)</f>
        <v>34</v>
      </c>
      <c r="D479" s="42" t="s">
        <v>8221</v>
      </c>
      <c r="E479" s="40">
        <f>VLOOKUP(D479,Data!F638:T4591, 7, FALSE)</f>
        <v>18</v>
      </c>
    </row>
    <row r="480" spans="2:5" x14ac:dyDescent="0.35">
      <c r="B480" s="42" t="s">
        <v>8219</v>
      </c>
      <c r="C480" s="40">
        <f>VLOOKUP(B480,Data!F479:T4319, 7, FALSE)</f>
        <v>34</v>
      </c>
      <c r="D480" s="42" t="s">
        <v>8221</v>
      </c>
      <c r="E480" s="40">
        <f>VLOOKUP(D480,Data!F639:T4592, 7, FALSE)</f>
        <v>18</v>
      </c>
    </row>
    <row r="481" spans="2:5" x14ac:dyDescent="0.35">
      <c r="B481" s="42" t="s">
        <v>8219</v>
      </c>
      <c r="C481" s="40">
        <f>VLOOKUP(B481,Data!F480:T4320, 7, FALSE)</f>
        <v>34</v>
      </c>
      <c r="D481" s="42" t="s">
        <v>8221</v>
      </c>
      <c r="E481" s="40">
        <f>VLOOKUP(D481,Data!F640:T4593, 7, FALSE)</f>
        <v>18</v>
      </c>
    </row>
    <row r="482" spans="2:5" x14ac:dyDescent="0.35">
      <c r="B482" s="42" t="s">
        <v>8219</v>
      </c>
      <c r="C482" s="40">
        <f>VLOOKUP(B482,Data!F481:T4321, 7, FALSE)</f>
        <v>34</v>
      </c>
      <c r="D482" s="42" t="s">
        <v>8221</v>
      </c>
      <c r="E482" s="40">
        <f>VLOOKUP(D482,Data!F641:T4594, 7, FALSE)</f>
        <v>18</v>
      </c>
    </row>
    <row r="483" spans="2:5" x14ac:dyDescent="0.35">
      <c r="B483" s="42" t="s">
        <v>8219</v>
      </c>
      <c r="C483" s="40">
        <f>VLOOKUP(B483,Data!F482:T4322, 7, FALSE)</f>
        <v>34</v>
      </c>
      <c r="D483" s="42" t="s">
        <v>8221</v>
      </c>
      <c r="E483" s="40">
        <f>VLOOKUP(D483,Data!F642:T4595, 7, FALSE)</f>
        <v>18</v>
      </c>
    </row>
    <row r="484" spans="2:5" x14ac:dyDescent="0.35">
      <c r="B484" s="42" t="s">
        <v>8219</v>
      </c>
      <c r="C484" s="40">
        <f>VLOOKUP(B484,Data!F483:T4323, 7, FALSE)</f>
        <v>34</v>
      </c>
      <c r="D484" s="42" t="s">
        <v>8221</v>
      </c>
      <c r="E484" s="40">
        <f>VLOOKUP(D484,Data!F643:T4596, 7, FALSE)</f>
        <v>18</v>
      </c>
    </row>
    <row r="485" spans="2:5" x14ac:dyDescent="0.35">
      <c r="B485" s="42" t="s">
        <v>8219</v>
      </c>
      <c r="C485" s="40">
        <f>VLOOKUP(B485,Data!F484:T4324, 7, FALSE)</f>
        <v>34</v>
      </c>
      <c r="D485" s="42" t="s">
        <v>8221</v>
      </c>
      <c r="E485" s="40">
        <f>VLOOKUP(D485,Data!F644:T4597, 7, FALSE)</f>
        <v>18</v>
      </c>
    </row>
    <row r="486" spans="2:5" x14ac:dyDescent="0.35">
      <c r="B486" s="42" t="s">
        <v>8219</v>
      </c>
      <c r="C486" s="40">
        <f>VLOOKUP(B486,Data!F485:T4325, 7, FALSE)</f>
        <v>34</v>
      </c>
      <c r="D486" s="42" t="s">
        <v>8221</v>
      </c>
      <c r="E486" s="40">
        <f>VLOOKUP(D486,Data!F645:T4598, 7, FALSE)</f>
        <v>18</v>
      </c>
    </row>
    <row r="487" spans="2:5" x14ac:dyDescent="0.35">
      <c r="B487" s="42" t="s">
        <v>8219</v>
      </c>
      <c r="C487" s="40">
        <f>VLOOKUP(B487,Data!F486:T4326, 7, FALSE)</f>
        <v>34</v>
      </c>
      <c r="D487" s="42" t="s">
        <v>8221</v>
      </c>
      <c r="E487" s="40">
        <f>VLOOKUP(D487,Data!F646:T4599, 7, FALSE)</f>
        <v>18</v>
      </c>
    </row>
    <row r="488" spans="2:5" x14ac:dyDescent="0.35">
      <c r="B488" s="42" t="s">
        <v>8219</v>
      </c>
      <c r="C488" s="40">
        <f>VLOOKUP(B488,Data!F487:T4327, 7, FALSE)</f>
        <v>34</v>
      </c>
      <c r="D488" s="42" t="s">
        <v>8221</v>
      </c>
      <c r="E488" s="40">
        <f>VLOOKUP(D488,Data!F647:T4600, 7, FALSE)</f>
        <v>18</v>
      </c>
    </row>
    <row r="489" spans="2:5" x14ac:dyDescent="0.35">
      <c r="B489" s="42" t="s">
        <v>8219</v>
      </c>
      <c r="C489" s="40">
        <f>VLOOKUP(B489,Data!F488:T4328, 7, FALSE)</f>
        <v>34</v>
      </c>
      <c r="D489" s="42" t="s">
        <v>8221</v>
      </c>
      <c r="E489" s="40">
        <f>VLOOKUP(D489,Data!F648:T4601, 7, FALSE)</f>
        <v>18</v>
      </c>
    </row>
    <row r="490" spans="2:5" x14ac:dyDescent="0.35">
      <c r="B490" s="42" t="s">
        <v>8219</v>
      </c>
      <c r="C490" s="40">
        <f>VLOOKUP(B490,Data!F489:T4329, 7, FALSE)</f>
        <v>34</v>
      </c>
      <c r="D490" s="42" t="s">
        <v>8221</v>
      </c>
      <c r="E490" s="40">
        <f>VLOOKUP(D490,Data!F649:T4602, 7, FALSE)</f>
        <v>18</v>
      </c>
    </row>
    <row r="491" spans="2:5" x14ac:dyDescent="0.35">
      <c r="B491" s="42" t="s">
        <v>8219</v>
      </c>
      <c r="C491" s="40">
        <f>VLOOKUP(B491,Data!F490:T4330, 7, FALSE)</f>
        <v>34</v>
      </c>
      <c r="D491" s="42" t="s">
        <v>8221</v>
      </c>
      <c r="E491" s="40">
        <f>VLOOKUP(D491,Data!F650:T4603, 7, FALSE)</f>
        <v>18</v>
      </c>
    </row>
    <row r="492" spans="2:5" x14ac:dyDescent="0.35">
      <c r="B492" s="42" t="s">
        <v>8219</v>
      </c>
      <c r="C492" s="40">
        <f>VLOOKUP(B492,Data!F491:T4331, 7, FALSE)</f>
        <v>34</v>
      </c>
      <c r="D492" s="42" t="s">
        <v>8221</v>
      </c>
      <c r="E492" s="40">
        <f>VLOOKUP(D492,Data!F651:T4604, 7, FALSE)</f>
        <v>18</v>
      </c>
    </row>
    <row r="493" spans="2:5" x14ac:dyDescent="0.35">
      <c r="B493" s="42" t="s">
        <v>8219</v>
      </c>
      <c r="C493" s="40">
        <f>VLOOKUP(B493,Data!F492:T4332, 7, FALSE)</f>
        <v>34</v>
      </c>
      <c r="D493" s="42" t="s">
        <v>8221</v>
      </c>
      <c r="E493" s="40">
        <f>VLOOKUP(D493,Data!F652:T4605, 7, FALSE)</f>
        <v>18</v>
      </c>
    </row>
    <row r="494" spans="2:5" x14ac:dyDescent="0.35">
      <c r="B494" s="42" t="s">
        <v>8219</v>
      </c>
      <c r="C494" s="40">
        <f>VLOOKUP(B494,Data!F493:T4333, 7, FALSE)</f>
        <v>34</v>
      </c>
      <c r="D494" s="42" t="s">
        <v>8221</v>
      </c>
      <c r="E494" s="40">
        <f>VLOOKUP(D494,Data!F653:T4606, 7, FALSE)</f>
        <v>18</v>
      </c>
    </row>
    <row r="495" spans="2:5" x14ac:dyDescent="0.35">
      <c r="B495" s="42" t="s">
        <v>8219</v>
      </c>
      <c r="C495" s="40">
        <f>VLOOKUP(B495,Data!F494:T4334, 7, FALSE)</f>
        <v>34</v>
      </c>
      <c r="D495" s="42" t="s">
        <v>8221</v>
      </c>
      <c r="E495" s="40">
        <f>VLOOKUP(D495,Data!F654:T4607, 7, FALSE)</f>
        <v>18</v>
      </c>
    </row>
    <row r="496" spans="2:5" x14ac:dyDescent="0.35">
      <c r="B496" s="42" t="s">
        <v>8219</v>
      </c>
      <c r="C496" s="40">
        <f>VLOOKUP(B496,Data!F495:T4335, 7, FALSE)</f>
        <v>34</v>
      </c>
      <c r="D496" s="42" t="s">
        <v>8221</v>
      </c>
      <c r="E496" s="40">
        <f>VLOOKUP(D496,Data!F655:T4608, 7, FALSE)</f>
        <v>18</v>
      </c>
    </row>
    <row r="497" spans="2:5" x14ac:dyDescent="0.35">
      <c r="B497" s="42" t="s">
        <v>8219</v>
      </c>
      <c r="C497" s="40">
        <f>VLOOKUP(B497,Data!F496:T4336, 7, FALSE)</f>
        <v>34</v>
      </c>
      <c r="D497" s="42" t="s">
        <v>8221</v>
      </c>
      <c r="E497" s="40">
        <f>VLOOKUP(D497,Data!F656:T4609, 7, FALSE)</f>
        <v>18</v>
      </c>
    </row>
    <row r="498" spans="2:5" x14ac:dyDescent="0.35">
      <c r="B498" s="42" t="s">
        <v>8219</v>
      </c>
      <c r="C498" s="40">
        <f>VLOOKUP(B498,Data!F497:T4337, 7, FALSE)</f>
        <v>34</v>
      </c>
      <c r="D498" s="42" t="s">
        <v>8221</v>
      </c>
      <c r="E498" s="40">
        <f>VLOOKUP(D498,Data!F657:T4610, 7, FALSE)</f>
        <v>18</v>
      </c>
    </row>
    <row r="499" spans="2:5" x14ac:dyDescent="0.35">
      <c r="B499" s="42" t="s">
        <v>8219</v>
      </c>
      <c r="C499" s="40">
        <f>VLOOKUP(B499,Data!F498:T4338, 7, FALSE)</f>
        <v>34</v>
      </c>
      <c r="D499" s="42" t="s">
        <v>8221</v>
      </c>
      <c r="E499" s="40">
        <f>VLOOKUP(D499,Data!F658:T4611, 7, FALSE)</f>
        <v>18</v>
      </c>
    </row>
    <row r="500" spans="2:5" x14ac:dyDescent="0.35">
      <c r="B500" s="42" t="s">
        <v>8219</v>
      </c>
      <c r="C500" s="40">
        <f>VLOOKUP(B500,Data!F499:T4339, 7, FALSE)</f>
        <v>34</v>
      </c>
      <c r="D500" s="42" t="s">
        <v>8221</v>
      </c>
      <c r="E500" s="40">
        <f>VLOOKUP(D500,Data!F659:T4612, 7, FALSE)</f>
        <v>18</v>
      </c>
    </row>
    <row r="501" spans="2:5" x14ac:dyDescent="0.35">
      <c r="B501" s="42" t="s">
        <v>8219</v>
      </c>
      <c r="C501" s="40">
        <f>VLOOKUP(B501,Data!F500:T4340, 7, FALSE)</f>
        <v>34</v>
      </c>
      <c r="D501" s="42" t="s">
        <v>8221</v>
      </c>
      <c r="E501" s="40">
        <f>VLOOKUP(D501,Data!F660:T4613, 7, FALSE)</f>
        <v>18</v>
      </c>
    </row>
    <row r="502" spans="2:5" x14ac:dyDescent="0.35">
      <c r="B502" s="42" t="s">
        <v>8219</v>
      </c>
      <c r="C502" s="40">
        <f>VLOOKUP(B502,Data!F501:T4341, 7, FALSE)</f>
        <v>34</v>
      </c>
      <c r="D502" s="42" t="s">
        <v>8221</v>
      </c>
      <c r="E502" s="40">
        <f>VLOOKUP(D502,Data!F661:T4614, 7, FALSE)</f>
        <v>18</v>
      </c>
    </row>
    <row r="503" spans="2:5" x14ac:dyDescent="0.35">
      <c r="B503" s="42" t="s">
        <v>8219</v>
      </c>
      <c r="C503" s="40">
        <f>VLOOKUP(B503,Data!F502:T4342, 7, FALSE)</f>
        <v>34</v>
      </c>
      <c r="D503" s="42" t="s">
        <v>8221</v>
      </c>
      <c r="E503" s="40">
        <f>VLOOKUP(D503,Data!F662:T4615, 7, FALSE)</f>
        <v>18</v>
      </c>
    </row>
    <row r="504" spans="2:5" x14ac:dyDescent="0.35">
      <c r="B504" s="42" t="s">
        <v>8219</v>
      </c>
      <c r="C504" s="40">
        <f>VLOOKUP(B504,Data!F503:T4343, 7, FALSE)</f>
        <v>34</v>
      </c>
      <c r="D504" s="42" t="s">
        <v>8221</v>
      </c>
      <c r="E504" s="40">
        <f>VLOOKUP(D504,Data!F663:T4616, 7, FALSE)</f>
        <v>9</v>
      </c>
    </row>
    <row r="505" spans="2:5" x14ac:dyDescent="0.35">
      <c r="B505" s="42" t="s">
        <v>8219</v>
      </c>
      <c r="C505" s="40">
        <f>VLOOKUP(B505,Data!F504:T4344, 7, FALSE)</f>
        <v>34</v>
      </c>
      <c r="D505" s="42" t="s">
        <v>8221</v>
      </c>
      <c r="E505" s="40">
        <f>VLOOKUP(D505,Data!F664:T4617, 7, FALSE)</f>
        <v>4</v>
      </c>
    </row>
    <row r="506" spans="2:5" x14ac:dyDescent="0.35">
      <c r="B506" s="42" t="s">
        <v>8219</v>
      </c>
      <c r="C506" s="40">
        <f>VLOOKUP(B506,Data!F505:T4345, 7, FALSE)</f>
        <v>34</v>
      </c>
      <c r="D506" s="42" t="s">
        <v>8221</v>
      </c>
      <c r="E506" s="40">
        <f>VLOOKUP(D506,Data!F665:T4618, 7, FALSE)</f>
        <v>7</v>
      </c>
    </row>
    <row r="507" spans="2:5" x14ac:dyDescent="0.35">
      <c r="B507" s="42" t="s">
        <v>8219</v>
      </c>
      <c r="C507" s="40">
        <f>VLOOKUP(B507,Data!F506:T4346, 7, FALSE)</f>
        <v>34</v>
      </c>
      <c r="D507" s="42" t="s">
        <v>8221</v>
      </c>
      <c r="E507" s="40">
        <f>VLOOKUP(D507,Data!F666:T4619, 7, FALSE)</f>
        <v>29</v>
      </c>
    </row>
    <row r="508" spans="2:5" x14ac:dyDescent="0.35">
      <c r="B508" s="42" t="s">
        <v>8219</v>
      </c>
      <c r="C508" s="40">
        <f>VLOOKUP(B508,Data!F507:T4347, 7, FALSE)</f>
        <v>34</v>
      </c>
      <c r="D508" s="42" t="s">
        <v>8221</v>
      </c>
      <c r="E508" s="40">
        <f>VLOOKUP(D508,Data!F667:T4620, 7, FALSE)</f>
        <v>12</v>
      </c>
    </row>
    <row r="509" spans="2:5" x14ac:dyDescent="0.35">
      <c r="B509" s="42" t="s">
        <v>8219</v>
      </c>
      <c r="C509" s="40">
        <f>VLOOKUP(B509,Data!F508:T4348, 7, FALSE)</f>
        <v>34</v>
      </c>
      <c r="D509" s="42" t="s">
        <v>8221</v>
      </c>
      <c r="E509" s="40">
        <f>VLOOKUP(D509,Data!F668:T4621, 7, FALSE)</f>
        <v>4</v>
      </c>
    </row>
    <row r="510" spans="2:5" x14ac:dyDescent="0.35">
      <c r="B510" s="42" t="s">
        <v>8219</v>
      </c>
      <c r="C510" s="40">
        <f>VLOOKUP(B510,Data!F509:T4349, 7, FALSE)</f>
        <v>34</v>
      </c>
      <c r="D510" s="42" t="s">
        <v>8221</v>
      </c>
      <c r="E510" s="40">
        <f>VLOOKUP(D510,Data!F669:T4622, 7, FALSE)</f>
        <v>28</v>
      </c>
    </row>
    <row r="511" spans="2:5" x14ac:dyDescent="0.35">
      <c r="B511" s="42" t="s">
        <v>8219</v>
      </c>
      <c r="C511" s="40">
        <f>VLOOKUP(B511,Data!F510:T4350, 7, FALSE)</f>
        <v>34</v>
      </c>
      <c r="D511" s="42" t="s">
        <v>8221</v>
      </c>
      <c r="E511" s="40">
        <f>VLOOKUP(D511,Data!F670:T4623, 7, FALSE)</f>
        <v>25</v>
      </c>
    </row>
    <row r="512" spans="2:5" x14ac:dyDescent="0.35">
      <c r="B512" s="42" t="s">
        <v>8219</v>
      </c>
      <c r="C512" s="40">
        <f>VLOOKUP(B512,Data!F511:T4351, 7, FALSE)</f>
        <v>34</v>
      </c>
      <c r="D512" s="42" t="s">
        <v>8221</v>
      </c>
      <c r="E512" s="40">
        <f>VLOOKUP(D512,Data!F671:T4624, 7, FALSE)</f>
        <v>28</v>
      </c>
    </row>
    <row r="513" spans="2:5" x14ac:dyDescent="0.35">
      <c r="B513" s="42" t="s">
        <v>8219</v>
      </c>
      <c r="C513" s="40">
        <f>VLOOKUP(B513,Data!F512:T4352, 7, FALSE)</f>
        <v>34</v>
      </c>
      <c r="D513" s="42" t="s">
        <v>8221</v>
      </c>
      <c r="E513" s="40">
        <f>VLOOKUP(D513,Data!F672:T4625, 7, FALSE)</f>
        <v>310</v>
      </c>
    </row>
    <row r="514" spans="2:5" x14ac:dyDescent="0.35">
      <c r="B514" s="42" t="s">
        <v>8219</v>
      </c>
      <c r="C514" s="40">
        <f>VLOOKUP(B514,Data!F513:T4353, 7, FALSE)</f>
        <v>34</v>
      </c>
      <c r="D514" s="42" t="s">
        <v>8221</v>
      </c>
      <c r="E514" s="40">
        <f>VLOOKUP(D514,Data!F673:T4626, 7, FALSE)</f>
        <v>15</v>
      </c>
    </row>
    <row r="515" spans="2:5" x14ac:dyDescent="0.35">
      <c r="B515" s="42" t="s">
        <v>8219</v>
      </c>
      <c r="C515" s="40">
        <f>VLOOKUP(B515,Data!F514:T4354, 7, FALSE)</f>
        <v>34</v>
      </c>
      <c r="D515" s="42" t="s">
        <v>8221</v>
      </c>
      <c r="E515" s="40">
        <f>VLOOKUP(D515,Data!F674:T4627, 7, FALSE)</f>
        <v>215</v>
      </c>
    </row>
    <row r="516" spans="2:5" x14ac:dyDescent="0.35">
      <c r="B516" s="42" t="s">
        <v>8219</v>
      </c>
      <c r="C516" s="40">
        <f>VLOOKUP(B516,Data!F515:T4355, 7, FALSE)</f>
        <v>34</v>
      </c>
      <c r="D516" s="42" t="s">
        <v>8221</v>
      </c>
      <c r="E516" s="40">
        <f>VLOOKUP(D516,Data!F675:T4628, 7, FALSE)</f>
        <v>3</v>
      </c>
    </row>
    <row r="517" spans="2:5" x14ac:dyDescent="0.35">
      <c r="B517" s="42" t="s">
        <v>8219</v>
      </c>
      <c r="C517" s="40">
        <f>VLOOKUP(B517,Data!F516:T4356, 7, FALSE)</f>
        <v>34</v>
      </c>
      <c r="D517" s="42" t="s">
        <v>8221</v>
      </c>
      <c r="E517" s="40">
        <f>VLOOKUP(D517,Data!F676:T4629, 7, FALSE)</f>
        <v>2</v>
      </c>
    </row>
    <row r="518" spans="2:5" x14ac:dyDescent="0.35">
      <c r="B518" s="42" t="s">
        <v>8219</v>
      </c>
      <c r="C518" s="40">
        <f>VLOOKUP(B518,Data!F517:T4357, 7, FALSE)</f>
        <v>34</v>
      </c>
      <c r="D518" s="42" t="s">
        <v>8221</v>
      </c>
      <c r="E518" s="40">
        <f>VLOOKUP(D518,Data!F677:T4630, 7, FALSE)</f>
        <v>26</v>
      </c>
    </row>
    <row r="519" spans="2:5" x14ac:dyDescent="0.35">
      <c r="B519" s="42" t="s">
        <v>8219</v>
      </c>
      <c r="C519" s="40">
        <f>VLOOKUP(B519,Data!F518:T4358, 7, FALSE)</f>
        <v>34</v>
      </c>
      <c r="D519" s="42" t="s">
        <v>8221</v>
      </c>
      <c r="E519" s="40">
        <f>VLOOKUP(D519,Data!F678:T4631, 7, FALSE)</f>
        <v>24</v>
      </c>
    </row>
    <row r="520" spans="2:5" x14ac:dyDescent="0.35">
      <c r="B520" s="42" t="s">
        <v>8219</v>
      </c>
      <c r="C520" s="40">
        <f>VLOOKUP(B520,Data!F519:T4359, 7, FALSE)</f>
        <v>34</v>
      </c>
      <c r="D520" s="42" t="s">
        <v>8221</v>
      </c>
      <c r="E520" s="40">
        <f>VLOOKUP(D520,Data!F679:T4632, 7, FALSE)</f>
        <v>96</v>
      </c>
    </row>
    <row r="521" spans="2:5" x14ac:dyDescent="0.35">
      <c r="B521" s="42" t="s">
        <v>8219</v>
      </c>
      <c r="C521" s="40">
        <f>VLOOKUP(B521,Data!F520:T4360, 7, FALSE)</f>
        <v>34</v>
      </c>
      <c r="D521" s="42" t="s">
        <v>8221</v>
      </c>
      <c r="E521" s="40">
        <f>VLOOKUP(D521,Data!F680:T4633, 7, FALSE)</f>
        <v>17</v>
      </c>
    </row>
    <row r="522" spans="2:5" x14ac:dyDescent="0.35">
      <c r="B522" s="42" t="s">
        <v>8219</v>
      </c>
      <c r="C522" s="40">
        <f>VLOOKUP(B522,Data!F521:T4361, 7, FALSE)</f>
        <v>34</v>
      </c>
      <c r="D522" s="42" t="s">
        <v>8221</v>
      </c>
      <c r="E522" s="40">
        <f>VLOOKUP(D522,Data!F681:T4634, 7, FALSE)</f>
        <v>94</v>
      </c>
    </row>
    <row r="523" spans="2:5" x14ac:dyDescent="0.35">
      <c r="B523" s="42" t="s">
        <v>8219</v>
      </c>
      <c r="C523" s="40">
        <f>VLOOKUP(B523,Data!F522:T4362, 7, FALSE)</f>
        <v>34</v>
      </c>
      <c r="D523" s="42" t="s">
        <v>8221</v>
      </c>
      <c r="E523" s="40">
        <f>VLOOKUP(D523,Data!F682:T4635, 7, FALSE)</f>
        <v>129</v>
      </c>
    </row>
    <row r="524" spans="2:5" x14ac:dyDescent="0.35">
      <c r="B524" s="42" t="s">
        <v>8219</v>
      </c>
      <c r="C524" s="40">
        <f>VLOOKUP(B524,Data!F523:T4363, 7, FALSE)</f>
        <v>56</v>
      </c>
      <c r="D524" s="42" t="s">
        <v>8221</v>
      </c>
      <c r="E524" s="40">
        <f>VLOOKUP(D524,Data!F683:T4636, 7, FALSE)</f>
        <v>1</v>
      </c>
    </row>
    <row r="525" spans="2:5" x14ac:dyDescent="0.35">
      <c r="B525" s="42" t="s">
        <v>8219</v>
      </c>
      <c r="C525" s="40">
        <f>VLOOKUP(B525,Data!F524:T4364, 7, FALSE)</f>
        <v>31</v>
      </c>
      <c r="D525" s="42" t="s">
        <v>8221</v>
      </c>
      <c r="E525" s="40">
        <f>VLOOKUP(D525,Data!F684:T4637, 7, FALSE)</f>
        <v>4</v>
      </c>
    </row>
    <row r="526" spans="2:5" x14ac:dyDescent="0.35">
      <c r="B526" s="42" t="s">
        <v>8219</v>
      </c>
      <c r="C526" s="40">
        <f>VLOOKUP(B526,Data!F525:T4365, 7, FALSE)</f>
        <v>84</v>
      </c>
      <c r="D526" s="42" t="s">
        <v>8221</v>
      </c>
      <c r="E526" s="40">
        <f>VLOOKUP(D526,Data!F685:T4638, 7, FALSE)</f>
        <v>3</v>
      </c>
    </row>
    <row r="527" spans="2:5" x14ac:dyDescent="0.35">
      <c r="B527" s="42" t="s">
        <v>8219</v>
      </c>
      <c r="C527" s="40">
        <f>VLOOKUP(B527,Data!F526:T4366, 7, FALSE)</f>
        <v>130</v>
      </c>
      <c r="D527" s="42" t="s">
        <v>8221</v>
      </c>
      <c r="E527" s="40">
        <f>VLOOKUP(D527,Data!F686:T4639, 7, FALSE)</f>
        <v>135</v>
      </c>
    </row>
    <row r="528" spans="2:5" x14ac:dyDescent="0.35">
      <c r="B528" s="42" t="s">
        <v>8219</v>
      </c>
      <c r="C528" s="40">
        <f>VLOOKUP(B528,Data!F527:T4367, 7, FALSE)</f>
        <v>12</v>
      </c>
      <c r="D528" s="42" t="s">
        <v>8221</v>
      </c>
      <c r="E528" s="40">
        <f>VLOOKUP(D528,Data!F687:T4640, 7, FALSE)</f>
        <v>10</v>
      </c>
    </row>
    <row r="529" spans="2:5" x14ac:dyDescent="0.35">
      <c r="B529" s="42" t="s">
        <v>8219</v>
      </c>
      <c r="C529" s="40">
        <f>VLOOKUP(B529,Data!F528:T4368, 7, FALSE)</f>
        <v>23</v>
      </c>
      <c r="D529" s="42" t="s">
        <v>8221</v>
      </c>
      <c r="E529" s="40">
        <f>VLOOKUP(D529,Data!F688:T4641, 7, FALSE)</f>
        <v>0</v>
      </c>
    </row>
    <row r="530" spans="2:5" x14ac:dyDescent="0.35">
      <c r="B530" s="42" t="s">
        <v>8219</v>
      </c>
      <c r="C530" s="40">
        <f>VLOOKUP(B530,Data!F529:T4369, 7, FALSE)</f>
        <v>158</v>
      </c>
      <c r="D530" s="42" t="s">
        <v>8221</v>
      </c>
      <c r="E530" s="40">
        <f>VLOOKUP(D530,Data!F689:T4642, 7, FALSE)</f>
        <v>6</v>
      </c>
    </row>
    <row r="531" spans="2:5" x14ac:dyDescent="0.35">
      <c r="B531" s="42" t="s">
        <v>8219</v>
      </c>
      <c r="C531" s="40">
        <f>VLOOKUP(B531,Data!F530:T4370, 7, FALSE)</f>
        <v>30</v>
      </c>
      <c r="D531" s="42" t="s">
        <v>8221</v>
      </c>
      <c r="E531" s="40">
        <f>VLOOKUP(D531,Data!F690:T4643, 7, FALSE)</f>
        <v>36</v>
      </c>
    </row>
    <row r="532" spans="2:5" x14ac:dyDescent="0.35">
      <c r="B532" s="42" t="s">
        <v>8219</v>
      </c>
      <c r="C532" s="40">
        <f>VLOOKUP(B532,Data!F531:T4371, 7, FALSE)</f>
        <v>18</v>
      </c>
      <c r="D532" s="42" t="s">
        <v>8221</v>
      </c>
      <c r="E532" s="40">
        <f>VLOOKUP(D532,Data!F691:T4644, 7, FALSE)</f>
        <v>336</v>
      </c>
    </row>
    <row r="533" spans="2:5" x14ac:dyDescent="0.35">
      <c r="B533" s="42" t="s">
        <v>8219</v>
      </c>
      <c r="C533" s="40">
        <f>VLOOKUP(B533,Data!F532:T4372, 7, FALSE)</f>
        <v>29</v>
      </c>
      <c r="D533" s="42" t="s">
        <v>8221</v>
      </c>
      <c r="E533" s="40">
        <f>VLOOKUP(D533,Data!F692:T4645, 7, FALSE)</f>
        <v>34</v>
      </c>
    </row>
    <row r="534" spans="2:5" x14ac:dyDescent="0.35">
      <c r="B534" s="42" t="s">
        <v>8219</v>
      </c>
      <c r="C534" s="40">
        <f>VLOOKUP(B534,Data!F533:T4373, 7, FALSE)</f>
        <v>31</v>
      </c>
      <c r="D534" s="42" t="s">
        <v>8221</v>
      </c>
      <c r="E534" s="40">
        <f>VLOOKUP(D534,Data!F693:T4646, 7, FALSE)</f>
        <v>10</v>
      </c>
    </row>
    <row r="535" spans="2:5" x14ac:dyDescent="0.35">
      <c r="B535" s="42" t="s">
        <v>8219</v>
      </c>
      <c r="C535" s="40">
        <f>VLOOKUP(B535,Data!F534:T4374, 7, FALSE)</f>
        <v>173</v>
      </c>
      <c r="D535" s="42" t="s">
        <v>8221</v>
      </c>
      <c r="E535" s="40">
        <f>VLOOKUP(D535,Data!F694:T4647, 7, FALSE)</f>
        <v>201</v>
      </c>
    </row>
    <row r="536" spans="2:5" x14ac:dyDescent="0.35">
      <c r="B536" s="42" t="s">
        <v>8219</v>
      </c>
      <c r="C536" s="40">
        <f>VLOOKUP(B536,Data!F535:T4375, 7, FALSE)</f>
        <v>17</v>
      </c>
      <c r="D536" s="42" t="s">
        <v>8221</v>
      </c>
      <c r="E536" s="40">
        <f>VLOOKUP(D536,Data!F695:T4648, 7, FALSE)</f>
        <v>296</v>
      </c>
    </row>
    <row r="537" spans="2:5" x14ac:dyDescent="0.35">
      <c r="B537" s="42" t="s">
        <v>8219</v>
      </c>
      <c r="C537" s="40">
        <f>VLOOKUP(B537,Data!F536:T4376, 7, FALSE)</f>
        <v>48</v>
      </c>
      <c r="D537" s="42" t="s">
        <v>8221</v>
      </c>
      <c r="E537" s="40">
        <f>VLOOKUP(D537,Data!F696:T4649, 7, FALSE)</f>
        <v>7</v>
      </c>
    </row>
    <row r="538" spans="2:5" x14ac:dyDescent="0.35">
      <c r="B538" s="42" t="s">
        <v>8219</v>
      </c>
      <c r="C538" s="40">
        <f>VLOOKUP(B538,Data!F537:T4377, 7, FALSE)</f>
        <v>59</v>
      </c>
      <c r="D538" s="42" t="s">
        <v>8221</v>
      </c>
      <c r="E538" s="40">
        <f>VLOOKUP(D538,Data!F697:T4650, 7, FALSE)</f>
        <v>7</v>
      </c>
    </row>
    <row r="539" spans="2:5" x14ac:dyDescent="0.35">
      <c r="B539" s="42" t="s">
        <v>8219</v>
      </c>
      <c r="C539" s="40">
        <f>VLOOKUP(B539,Data!F538:T4378, 7, FALSE)</f>
        <v>39</v>
      </c>
      <c r="D539" s="42" t="s">
        <v>8221</v>
      </c>
      <c r="E539" s="40">
        <f>VLOOKUP(D539,Data!F698:T4651, 7, FALSE)</f>
        <v>1</v>
      </c>
    </row>
    <row r="540" spans="2:5" x14ac:dyDescent="0.35">
      <c r="B540" s="42" t="s">
        <v>8219</v>
      </c>
      <c r="C540" s="40">
        <f>VLOOKUP(B540,Data!F539:T4379, 7, FALSE)</f>
        <v>59</v>
      </c>
      <c r="D540" s="42" t="s">
        <v>8221</v>
      </c>
      <c r="E540" s="40">
        <f>VLOOKUP(D540,Data!F699:T4652, 7, FALSE)</f>
        <v>114</v>
      </c>
    </row>
    <row r="541" spans="2:5" x14ac:dyDescent="0.35">
      <c r="B541" s="42" t="s">
        <v>8219</v>
      </c>
      <c r="C541" s="40">
        <f>VLOOKUP(B541,Data!F540:T4380, 7, FALSE)</f>
        <v>60</v>
      </c>
      <c r="D541" s="42" t="s">
        <v>8221</v>
      </c>
      <c r="E541" s="40">
        <f>VLOOKUP(D541,Data!F700:T4653, 7, FALSE)</f>
        <v>29</v>
      </c>
    </row>
    <row r="542" spans="2:5" x14ac:dyDescent="0.35">
      <c r="B542" s="42" t="s">
        <v>8219</v>
      </c>
      <c r="C542" s="40">
        <f>VLOOKUP(B542,Data!F541:T4381, 7, FALSE)</f>
        <v>20</v>
      </c>
      <c r="D542" s="42" t="s">
        <v>8221</v>
      </c>
      <c r="E542" s="40">
        <f>VLOOKUP(D542,Data!F701:T4654, 7, FALSE)</f>
        <v>890</v>
      </c>
    </row>
    <row r="543" spans="2:5" x14ac:dyDescent="0.35">
      <c r="B543" s="42" t="s">
        <v>8219</v>
      </c>
      <c r="C543" s="40">
        <f>VLOOKUP(B543,Data!F542:T4382, 7, FALSE)</f>
        <v>2</v>
      </c>
      <c r="D543" s="42" t="s">
        <v>8221</v>
      </c>
      <c r="E543" s="40">
        <f>VLOOKUP(D543,Data!F702:T4655, 7, FALSE)</f>
        <v>31</v>
      </c>
    </row>
    <row r="544" spans="2:5" x14ac:dyDescent="0.35">
      <c r="B544" s="42" t="s">
        <v>8219</v>
      </c>
      <c r="C544" s="40">
        <f>VLOOKUP(B544,Data!F543:T4383, 7, FALSE)</f>
        <v>2</v>
      </c>
      <c r="D544" s="42" t="s">
        <v>8221</v>
      </c>
      <c r="E544" s="40">
        <f>VLOOKUP(D544,Data!F703:T4656, 7, FALSE)</f>
        <v>21</v>
      </c>
    </row>
    <row r="545" spans="2:5" x14ac:dyDescent="0.35">
      <c r="B545" s="42" t="s">
        <v>8219</v>
      </c>
      <c r="C545" s="40">
        <f>VLOOKUP(B545,Data!F544:T4384, 7, FALSE)</f>
        <v>2</v>
      </c>
      <c r="D545" s="42" t="s">
        <v>8221</v>
      </c>
      <c r="E545" s="40">
        <f>VLOOKUP(D545,Data!F704:T4657, 7, FALSE)</f>
        <v>37</v>
      </c>
    </row>
    <row r="546" spans="2:5" x14ac:dyDescent="0.35">
      <c r="B546" s="42" t="s">
        <v>8219</v>
      </c>
      <c r="C546" s="40">
        <f>VLOOKUP(B546,Data!F545:T4385, 7, FALSE)</f>
        <v>2</v>
      </c>
      <c r="D546" s="42" t="s">
        <v>8221</v>
      </c>
      <c r="E546" s="40">
        <f>VLOOKUP(D546,Data!F705:T4658, 7, FALSE)</f>
        <v>7</v>
      </c>
    </row>
    <row r="547" spans="2:5" x14ac:dyDescent="0.35">
      <c r="B547" s="42" t="s">
        <v>8219</v>
      </c>
      <c r="C547" s="40">
        <f>VLOOKUP(B547,Data!F546:T4386, 7, FALSE)</f>
        <v>2</v>
      </c>
      <c r="D547" s="42" t="s">
        <v>8221</v>
      </c>
      <c r="E547" s="40">
        <f>VLOOKUP(D547,Data!F706:T4659, 7, FALSE)</f>
        <v>4</v>
      </c>
    </row>
    <row r="548" spans="2:5" x14ac:dyDescent="0.35">
      <c r="B548" s="42" t="s">
        <v>8219</v>
      </c>
      <c r="C548" s="40">
        <f>VLOOKUP(B548,Data!F547:T4387, 7, FALSE)</f>
        <v>2</v>
      </c>
      <c r="D548" s="42" t="s">
        <v>8221</v>
      </c>
      <c r="E548" s="40">
        <f>VLOOKUP(D548,Data!F707:T4660, 7, FALSE)</f>
        <v>5</v>
      </c>
    </row>
    <row r="549" spans="2:5" x14ac:dyDescent="0.35">
      <c r="B549" s="42" t="s">
        <v>8219</v>
      </c>
      <c r="C549" s="40">
        <f>VLOOKUP(B549,Data!F548:T4388, 7, FALSE)</f>
        <v>2</v>
      </c>
      <c r="D549" s="42" t="s">
        <v>8221</v>
      </c>
      <c r="E549" s="40">
        <f>VLOOKUP(D549,Data!F708:T4661, 7, FALSE)</f>
        <v>0</v>
      </c>
    </row>
    <row r="550" spans="2:5" x14ac:dyDescent="0.35">
      <c r="B550" s="42" t="s">
        <v>8219</v>
      </c>
      <c r="C550" s="40">
        <f>VLOOKUP(B550,Data!F549:T4389, 7, FALSE)</f>
        <v>2</v>
      </c>
      <c r="D550" s="42" t="s">
        <v>8221</v>
      </c>
      <c r="E550" s="40">
        <f>VLOOKUP(D550,Data!F709:T4662, 7, FALSE)</f>
        <v>456</v>
      </c>
    </row>
    <row r="551" spans="2:5" x14ac:dyDescent="0.35">
      <c r="B551" s="42" t="s">
        <v>8219</v>
      </c>
      <c r="C551" s="40">
        <f>VLOOKUP(B551,Data!F550:T4390, 7, FALSE)</f>
        <v>2</v>
      </c>
      <c r="D551" s="42" t="s">
        <v>8221</v>
      </c>
      <c r="E551" s="40">
        <f>VLOOKUP(D551,Data!F710:T4663, 7, FALSE)</f>
        <v>369</v>
      </c>
    </row>
    <row r="552" spans="2:5" x14ac:dyDescent="0.35">
      <c r="B552" s="42" t="s">
        <v>8219</v>
      </c>
      <c r="C552" s="40">
        <f>VLOOKUP(B552,Data!F551:T4391, 7, FALSE)</f>
        <v>2</v>
      </c>
      <c r="D552" s="42" t="s">
        <v>8221</v>
      </c>
      <c r="E552" s="40">
        <f>VLOOKUP(D552,Data!F711:T4664, 7, FALSE)</f>
        <v>2</v>
      </c>
    </row>
    <row r="553" spans="2:5" x14ac:dyDescent="0.35">
      <c r="B553" s="42" t="s">
        <v>8219</v>
      </c>
      <c r="C553" s="40">
        <f>VLOOKUP(B553,Data!F552:T4392, 7, FALSE)</f>
        <v>2</v>
      </c>
      <c r="D553" s="42" t="s">
        <v>8221</v>
      </c>
      <c r="E553" s="40">
        <f>VLOOKUP(D553,Data!F712:T4665, 7, FALSE)</f>
        <v>0</v>
      </c>
    </row>
    <row r="554" spans="2:5" x14ac:dyDescent="0.35">
      <c r="B554" s="42" t="s">
        <v>8219</v>
      </c>
      <c r="C554" s="40">
        <f>VLOOKUP(B554,Data!F553:T4393, 7, FALSE)</f>
        <v>2</v>
      </c>
      <c r="D554" s="42" t="s">
        <v>8221</v>
      </c>
      <c r="E554" s="40">
        <f>VLOOKUP(D554,Data!F713:T4666, 7, FALSE)</f>
        <v>338</v>
      </c>
    </row>
    <row r="555" spans="2:5" x14ac:dyDescent="0.35">
      <c r="B555" s="42" t="s">
        <v>8219</v>
      </c>
      <c r="C555" s="40">
        <f>VLOOKUP(B555,Data!F554:T4394, 7, FALSE)</f>
        <v>2</v>
      </c>
      <c r="D555" s="42" t="s">
        <v>8221</v>
      </c>
      <c r="E555" s="40">
        <f>VLOOKUP(D555,Data!F714:T4667, 7, FALSE)</f>
        <v>4</v>
      </c>
    </row>
    <row r="556" spans="2:5" x14ac:dyDescent="0.35">
      <c r="B556" s="42" t="s">
        <v>8219</v>
      </c>
      <c r="C556" s="40">
        <f>VLOOKUP(B556,Data!F555:T4395, 7, FALSE)</f>
        <v>2</v>
      </c>
      <c r="D556" s="42" t="s">
        <v>8221</v>
      </c>
      <c r="E556" s="40">
        <f>VLOOKUP(D556,Data!F715:T4668, 7, FALSE)</f>
        <v>1</v>
      </c>
    </row>
    <row r="557" spans="2:5" x14ac:dyDescent="0.35">
      <c r="B557" s="42" t="s">
        <v>8219</v>
      </c>
      <c r="C557" s="40">
        <f>VLOOKUP(B557,Data!F556:T4396, 7, FALSE)</f>
        <v>2</v>
      </c>
      <c r="D557" s="42" t="s">
        <v>8221</v>
      </c>
      <c r="E557" s="40">
        <f>VLOOKUP(D557,Data!F716:T4669, 7, FALSE)</f>
        <v>28</v>
      </c>
    </row>
    <row r="558" spans="2:5" x14ac:dyDescent="0.35">
      <c r="B558" s="42" t="s">
        <v>8219</v>
      </c>
      <c r="C558" s="40">
        <f>VLOOKUP(B558,Data!F557:T4397, 7, FALSE)</f>
        <v>2</v>
      </c>
      <c r="D558" s="42" t="s">
        <v>8221</v>
      </c>
      <c r="E558" s="40">
        <f>VLOOKUP(D558,Data!F717:T4670, 7, FALSE)</f>
        <v>12</v>
      </c>
    </row>
    <row r="559" spans="2:5" x14ac:dyDescent="0.35">
      <c r="B559" s="42" t="s">
        <v>8219</v>
      </c>
      <c r="C559" s="40">
        <f>VLOOKUP(B559,Data!F558:T4398, 7, FALSE)</f>
        <v>2</v>
      </c>
      <c r="D559" s="42" t="s">
        <v>8221</v>
      </c>
      <c r="E559" s="40">
        <f>VLOOKUP(D559,Data!F718:T4671, 7, FALSE)</f>
        <v>16</v>
      </c>
    </row>
    <row r="560" spans="2:5" x14ac:dyDescent="0.35">
      <c r="B560" s="42" t="s">
        <v>8219</v>
      </c>
      <c r="C560" s="40">
        <f>VLOOKUP(B560,Data!F559:T4399, 7, FALSE)</f>
        <v>2</v>
      </c>
      <c r="D560" s="42" t="s">
        <v>8221</v>
      </c>
      <c r="E560" s="40">
        <f>VLOOKUP(D560,Data!F719:T4672, 7, FALSE)</f>
        <v>4</v>
      </c>
    </row>
    <row r="561" spans="2:5" x14ac:dyDescent="0.35">
      <c r="B561" s="42" t="s">
        <v>8219</v>
      </c>
      <c r="C561" s="40">
        <f>VLOOKUP(B561,Data!F560:T4400, 7, FALSE)</f>
        <v>2</v>
      </c>
      <c r="D561" s="42" t="s">
        <v>8221</v>
      </c>
      <c r="E561" s="40">
        <f>VLOOKUP(D561,Data!F720:T4673, 7, FALSE)</f>
        <v>4</v>
      </c>
    </row>
    <row r="562" spans="2:5" x14ac:dyDescent="0.35">
      <c r="B562" s="42" t="s">
        <v>8219</v>
      </c>
      <c r="C562" s="40">
        <f>VLOOKUP(B562,Data!F561:T4401, 7, FALSE)</f>
        <v>2</v>
      </c>
      <c r="D562" s="42" t="s">
        <v>8221</v>
      </c>
      <c r="E562" s="40">
        <f>VLOOKUP(D562,Data!F721:T4674, 7, FALSE)</f>
        <v>10</v>
      </c>
    </row>
    <row r="563" spans="2:5" x14ac:dyDescent="0.35">
      <c r="B563" s="42" t="s">
        <v>8219</v>
      </c>
      <c r="C563" s="40">
        <f>VLOOKUP(B563,Data!F562:T4402, 7, FALSE)</f>
        <v>2</v>
      </c>
      <c r="D563" s="42" t="s">
        <v>8221</v>
      </c>
      <c r="E563" s="40">
        <f>VLOOKUP(D563,Data!F722:T4675, 7, FALSE)</f>
        <v>0</v>
      </c>
    </row>
    <row r="564" spans="2:5" x14ac:dyDescent="0.35">
      <c r="B564" s="42" t="s">
        <v>8219</v>
      </c>
      <c r="C564" s="40">
        <f>VLOOKUP(B564,Data!F563:T4403, 7, FALSE)</f>
        <v>2</v>
      </c>
      <c r="D564" s="42" t="s">
        <v>8221</v>
      </c>
      <c r="E564" s="40">
        <f>VLOOKUP(D564,Data!F723:T4676, 7, FALSE)</f>
        <v>0</v>
      </c>
    </row>
    <row r="565" spans="2:5" x14ac:dyDescent="0.35">
      <c r="B565" s="42" t="s">
        <v>8219</v>
      </c>
      <c r="C565" s="40">
        <f>VLOOKUP(B565,Data!F564:T4404, 7, FALSE)</f>
        <v>2</v>
      </c>
      <c r="D565" s="42" t="s">
        <v>8221</v>
      </c>
      <c r="E565" s="40">
        <f>VLOOKUP(D565,Data!F724:T4677, 7, FALSE)</f>
        <v>0</v>
      </c>
    </row>
    <row r="566" spans="2:5" x14ac:dyDescent="0.35">
      <c r="B566" s="42" t="s">
        <v>8219</v>
      </c>
      <c r="C566" s="40">
        <f>VLOOKUP(B566,Data!F565:T4405, 7, FALSE)</f>
        <v>2</v>
      </c>
      <c r="D566" s="42" t="s">
        <v>8221</v>
      </c>
      <c r="E566" s="40">
        <f>VLOOKUP(D566,Data!F725:T4678, 7, FALSE)</f>
        <v>0</v>
      </c>
    </row>
    <row r="567" spans="2:5" x14ac:dyDescent="0.35">
      <c r="B567" s="42" t="s">
        <v>8219</v>
      </c>
      <c r="C567" s="40">
        <f>VLOOKUP(B567,Data!F566:T4406, 7, FALSE)</f>
        <v>2</v>
      </c>
      <c r="D567" s="42" t="s">
        <v>8221</v>
      </c>
      <c r="E567" s="40">
        <f>VLOOKUP(D567,Data!F726:T4679, 7, FALSE)</f>
        <v>0</v>
      </c>
    </row>
    <row r="568" spans="2:5" x14ac:dyDescent="0.35">
      <c r="B568" s="42" t="s">
        <v>8219</v>
      </c>
      <c r="C568" s="40">
        <f>VLOOKUP(B568,Data!F567:T4407, 7, FALSE)</f>
        <v>2</v>
      </c>
      <c r="D568" s="42" t="s">
        <v>8221</v>
      </c>
      <c r="E568" s="40">
        <f>VLOOKUP(D568,Data!F727:T4680, 7, FALSE)</f>
        <v>0</v>
      </c>
    </row>
    <row r="569" spans="2:5" x14ac:dyDescent="0.35">
      <c r="B569" s="42" t="s">
        <v>8219</v>
      </c>
      <c r="C569" s="40">
        <f>VLOOKUP(B569,Data!F568:T4408, 7, FALSE)</f>
        <v>2</v>
      </c>
      <c r="D569" s="42" t="s">
        <v>8221</v>
      </c>
      <c r="E569" s="40">
        <f>VLOOKUP(D569,Data!F728:T4681, 7, FALSE)</f>
        <v>0</v>
      </c>
    </row>
    <row r="570" spans="2:5" x14ac:dyDescent="0.35">
      <c r="B570" s="42" t="s">
        <v>8219</v>
      </c>
      <c r="C570" s="40">
        <f>VLOOKUP(B570,Data!F569:T4409, 7, FALSE)</f>
        <v>2</v>
      </c>
      <c r="D570" s="42" t="s">
        <v>8221</v>
      </c>
      <c r="E570" s="40">
        <f>VLOOKUP(D570,Data!F729:T4682, 7, FALSE)</f>
        <v>0</v>
      </c>
    </row>
    <row r="571" spans="2:5" x14ac:dyDescent="0.35">
      <c r="B571" s="42" t="s">
        <v>8219</v>
      </c>
      <c r="C571" s="40">
        <f>VLOOKUP(B571,Data!F570:T4410, 7, FALSE)</f>
        <v>2</v>
      </c>
      <c r="D571" s="42" t="s">
        <v>8221</v>
      </c>
      <c r="E571" s="40">
        <f>VLOOKUP(D571,Data!F730:T4683, 7, FALSE)</f>
        <v>0</v>
      </c>
    </row>
    <row r="572" spans="2:5" x14ac:dyDescent="0.35">
      <c r="B572" s="42" t="s">
        <v>8219</v>
      </c>
      <c r="C572" s="40">
        <f>VLOOKUP(B572,Data!F571:T4411, 7, FALSE)</f>
        <v>2</v>
      </c>
      <c r="D572" s="42" t="s">
        <v>8221</v>
      </c>
      <c r="E572" s="40">
        <f>VLOOKUP(D572,Data!F731:T4684, 7, FALSE)</f>
        <v>0</v>
      </c>
    </row>
    <row r="573" spans="2:5" x14ac:dyDescent="0.35">
      <c r="B573" s="42" t="s">
        <v>8219</v>
      </c>
      <c r="C573" s="40">
        <f>VLOOKUP(B573,Data!F572:T4412, 7, FALSE)</f>
        <v>2</v>
      </c>
      <c r="D573" s="42" t="s">
        <v>8221</v>
      </c>
      <c r="E573" s="40">
        <f>VLOOKUP(D573,Data!F732:T4685, 7, FALSE)</f>
        <v>0</v>
      </c>
    </row>
    <row r="574" spans="2:5" x14ac:dyDescent="0.35">
      <c r="B574" s="42" t="s">
        <v>8219</v>
      </c>
      <c r="C574" s="40">
        <f>VLOOKUP(B574,Data!F573:T4413, 7, FALSE)</f>
        <v>2</v>
      </c>
      <c r="D574" s="42" t="s">
        <v>8221</v>
      </c>
      <c r="E574" s="40">
        <f>VLOOKUP(D574,Data!F733:T4686, 7, FALSE)</f>
        <v>0</v>
      </c>
    </row>
    <row r="575" spans="2:5" x14ac:dyDescent="0.35">
      <c r="B575" s="42" t="s">
        <v>8219</v>
      </c>
      <c r="C575" s="40">
        <f>VLOOKUP(B575,Data!F574:T4414, 7, FALSE)</f>
        <v>2</v>
      </c>
      <c r="D575" s="42" t="s">
        <v>8221</v>
      </c>
      <c r="E575" s="40">
        <f>VLOOKUP(D575,Data!F734:T4687, 7, FALSE)</f>
        <v>0</v>
      </c>
    </row>
    <row r="576" spans="2:5" x14ac:dyDescent="0.35">
      <c r="B576" s="42" t="s">
        <v>8219</v>
      </c>
      <c r="C576" s="40">
        <f>VLOOKUP(B576,Data!F575:T4415, 7, FALSE)</f>
        <v>2</v>
      </c>
      <c r="D576" s="42" t="s">
        <v>8221</v>
      </c>
      <c r="E576" s="40">
        <f>VLOOKUP(D576,Data!F735:T4688, 7, FALSE)</f>
        <v>0</v>
      </c>
    </row>
    <row r="577" spans="2:5" x14ac:dyDescent="0.35">
      <c r="B577" s="42" t="s">
        <v>8219</v>
      </c>
      <c r="C577" s="40">
        <f>VLOOKUP(B577,Data!F576:T4416, 7, FALSE)</f>
        <v>2</v>
      </c>
      <c r="D577" s="42" t="s">
        <v>8221</v>
      </c>
      <c r="E577" s="40">
        <f>VLOOKUP(D577,Data!F736:T4689, 7, FALSE)</f>
        <v>0</v>
      </c>
    </row>
    <row r="578" spans="2:5" x14ac:dyDescent="0.35">
      <c r="B578" s="42" t="s">
        <v>8219</v>
      </c>
      <c r="C578" s="40">
        <f>VLOOKUP(B578,Data!F577:T4417, 7, FALSE)</f>
        <v>2</v>
      </c>
      <c r="D578" s="42" t="s">
        <v>8221</v>
      </c>
      <c r="E578" s="40">
        <f>VLOOKUP(D578,Data!F737:T4690, 7, FALSE)</f>
        <v>0</v>
      </c>
    </row>
    <row r="579" spans="2:5" x14ac:dyDescent="0.35">
      <c r="B579" s="42" t="s">
        <v>8219</v>
      </c>
      <c r="C579" s="40">
        <f>VLOOKUP(B579,Data!F578:T4418, 7, FALSE)</f>
        <v>2</v>
      </c>
      <c r="D579" s="42" t="s">
        <v>8221</v>
      </c>
      <c r="E579" s="40">
        <f>VLOOKUP(D579,Data!F738:T4691, 7, FALSE)</f>
        <v>0</v>
      </c>
    </row>
    <row r="580" spans="2:5" x14ac:dyDescent="0.35">
      <c r="B580" s="42" t="s">
        <v>8219</v>
      </c>
      <c r="C580" s="40">
        <f>VLOOKUP(B580,Data!F579:T4419, 7, FALSE)</f>
        <v>2</v>
      </c>
      <c r="D580" s="42" t="s">
        <v>8221</v>
      </c>
      <c r="E580" s="40">
        <f>VLOOKUP(D580,Data!F739:T4692, 7, FALSE)</f>
        <v>0</v>
      </c>
    </row>
    <row r="581" spans="2:5" x14ac:dyDescent="0.35">
      <c r="B581" s="42" t="s">
        <v>8219</v>
      </c>
      <c r="C581" s="40">
        <f>VLOOKUP(B581,Data!F580:T4420, 7, FALSE)</f>
        <v>2</v>
      </c>
      <c r="D581" s="42" t="s">
        <v>8221</v>
      </c>
      <c r="E581" s="40">
        <f>VLOOKUP(D581,Data!F740:T4693, 7, FALSE)</f>
        <v>0</v>
      </c>
    </row>
    <row r="582" spans="2:5" x14ac:dyDescent="0.35">
      <c r="B582" s="42" t="s">
        <v>8219</v>
      </c>
      <c r="C582" s="40">
        <f>VLOOKUP(B582,Data!F581:T4421, 7, FALSE)</f>
        <v>2</v>
      </c>
      <c r="D582" s="42" t="s">
        <v>8221</v>
      </c>
      <c r="E582" s="40">
        <f>VLOOKUP(D582,Data!F741:T4694, 7, FALSE)</f>
        <v>0</v>
      </c>
    </row>
    <row r="583" spans="2:5" x14ac:dyDescent="0.35">
      <c r="B583" s="42" t="s">
        <v>8219</v>
      </c>
      <c r="C583" s="40">
        <f>VLOOKUP(B583,Data!F582:T4422, 7, FALSE)</f>
        <v>2</v>
      </c>
      <c r="D583" s="42" t="s">
        <v>8221</v>
      </c>
      <c r="E583" s="40">
        <f>VLOOKUP(D583,Data!F742:T4695, 7, FALSE)</f>
        <v>0</v>
      </c>
    </row>
    <row r="584" spans="2:5" x14ac:dyDescent="0.35">
      <c r="B584" s="42" t="s">
        <v>8219</v>
      </c>
      <c r="C584" s="40">
        <f>VLOOKUP(B584,Data!F583:T4423, 7, FALSE)</f>
        <v>2</v>
      </c>
      <c r="D584" s="42" t="s">
        <v>8221</v>
      </c>
      <c r="E584" s="40">
        <f>VLOOKUP(D584,Data!F743:T4696, 7, FALSE)</f>
        <v>0</v>
      </c>
    </row>
    <row r="585" spans="2:5" x14ac:dyDescent="0.35">
      <c r="B585" s="42" t="s">
        <v>8219</v>
      </c>
      <c r="C585" s="40">
        <f>VLOOKUP(B585,Data!F584:T4424, 7, FALSE)</f>
        <v>2</v>
      </c>
      <c r="D585" s="42" t="s">
        <v>8221</v>
      </c>
      <c r="E585" s="40">
        <f>VLOOKUP(D585,Data!F744:T4697, 7, FALSE)</f>
        <v>0</v>
      </c>
    </row>
    <row r="586" spans="2:5" x14ac:dyDescent="0.35">
      <c r="B586" s="42" t="s">
        <v>8219</v>
      </c>
      <c r="C586" s="40">
        <f>VLOOKUP(B586,Data!F585:T4425, 7, FALSE)</f>
        <v>2</v>
      </c>
      <c r="D586" s="42" t="s">
        <v>8221</v>
      </c>
      <c r="E586" s="40">
        <f>VLOOKUP(D586,Data!F745:T4698, 7, FALSE)</f>
        <v>0</v>
      </c>
    </row>
    <row r="587" spans="2:5" x14ac:dyDescent="0.35">
      <c r="B587" s="42" t="s">
        <v>8219</v>
      </c>
      <c r="C587" s="40">
        <f>VLOOKUP(B587,Data!F586:T4426, 7, FALSE)</f>
        <v>2</v>
      </c>
      <c r="D587" s="42" t="s">
        <v>8221</v>
      </c>
      <c r="E587" s="40">
        <f>VLOOKUP(D587,Data!F746:T4699, 7, FALSE)</f>
        <v>0</v>
      </c>
    </row>
    <row r="588" spans="2:5" x14ac:dyDescent="0.35">
      <c r="B588" s="42" t="s">
        <v>8219</v>
      </c>
      <c r="C588" s="40">
        <f>VLOOKUP(B588,Data!F587:T4427, 7, FALSE)</f>
        <v>2</v>
      </c>
      <c r="D588" s="42" t="s">
        <v>8221</v>
      </c>
      <c r="E588" s="40">
        <f>VLOOKUP(D588,Data!F747:T4700, 7, FALSE)</f>
        <v>0</v>
      </c>
    </row>
    <row r="589" spans="2:5" x14ac:dyDescent="0.35">
      <c r="B589" s="42" t="s">
        <v>8219</v>
      </c>
      <c r="C589" s="40">
        <f>VLOOKUP(B589,Data!F588:T4428, 7, FALSE)</f>
        <v>2</v>
      </c>
      <c r="D589" s="42" t="s">
        <v>8221</v>
      </c>
      <c r="E589" s="40">
        <f>VLOOKUP(D589,Data!F748:T4701, 7, FALSE)</f>
        <v>0</v>
      </c>
    </row>
    <row r="590" spans="2:5" x14ac:dyDescent="0.35">
      <c r="B590" s="42" t="s">
        <v>8219</v>
      </c>
      <c r="C590" s="40">
        <f>VLOOKUP(B590,Data!F589:T4429, 7, FALSE)</f>
        <v>2</v>
      </c>
      <c r="D590" s="42" t="s">
        <v>8221</v>
      </c>
      <c r="E590" s="40">
        <f>VLOOKUP(D590,Data!F749:T4702, 7, FALSE)</f>
        <v>0</v>
      </c>
    </row>
    <row r="591" spans="2:5" x14ac:dyDescent="0.35">
      <c r="B591" s="42" t="s">
        <v>8219</v>
      </c>
      <c r="C591" s="40">
        <f>VLOOKUP(B591,Data!F590:T4430, 7, FALSE)</f>
        <v>2</v>
      </c>
      <c r="D591" s="42" t="s">
        <v>8221</v>
      </c>
      <c r="E591" s="40">
        <f>VLOOKUP(D591,Data!F750:T4703, 7, FALSE)</f>
        <v>0</v>
      </c>
    </row>
    <row r="592" spans="2:5" x14ac:dyDescent="0.35">
      <c r="B592" s="42" t="s">
        <v>8219</v>
      </c>
      <c r="C592" s="40">
        <f>VLOOKUP(B592,Data!F591:T4431, 7, FALSE)</f>
        <v>2</v>
      </c>
      <c r="D592" s="42" t="s">
        <v>8221</v>
      </c>
      <c r="E592" s="40">
        <f>VLOOKUP(D592,Data!F751:T4704, 7, FALSE)</f>
        <v>0</v>
      </c>
    </row>
    <row r="593" spans="2:5" x14ac:dyDescent="0.35">
      <c r="B593" s="42" t="s">
        <v>8219</v>
      </c>
      <c r="C593" s="40">
        <f>VLOOKUP(B593,Data!F592:T4432, 7, FALSE)</f>
        <v>2</v>
      </c>
      <c r="D593" s="42" t="s">
        <v>8221</v>
      </c>
      <c r="E593" s="40">
        <f>VLOOKUP(D593,Data!F752:T4705, 7, FALSE)</f>
        <v>0</v>
      </c>
    </row>
    <row r="594" spans="2:5" x14ac:dyDescent="0.35">
      <c r="B594" s="42" t="s">
        <v>8219</v>
      </c>
      <c r="C594" s="40">
        <f>VLOOKUP(B594,Data!F593:T4433, 7, FALSE)</f>
        <v>2</v>
      </c>
      <c r="D594" s="42" t="s">
        <v>8221</v>
      </c>
      <c r="E594" s="40">
        <f>VLOOKUP(D594,Data!F753:T4706, 7, FALSE)</f>
        <v>0</v>
      </c>
    </row>
    <row r="595" spans="2:5" x14ac:dyDescent="0.35">
      <c r="B595" s="42" t="s">
        <v>8219</v>
      </c>
      <c r="C595" s="40">
        <f>VLOOKUP(B595,Data!F594:T4434, 7, FALSE)</f>
        <v>2</v>
      </c>
      <c r="D595" s="42" t="s">
        <v>8221</v>
      </c>
      <c r="E595" s="40">
        <f>VLOOKUP(D595,Data!F754:T4707, 7, FALSE)</f>
        <v>0</v>
      </c>
    </row>
    <row r="596" spans="2:5" x14ac:dyDescent="0.35">
      <c r="B596" s="42" t="s">
        <v>8219</v>
      </c>
      <c r="C596" s="40">
        <f>VLOOKUP(B596,Data!F595:T4435, 7, FALSE)</f>
        <v>2</v>
      </c>
      <c r="D596" s="42" t="s">
        <v>8221</v>
      </c>
      <c r="E596" s="40">
        <f>VLOOKUP(D596,Data!F755:T4708, 7, FALSE)</f>
        <v>0</v>
      </c>
    </row>
    <row r="597" spans="2:5" x14ac:dyDescent="0.35">
      <c r="B597" s="42" t="s">
        <v>8219</v>
      </c>
      <c r="C597" s="40">
        <f>VLOOKUP(B597,Data!F596:T4436, 7, FALSE)</f>
        <v>2</v>
      </c>
      <c r="D597" s="42" t="s">
        <v>8221</v>
      </c>
      <c r="E597" s="40">
        <f>VLOOKUP(D597,Data!F756:T4709, 7, FALSE)</f>
        <v>0</v>
      </c>
    </row>
    <row r="598" spans="2:5" x14ac:dyDescent="0.35">
      <c r="B598" s="42" t="s">
        <v>8219</v>
      </c>
      <c r="C598" s="40">
        <f>VLOOKUP(B598,Data!F597:T4437, 7, FALSE)</f>
        <v>2</v>
      </c>
      <c r="D598" s="42" t="s">
        <v>8221</v>
      </c>
      <c r="E598" s="40">
        <f>VLOOKUP(D598,Data!F757:T4710, 7, FALSE)</f>
        <v>0</v>
      </c>
    </row>
    <row r="599" spans="2:5" x14ac:dyDescent="0.35">
      <c r="B599" s="42" t="s">
        <v>8219</v>
      </c>
      <c r="C599" s="40">
        <f>VLOOKUP(B599,Data!F598:T4438, 7, FALSE)</f>
        <v>2</v>
      </c>
      <c r="D599" s="42" t="s">
        <v>8221</v>
      </c>
      <c r="E599" s="40">
        <f>VLOOKUP(D599,Data!F758:T4711, 7, FALSE)</f>
        <v>0</v>
      </c>
    </row>
    <row r="600" spans="2:5" x14ac:dyDescent="0.35">
      <c r="B600" s="42" t="s">
        <v>8219</v>
      </c>
      <c r="C600" s="40">
        <f>VLOOKUP(B600,Data!F599:T4439, 7, FALSE)</f>
        <v>2</v>
      </c>
      <c r="D600" s="42" t="s">
        <v>8221</v>
      </c>
      <c r="E600" s="40">
        <f>VLOOKUP(D600,Data!F759:T4712, 7, FALSE)</f>
        <v>0</v>
      </c>
    </row>
    <row r="601" spans="2:5" x14ac:dyDescent="0.35">
      <c r="B601" s="42" t="s">
        <v>8219</v>
      </c>
      <c r="C601" s="40">
        <f>VLOOKUP(B601,Data!F600:T4440, 7, FALSE)</f>
        <v>2</v>
      </c>
      <c r="D601" s="42" t="s">
        <v>8221</v>
      </c>
      <c r="E601" s="40">
        <f>VLOOKUP(D601,Data!F760:T4713, 7, FALSE)</f>
        <v>0</v>
      </c>
    </row>
    <row r="602" spans="2:5" x14ac:dyDescent="0.35">
      <c r="B602" s="42" t="s">
        <v>8219</v>
      </c>
      <c r="C602" s="40">
        <f>VLOOKUP(B602,Data!F601:T4441, 7, FALSE)</f>
        <v>2</v>
      </c>
      <c r="D602" s="42" t="s">
        <v>8221</v>
      </c>
      <c r="E602" s="40">
        <f>VLOOKUP(D602,Data!F761:T4714, 7, FALSE)</f>
        <v>0</v>
      </c>
    </row>
    <row r="603" spans="2:5" x14ac:dyDescent="0.35">
      <c r="B603" s="42" t="s">
        <v>8219</v>
      </c>
      <c r="C603" s="40">
        <f>VLOOKUP(B603,Data!F602:T4442, 7, FALSE)</f>
        <v>2</v>
      </c>
      <c r="D603" s="42" t="s">
        <v>8221</v>
      </c>
      <c r="E603" s="40">
        <f>VLOOKUP(D603,Data!F762:T4715, 7, FALSE)</f>
        <v>0</v>
      </c>
    </row>
    <row r="604" spans="2:5" x14ac:dyDescent="0.35">
      <c r="B604" s="42" t="s">
        <v>8219</v>
      </c>
      <c r="C604" s="40">
        <f>VLOOKUP(B604,Data!F603:T4443, 7, FALSE)</f>
        <v>2</v>
      </c>
      <c r="D604" s="42" t="s">
        <v>8221</v>
      </c>
      <c r="E604" s="40">
        <f>VLOOKUP(D604,Data!F763:T4716, 7, FALSE)</f>
        <v>6</v>
      </c>
    </row>
    <row r="605" spans="2:5" x14ac:dyDescent="0.35">
      <c r="B605" s="42" t="s">
        <v>8219</v>
      </c>
      <c r="C605" s="40">
        <f>VLOOKUP(B605,Data!F604:T4444, 7, FALSE)</f>
        <v>2</v>
      </c>
      <c r="D605" s="42" t="s">
        <v>8221</v>
      </c>
      <c r="E605" s="40">
        <f>VLOOKUP(D605,Data!F764:T4717, 7, FALSE)</f>
        <v>0</v>
      </c>
    </row>
    <row r="606" spans="2:5" x14ac:dyDescent="0.35">
      <c r="B606" s="42" t="s">
        <v>8219</v>
      </c>
      <c r="C606" s="40">
        <f>VLOOKUP(B606,Data!F605:T4445, 7, FALSE)</f>
        <v>2</v>
      </c>
      <c r="D606" s="42" t="s">
        <v>8221</v>
      </c>
      <c r="E606" s="40">
        <f>VLOOKUP(D606,Data!F765:T4718, 7, FALSE)</f>
        <v>1</v>
      </c>
    </row>
    <row r="607" spans="2:5" x14ac:dyDescent="0.35">
      <c r="B607" s="42" t="s">
        <v>8219</v>
      </c>
      <c r="C607" s="40">
        <f>VLOOKUP(B607,Data!F606:T4446, 7, FALSE)</f>
        <v>2</v>
      </c>
      <c r="D607" s="42" t="s">
        <v>8221</v>
      </c>
      <c r="E607" s="40">
        <f>VLOOKUP(D607,Data!F766:T4719, 7, FALSE)</f>
        <v>0</v>
      </c>
    </row>
    <row r="608" spans="2:5" x14ac:dyDescent="0.35">
      <c r="B608" s="42" t="s">
        <v>8219</v>
      </c>
      <c r="C608" s="40">
        <f>VLOOKUP(B608,Data!F607:T4447, 7, FALSE)</f>
        <v>2</v>
      </c>
      <c r="D608" s="42" t="s">
        <v>8221</v>
      </c>
      <c r="E608" s="40">
        <f>VLOOKUP(D608,Data!F767:T4720, 7, FALSE)</f>
        <v>44</v>
      </c>
    </row>
    <row r="609" spans="2:5" x14ac:dyDescent="0.35">
      <c r="B609" s="42" t="s">
        <v>8219</v>
      </c>
      <c r="C609" s="40">
        <f>VLOOKUP(B609,Data!F608:T4448, 7, FALSE)</f>
        <v>2</v>
      </c>
      <c r="D609" s="42" t="s">
        <v>8221</v>
      </c>
      <c r="E609" s="40">
        <f>VLOOKUP(D609,Data!F768:T4721, 7, FALSE)</f>
        <v>0</v>
      </c>
    </row>
    <row r="610" spans="2:5" x14ac:dyDescent="0.35">
      <c r="B610" s="42" t="s">
        <v>8219</v>
      </c>
      <c r="C610" s="40">
        <f>VLOOKUP(B610,Data!F609:T4449, 7, FALSE)</f>
        <v>2</v>
      </c>
      <c r="D610" s="42" t="s">
        <v>8221</v>
      </c>
      <c r="E610" s="40">
        <f>VLOOKUP(D610,Data!F769:T4722, 7, FALSE)</f>
        <v>3</v>
      </c>
    </row>
    <row r="611" spans="2:5" x14ac:dyDescent="0.35">
      <c r="B611" s="42" t="s">
        <v>8219</v>
      </c>
      <c r="C611" s="40">
        <f>VLOOKUP(B611,Data!F610:T4450, 7, FALSE)</f>
        <v>2</v>
      </c>
      <c r="D611" s="42" t="s">
        <v>8221</v>
      </c>
      <c r="E611" s="40">
        <f>VLOOKUP(D611,Data!F770:T4723, 7, FALSE)</f>
        <v>0</v>
      </c>
    </row>
    <row r="612" spans="2:5" x14ac:dyDescent="0.35">
      <c r="B612" s="42" t="s">
        <v>8219</v>
      </c>
      <c r="C612" s="40">
        <f>VLOOKUP(B612,Data!F611:T4451, 7, FALSE)</f>
        <v>2</v>
      </c>
      <c r="D612" s="42" t="s">
        <v>8221</v>
      </c>
      <c r="E612" s="40">
        <f>VLOOKUP(D612,Data!F771:T4724, 7, FALSE)</f>
        <v>52</v>
      </c>
    </row>
    <row r="613" spans="2:5" x14ac:dyDescent="0.35">
      <c r="B613" s="42" t="s">
        <v>8219</v>
      </c>
      <c r="C613" s="40">
        <f>VLOOKUP(B613,Data!F612:T4452, 7, FALSE)</f>
        <v>2</v>
      </c>
      <c r="D613" s="42" t="s">
        <v>8221</v>
      </c>
      <c r="E613" s="40">
        <f>VLOOKUP(D613,Data!F772:T4725, 7, FALSE)</f>
        <v>0</v>
      </c>
    </row>
    <row r="614" spans="2:5" x14ac:dyDescent="0.35">
      <c r="B614" s="42" t="s">
        <v>8219</v>
      </c>
      <c r="C614" s="40">
        <f>VLOOKUP(B614,Data!F613:T4453, 7, FALSE)</f>
        <v>2</v>
      </c>
      <c r="D614" s="42" t="s">
        <v>8221</v>
      </c>
      <c r="E614" s="40">
        <f>VLOOKUP(D614,Data!F773:T4726, 7, FALSE)</f>
        <v>1</v>
      </c>
    </row>
    <row r="615" spans="2:5" x14ac:dyDescent="0.35">
      <c r="B615" s="42" t="s">
        <v>8219</v>
      </c>
      <c r="C615" s="40">
        <f>VLOOKUP(B615,Data!F614:T4454, 7, FALSE)</f>
        <v>2</v>
      </c>
      <c r="D615" s="42" t="s">
        <v>8221</v>
      </c>
      <c r="E615" s="40">
        <f>VLOOKUP(D615,Data!F774:T4727, 7, FALSE)</f>
        <v>1</v>
      </c>
    </row>
    <row r="616" spans="2:5" x14ac:dyDescent="0.35">
      <c r="B616" s="42" t="s">
        <v>8219</v>
      </c>
      <c r="C616" s="40">
        <f>VLOOKUP(B616,Data!F615:T4455, 7, FALSE)</f>
        <v>2</v>
      </c>
      <c r="D616" s="42" t="s">
        <v>8221</v>
      </c>
      <c r="E616" s="40">
        <f>VLOOKUP(D616,Data!F775:T4728, 7, FALSE)</f>
        <v>2</v>
      </c>
    </row>
    <row r="617" spans="2:5" x14ac:dyDescent="0.35">
      <c r="B617" s="42" t="s">
        <v>8219</v>
      </c>
      <c r="C617" s="40">
        <f>VLOOKUP(B617,Data!F616:T4456, 7, FALSE)</f>
        <v>2</v>
      </c>
      <c r="D617" s="42" t="s">
        <v>8221</v>
      </c>
      <c r="E617" s="40">
        <f>VLOOKUP(D617,Data!F776:T4729, 7, FALSE)</f>
        <v>9</v>
      </c>
    </row>
    <row r="618" spans="2:5" x14ac:dyDescent="0.35">
      <c r="B618" s="42" t="s">
        <v>8219</v>
      </c>
      <c r="C618" s="40">
        <f>VLOOKUP(B618,Data!F617:T4457, 7, FALSE)</f>
        <v>2</v>
      </c>
      <c r="D618" s="42" t="s">
        <v>8221</v>
      </c>
      <c r="E618" s="40">
        <f>VLOOKUP(D618,Data!F777:T4730, 7, FALSE)</f>
        <v>5</v>
      </c>
    </row>
    <row r="619" spans="2:5" x14ac:dyDescent="0.35">
      <c r="B619" s="42" t="s">
        <v>8219</v>
      </c>
      <c r="C619" s="40">
        <f>VLOOKUP(B619,Data!F618:T4458, 7, FALSE)</f>
        <v>2</v>
      </c>
      <c r="D619" s="42" t="s">
        <v>8221</v>
      </c>
      <c r="E619" s="40">
        <f>VLOOKUP(D619,Data!F778:T4731, 7, FALSE)</f>
        <v>57</v>
      </c>
    </row>
    <row r="620" spans="2:5" x14ac:dyDescent="0.35">
      <c r="B620" s="42" t="s">
        <v>8219</v>
      </c>
      <c r="C620" s="40">
        <f>VLOOKUP(B620,Data!F619:T4459, 7, FALSE)</f>
        <v>2</v>
      </c>
      <c r="D620" s="42" t="s">
        <v>8221</v>
      </c>
      <c r="E620" s="40">
        <f>VLOOKUP(D620,Data!F779:T4732, 7, FALSE)</f>
        <v>3</v>
      </c>
    </row>
    <row r="621" spans="2:5" x14ac:dyDescent="0.35">
      <c r="B621" s="42" t="s">
        <v>8219</v>
      </c>
      <c r="C621" s="40">
        <f>VLOOKUP(B621,Data!F620:T4460, 7, FALSE)</f>
        <v>2</v>
      </c>
      <c r="D621" s="42" t="s">
        <v>8221</v>
      </c>
      <c r="E621" s="40">
        <f>VLOOKUP(D621,Data!F780:T4733, 7, FALSE)</f>
        <v>1</v>
      </c>
    </row>
    <row r="622" spans="2:5" x14ac:dyDescent="0.35">
      <c r="B622" s="42" t="s">
        <v>8219</v>
      </c>
      <c r="C622" s="40">
        <f>VLOOKUP(B622,Data!F621:T4461, 7, FALSE)</f>
        <v>2</v>
      </c>
      <c r="D622" s="42" t="s">
        <v>8221</v>
      </c>
      <c r="E622" s="40">
        <f>VLOOKUP(D622,Data!F781:T4734, 7, FALSE)</f>
        <v>6</v>
      </c>
    </row>
    <row r="623" spans="2:5" x14ac:dyDescent="0.35">
      <c r="B623" s="42" t="s">
        <v>8219</v>
      </c>
      <c r="C623" s="40">
        <f>VLOOKUP(B623,Data!F622:T4462, 7, FALSE)</f>
        <v>2</v>
      </c>
      <c r="D623" s="42" t="s">
        <v>8221</v>
      </c>
      <c r="E623" s="40">
        <f>VLOOKUP(D623,Data!F782:T4735, 7, FALSE)</f>
        <v>48</v>
      </c>
    </row>
    <row r="624" spans="2:5" x14ac:dyDescent="0.35">
      <c r="B624" s="42" t="s">
        <v>8219</v>
      </c>
      <c r="C624" s="40">
        <f>VLOOKUP(B624,Data!F623:T4463, 7, FALSE)</f>
        <v>2</v>
      </c>
      <c r="D624" s="42" t="s">
        <v>8221</v>
      </c>
      <c r="E624" s="40">
        <f>VLOOKUP(D624,Data!F783:T4736, 7, FALSE)</f>
        <v>48</v>
      </c>
    </row>
    <row r="625" spans="2:5" x14ac:dyDescent="0.35">
      <c r="B625" s="42" t="s">
        <v>8219</v>
      </c>
      <c r="C625" s="40">
        <f>VLOOKUP(B625,Data!F624:T4464, 7, FALSE)</f>
        <v>2</v>
      </c>
      <c r="D625" s="42" t="s">
        <v>8221</v>
      </c>
      <c r="E625" s="40">
        <f>VLOOKUP(D625,Data!F784:T4737, 7, FALSE)</f>
        <v>48</v>
      </c>
    </row>
    <row r="626" spans="2:5" x14ac:dyDescent="0.35">
      <c r="B626" s="42" t="s">
        <v>8219</v>
      </c>
      <c r="C626" s="40">
        <f>VLOOKUP(B626,Data!F625:T4465, 7, FALSE)</f>
        <v>2</v>
      </c>
      <c r="D626" s="42" t="s">
        <v>8221</v>
      </c>
      <c r="E626" s="40">
        <f>VLOOKUP(D626,Data!F785:T4738, 7, FALSE)</f>
        <v>48</v>
      </c>
    </row>
    <row r="627" spans="2:5" x14ac:dyDescent="0.35">
      <c r="B627" s="42" t="s">
        <v>8219</v>
      </c>
      <c r="C627" s="40">
        <f>VLOOKUP(B627,Data!F626:T4466, 7, FALSE)</f>
        <v>2</v>
      </c>
      <c r="D627" s="42" t="s">
        <v>8221</v>
      </c>
      <c r="E627" s="40">
        <f>VLOOKUP(D627,Data!F786:T4739, 7, FALSE)</f>
        <v>48</v>
      </c>
    </row>
    <row r="628" spans="2:5" x14ac:dyDescent="0.35">
      <c r="B628" s="42" t="s">
        <v>8219</v>
      </c>
      <c r="C628" s="40">
        <f>VLOOKUP(B628,Data!F627:T4467, 7, FALSE)</f>
        <v>2</v>
      </c>
      <c r="D628" s="42" t="s">
        <v>8221</v>
      </c>
      <c r="E628" s="40">
        <f>VLOOKUP(D628,Data!F787:T4740, 7, FALSE)</f>
        <v>48</v>
      </c>
    </row>
    <row r="629" spans="2:5" x14ac:dyDescent="0.35">
      <c r="B629" s="42" t="s">
        <v>8219</v>
      </c>
      <c r="C629" s="40">
        <f>VLOOKUP(B629,Data!F628:T4468, 7, FALSE)</f>
        <v>2</v>
      </c>
      <c r="D629" s="42" t="s">
        <v>8221</v>
      </c>
      <c r="E629" s="40">
        <f>VLOOKUP(D629,Data!F788:T4741, 7, FALSE)</f>
        <v>48</v>
      </c>
    </row>
    <row r="630" spans="2:5" x14ac:dyDescent="0.35">
      <c r="B630" s="42" t="s">
        <v>8219</v>
      </c>
      <c r="C630" s="40">
        <f>VLOOKUP(B630,Data!F629:T4469, 7, FALSE)</f>
        <v>2</v>
      </c>
      <c r="D630" s="42" t="s">
        <v>8221</v>
      </c>
      <c r="E630" s="40">
        <f>VLOOKUP(D630,Data!F789:T4742, 7, FALSE)</f>
        <v>48</v>
      </c>
    </row>
    <row r="631" spans="2:5" x14ac:dyDescent="0.35">
      <c r="B631" s="42" t="s">
        <v>8219</v>
      </c>
      <c r="C631" s="40">
        <f>VLOOKUP(B631,Data!F630:T4470, 7, FALSE)</f>
        <v>2</v>
      </c>
      <c r="D631" s="42" t="s">
        <v>8221</v>
      </c>
      <c r="E631" s="40">
        <f>VLOOKUP(D631,Data!F790:T4743, 7, FALSE)</f>
        <v>48</v>
      </c>
    </row>
    <row r="632" spans="2:5" x14ac:dyDescent="0.35">
      <c r="B632" s="42" t="s">
        <v>8219</v>
      </c>
      <c r="C632" s="40">
        <f>VLOOKUP(B632,Data!F631:T4471, 7, FALSE)</f>
        <v>2</v>
      </c>
      <c r="D632" s="42" t="s">
        <v>8221</v>
      </c>
      <c r="E632" s="40">
        <f>VLOOKUP(D632,Data!F791:T4744, 7, FALSE)</f>
        <v>48</v>
      </c>
    </row>
    <row r="633" spans="2:5" x14ac:dyDescent="0.35">
      <c r="B633" s="42" t="s">
        <v>8219</v>
      </c>
      <c r="C633" s="40">
        <f>VLOOKUP(B633,Data!F632:T4472, 7, FALSE)</f>
        <v>2</v>
      </c>
      <c r="D633" s="42" t="s">
        <v>8221</v>
      </c>
      <c r="E633" s="40">
        <f>VLOOKUP(D633,Data!F792:T4745, 7, FALSE)</f>
        <v>48</v>
      </c>
    </row>
    <row r="634" spans="2:5" x14ac:dyDescent="0.35">
      <c r="B634" s="42" t="s">
        <v>8219</v>
      </c>
      <c r="C634" s="40">
        <f>VLOOKUP(B634,Data!F633:T4473, 7, FALSE)</f>
        <v>2</v>
      </c>
      <c r="D634" s="42" t="s">
        <v>8221</v>
      </c>
      <c r="E634" s="40">
        <f>VLOOKUP(D634,Data!F793:T4746, 7, FALSE)</f>
        <v>48</v>
      </c>
    </row>
    <row r="635" spans="2:5" x14ac:dyDescent="0.35">
      <c r="B635" s="42" t="s">
        <v>8219</v>
      </c>
      <c r="C635" s="40">
        <f>VLOOKUP(B635,Data!F634:T4474, 7, FALSE)</f>
        <v>2</v>
      </c>
      <c r="D635" s="42" t="s">
        <v>8221</v>
      </c>
      <c r="E635" s="40">
        <f>VLOOKUP(D635,Data!F794:T4747, 7, FALSE)</f>
        <v>48</v>
      </c>
    </row>
    <row r="636" spans="2:5" x14ac:dyDescent="0.35">
      <c r="B636" s="42" t="s">
        <v>8219</v>
      </c>
      <c r="C636" s="40">
        <f>VLOOKUP(B636,Data!F635:T4475, 7, FALSE)</f>
        <v>2</v>
      </c>
      <c r="D636" s="42" t="s">
        <v>8221</v>
      </c>
      <c r="E636" s="40">
        <f>VLOOKUP(D636,Data!F795:T4748, 7, FALSE)</f>
        <v>48</v>
      </c>
    </row>
    <row r="637" spans="2:5" x14ac:dyDescent="0.35">
      <c r="B637" s="42" t="s">
        <v>8219</v>
      </c>
      <c r="C637" s="40">
        <f>VLOOKUP(B637,Data!F636:T4476, 7, FALSE)</f>
        <v>2</v>
      </c>
      <c r="D637" s="42" t="s">
        <v>8221</v>
      </c>
      <c r="E637" s="40">
        <f>VLOOKUP(D637,Data!F796:T4749, 7, FALSE)</f>
        <v>48</v>
      </c>
    </row>
    <row r="638" spans="2:5" x14ac:dyDescent="0.35">
      <c r="B638" s="42" t="s">
        <v>8219</v>
      </c>
      <c r="C638" s="40">
        <f>VLOOKUP(B638,Data!F637:T4477, 7, FALSE)</f>
        <v>2</v>
      </c>
      <c r="D638" s="42" t="s">
        <v>8221</v>
      </c>
      <c r="E638" s="40">
        <f>VLOOKUP(D638,Data!F797:T4750, 7, FALSE)</f>
        <v>48</v>
      </c>
    </row>
    <row r="639" spans="2:5" x14ac:dyDescent="0.35">
      <c r="B639" s="42" t="s">
        <v>8219</v>
      </c>
      <c r="C639" s="40">
        <f>VLOOKUP(B639,Data!F638:T4478, 7, FALSE)</f>
        <v>2</v>
      </c>
      <c r="D639" s="42" t="s">
        <v>8221</v>
      </c>
      <c r="E639" s="40">
        <f>VLOOKUP(D639,Data!F798:T4751, 7, FALSE)</f>
        <v>48</v>
      </c>
    </row>
    <row r="640" spans="2:5" x14ac:dyDescent="0.35">
      <c r="B640" s="42" t="s">
        <v>8219</v>
      </c>
      <c r="C640" s="40">
        <f>VLOOKUP(B640,Data!F639:T4479, 7, FALSE)</f>
        <v>2</v>
      </c>
      <c r="D640" s="42" t="s">
        <v>8221</v>
      </c>
      <c r="E640" s="40">
        <f>VLOOKUP(D640,Data!F799:T4752, 7, FALSE)</f>
        <v>48</v>
      </c>
    </row>
    <row r="641" spans="2:5" x14ac:dyDescent="0.35">
      <c r="B641" s="42" t="s">
        <v>8219</v>
      </c>
      <c r="C641" s="40">
        <f>VLOOKUP(B641,Data!F640:T4480, 7, FALSE)</f>
        <v>2</v>
      </c>
      <c r="D641" s="42" t="s">
        <v>8221</v>
      </c>
      <c r="E641" s="40">
        <f>VLOOKUP(D641,Data!F800:T4753, 7, FALSE)</f>
        <v>48</v>
      </c>
    </row>
    <row r="642" spans="2:5" x14ac:dyDescent="0.35">
      <c r="B642" s="42" t="s">
        <v>8219</v>
      </c>
      <c r="C642" s="40">
        <f>VLOOKUP(B642,Data!F641:T4481, 7, FALSE)</f>
        <v>2</v>
      </c>
      <c r="D642" s="42" t="s">
        <v>8221</v>
      </c>
      <c r="E642" s="40">
        <f>VLOOKUP(D642,Data!F801:T4754, 7, FALSE)</f>
        <v>48</v>
      </c>
    </row>
    <row r="643" spans="2:5" x14ac:dyDescent="0.35">
      <c r="B643" s="42" t="s">
        <v>8219</v>
      </c>
      <c r="C643" s="40">
        <f>VLOOKUP(B643,Data!F642:T4482, 7, FALSE)</f>
        <v>2</v>
      </c>
      <c r="D643" s="42" t="s">
        <v>8221</v>
      </c>
      <c r="E643" s="40">
        <f>VLOOKUP(D643,Data!F802:T4755, 7, FALSE)</f>
        <v>48</v>
      </c>
    </row>
    <row r="644" spans="2:5" x14ac:dyDescent="0.35">
      <c r="B644" s="42" t="s">
        <v>8219</v>
      </c>
      <c r="C644" s="40">
        <f>VLOOKUP(B644,Data!F643:T4483, 7, FALSE)</f>
        <v>315</v>
      </c>
      <c r="D644" s="42" t="s">
        <v>8221</v>
      </c>
      <c r="E644" s="40">
        <f>VLOOKUP(D644,Data!F803:T4756, 7, FALSE)</f>
        <v>48</v>
      </c>
    </row>
    <row r="645" spans="2:5" x14ac:dyDescent="0.35">
      <c r="B645" s="42" t="s">
        <v>8219</v>
      </c>
      <c r="C645" s="40">
        <f>VLOOKUP(B645,Data!F644:T4484, 7, FALSE)</f>
        <v>2174</v>
      </c>
      <c r="D645" s="42" t="s">
        <v>8221</v>
      </c>
      <c r="E645" s="40">
        <f>VLOOKUP(D645,Data!F804:T4757, 7, FALSE)</f>
        <v>48</v>
      </c>
    </row>
    <row r="646" spans="2:5" x14ac:dyDescent="0.35">
      <c r="B646" s="42" t="s">
        <v>8219</v>
      </c>
      <c r="C646" s="40">
        <f>VLOOKUP(B646,Data!F645:T4485, 7, FALSE)</f>
        <v>152</v>
      </c>
      <c r="D646" s="42" t="s">
        <v>8221</v>
      </c>
      <c r="E646" s="40">
        <f>VLOOKUP(D646,Data!F805:T4758, 7, FALSE)</f>
        <v>48</v>
      </c>
    </row>
    <row r="647" spans="2:5" x14ac:dyDescent="0.35">
      <c r="B647" s="42" t="s">
        <v>8219</v>
      </c>
      <c r="C647" s="40">
        <f>VLOOKUP(B647,Data!F646:T4486, 7, FALSE)</f>
        <v>1021</v>
      </c>
      <c r="D647" s="42" t="s">
        <v>8221</v>
      </c>
      <c r="E647" s="40">
        <f>VLOOKUP(D647,Data!F806:T4759, 7, FALSE)</f>
        <v>48</v>
      </c>
    </row>
    <row r="648" spans="2:5" x14ac:dyDescent="0.35">
      <c r="B648" s="42" t="s">
        <v>8219</v>
      </c>
      <c r="C648" s="40">
        <f>VLOOKUP(B648,Data!F647:T4487, 7, FALSE)</f>
        <v>237</v>
      </c>
      <c r="D648" s="42" t="s">
        <v>8221</v>
      </c>
      <c r="E648" s="40">
        <f>VLOOKUP(D648,Data!F807:T4760, 7, FALSE)</f>
        <v>48</v>
      </c>
    </row>
    <row r="649" spans="2:5" x14ac:dyDescent="0.35">
      <c r="B649" s="42" t="s">
        <v>8219</v>
      </c>
      <c r="C649" s="40">
        <f>VLOOKUP(B649,Data!F648:T4488, 7, FALSE)</f>
        <v>27</v>
      </c>
      <c r="D649" s="42" t="s">
        <v>8221</v>
      </c>
      <c r="E649" s="40">
        <f>VLOOKUP(D649,Data!F808:T4761, 7, FALSE)</f>
        <v>48</v>
      </c>
    </row>
    <row r="650" spans="2:5" x14ac:dyDescent="0.35">
      <c r="B650" s="42" t="s">
        <v>8219</v>
      </c>
      <c r="C650" s="40">
        <f>VLOOKUP(B650,Data!F649:T4489, 7, FALSE)</f>
        <v>17</v>
      </c>
      <c r="D650" s="42" t="s">
        <v>8221</v>
      </c>
      <c r="E650" s="40">
        <f>VLOOKUP(D650,Data!F809:T4762, 7, FALSE)</f>
        <v>48</v>
      </c>
    </row>
    <row r="651" spans="2:5" x14ac:dyDescent="0.35">
      <c r="B651" s="42" t="s">
        <v>8219</v>
      </c>
      <c r="C651" s="40">
        <f>VLOOKUP(B651,Data!F650:T4490, 7, FALSE)</f>
        <v>27</v>
      </c>
      <c r="D651" s="42" t="s">
        <v>8221</v>
      </c>
      <c r="E651" s="40">
        <f>VLOOKUP(D651,Data!F810:T4763, 7, FALSE)</f>
        <v>48</v>
      </c>
    </row>
    <row r="652" spans="2:5" x14ac:dyDescent="0.35">
      <c r="B652" s="42" t="s">
        <v>8219</v>
      </c>
      <c r="C652" s="40">
        <f>VLOOKUP(B652,Data!F651:T4491, 7, FALSE)</f>
        <v>82</v>
      </c>
      <c r="D652" s="42" t="s">
        <v>8221</v>
      </c>
      <c r="E652" s="40">
        <f>VLOOKUP(D652,Data!F811:T4764, 7, FALSE)</f>
        <v>48</v>
      </c>
    </row>
    <row r="653" spans="2:5" x14ac:dyDescent="0.35">
      <c r="B653" s="42" t="s">
        <v>8219</v>
      </c>
      <c r="C653" s="40">
        <f>VLOOKUP(B653,Data!F652:T4492, 7, FALSE)</f>
        <v>48</v>
      </c>
      <c r="D653" s="42" t="s">
        <v>8221</v>
      </c>
      <c r="E653" s="40">
        <f>VLOOKUP(D653,Data!F812:T4765, 7, FALSE)</f>
        <v>48</v>
      </c>
    </row>
    <row r="654" spans="2:5" x14ac:dyDescent="0.35">
      <c r="B654" s="42" t="s">
        <v>8219</v>
      </c>
      <c r="C654" s="40">
        <f>VLOOKUP(B654,Data!F653:T4493, 7, FALSE)</f>
        <v>105</v>
      </c>
      <c r="D654" s="42" t="s">
        <v>8221</v>
      </c>
      <c r="E654" s="40">
        <f>VLOOKUP(D654,Data!F813:T4766, 7, FALSE)</f>
        <v>48</v>
      </c>
    </row>
    <row r="655" spans="2:5" x14ac:dyDescent="0.35">
      <c r="B655" s="42" t="s">
        <v>8219</v>
      </c>
      <c r="C655" s="40">
        <f>VLOOKUP(B655,Data!F654:T4494, 7, FALSE)</f>
        <v>28</v>
      </c>
      <c r="D655" s="42" t="s">
        <v>8221</v>
      </c>
      <c r="E655" s="40">
        <f>VLOOKUP(D655,Data!F814:T4767, 7, FALSE)</f>
        <v>48</v>
      </c>
    </row>
    <row r="656" spans="2:5" x14ac:dyDescent="0.35">
      <c r="B656" s="42" t="s">
        <v>8219</v>
      </c>
      <c r="C656" s="40">
        <f>VLOOKUP(B656,Data!F655:T4495, 7, FALSE)</f>
        <v>1107</v>
      </c>
      <c r="D656" s="42" t="s">
        <v>8221</v>
      </c>
      <c r="E656" s="40">
        <f>VLOOKUP(D656,Data!F815:T4768, 7, FALSE)</f>
        <v>48</v>
      </c>
    </row>
    <row r="657" spans="2:5" x14ac:dyDescent="0.35">
      <c r="B657" s="42" t="s">
        <v>8219</v>
      </c>
      <c r="C657" s="40">
        <f>VLOOKUP(B657,Data!F656:T4496, 7, FALSE)</f>
        <v>1013</v>
      </c>
      <c r="D657" s="42" t="s">
        <v>8221</v>
      </c>
      <c r="E657" s="40">
        <f>VLOOKUP(D657,Data!F816:T4769, 7, FALSE)</f>
        <v>48</v>
      </c>
    </row>
    <row r="658" spans="2:5" x14ac:dyDescent="0.35">
      <c r="B658" s="42" t="s">
        <v>8219</v>
      </c>
      <c r="C658" s="40">
        <f>VLOOKUP(B658,Data!F657:T4497, 7, FALSE)</f>
        <v>274</v>
      </c>
      <c r="D658" s="42" t="s">
        <v>8221</v>
      </c>
      <c r="E658" s="40">
        <f>VLOOKUP(D658,Data!F817:T4770, 7, FALSE)</f>
        <v>48</v>
      </c>
    </row>
    <row r="659" spans="2:5" x14ac:dyDescent="0.35">
      <c r="B659" s="42" t="s">
        <v>8219</v>
      </c>
      <c r="C659" s="40">
        <f>VLOOKUP(B659,Data!F658:T4498, 7, FALSE)</f>
        <v>87</v>
      </c>
      <c r="D659" s="42" t="s">
        <v>8221</v>
      </c>
      <c r="E659" s="40">
        <f>VLOOKUP(D659,Data!F818:T4771, 7, FALSE)</f>
        <v>48</v>
      </c>
    </row>
    <row r="660" spans="2:5" x14ac:dyDescent="0.35">
      <c r="B660" s="42" t="s">
        <v>8219</v>
      </c>
      <c r="C660" s="40">
        <f>VLOOKUP(B660,Data!F659:T4499, 7, FALSE)</f>
        <v>99</v>
      </c>
      <c r="D660" s="42" t="s">
        <v>8221</v>
      </c>
      <c r="E660" s="40">
        <f>VLOOKUP(D660,Data!F819:T4772, 7, FALSE)</f>
        <v>48</v>
      </c>
    </row>
    <row r="661" spans="2:5" x14ac:dyDescent="0.35">
      <c r="B661" s="42" t="s">
        <v>8219</v>
      </c>
      <c r="C661" s="40">
        <f>VLOOKUP(B661,Data!F660:T4500, 7, FALSE)</f>
        <v>276</v>
      </c>
      <c r="D661" s="42" t="s">
        <v>8221</v>
      </c>
      <c r="E661" s="40">
        <f>VLOOKUP(D661,Data!F820:T4773, 7, FALSE)</f>
        <v>48</v>
      </c>
    </row>
    <row r="662" spans="2:5" x14ac:dyDescent="0.35">
      <c r="B662" s="42" t="s">
        <v>8219</v>
      </c>
      <c r="C662" s="40">
        <f>VLOOKUP(B662,Data!F661:T4501, 7, FALSE)</f>
        <v>21</v>
      </c>
      <c r="D662" s="42" t="s">
        <v>8221</v>
      </c>
      <c r="E662" s="40">
        <f>VLOOKUP(D662,Data!F821:T4774, 7, FALSE)</f>
        <v>48</v>
      </c>
    </row>
    <row r="663" spans="2:5" x14ac:dyDescent="0.35">
      <c r="B663" s="42" t="s">
        <v>8219</v>
      </c>
      <c r="C663" s="40">
        <f>VLOOKUP(B663,Data!F662:T4502, 7, FALSE)</f>
        <v>41</v>
      </c>
      <c r="D663" s="42" t="s">
        <v>8221</v>
      </c>
      <c r="E663" s="40">
        <f>VLOOKUP(D663,Data!F822:T4775, 7, FALSE)</f>
        <v>48</v>
      </c>
    </row>
    <row r="664" spans="2:5" x14ac:dyDescent="0.35">
      <c r="B664" s="42" t="s">
        <v>8219</v>
      </c>
      <c r="C664" s="40">
        <f>VLOOKUP(B664,Data!F663:T4503, 7, FALSE)</f>
        <v>41</v>
      </c>
      <c r="D664" s="42" t="s">
        <v>8221</v>
      </c>
      <c r="E664" s="40">
        <f>VLOOKUP(D664,Data!F823:T4776, 7, FALSE)</f>
        <v>48</v>
      </c>
    </row>
    <row r="665" spans="2:5" x14ac:dyDescent="0.35">
      <c r="B665" s="42" t="s">
        <v>8219</v>
      </c>
      <c r="C665" s="40">
        <f>VLOOKUP(B665,Data!F664:T4504, 7, FALSE)</f>
        <v>41</v>
      </c>
      <c r="D665" s="42" t="s">
        <v>8221</v>
      </c>
      <c r="E665" s="40">
        <f>VLOOKUP(D665,Data!F824:T4777, 7, FALSE)</f>
        <v>48</v>
      </c>
    </row>
    <row r="666" spans="2:5" x14ac:dyDescent="0.35">
      <c r="B666" s="42" t="s">
        <v>8219</v>
      </c>
      <c r="C666" s="40">
        <f>VLOOKUP(B666,Data!F665:T4505, 7, FALSE)</f>
        <v>41</v>
      </c>
      <c r="D666" s="42" t="s">
        <v>8221</v>
      </c>
      <c r="E666" s="40">
        <f>VLOOKUP(D666,Data!F825:T4778, 7, FALSE)</f>
        <v>48</v>
      </c>
    </row>
    <row r="667" spans="2:5" x14ac:dyDescent="0.35">
      <c r="B667" s="42" t="s">
        <v>8219</v>
      </c>
      <c r="C667" s="40">
        <f>VLOOKUP(B667,Data!F666:T4506, 7, FALSE)</f>
        <v>41</v>
      </c>
      <c r="D667" s="42" t="s">
        <v>8221</v>
      </c>
      <c r="E667" s="40">
        <f>VLOOKUP(D667,Data!F826:T4779, 7, FALSE)</f>
        <v>48</v>
      </c>
    </row>
    <row r="668" spans="2:5" x14ac:dyDescent="0.35">
      <c r="B668" s="42" t="s">
        <v>8219</v>
      </c>
      <c r="C668" s="40">
        <f>VLOOKUP(B668,Data!F667:T4507, 7, FALSE)</f>
        <v>41</v>
      </c>
      <c r="D668" s="42" t="s">
        <v>8221</v>
      </c>
      <c r="E668" s="40">
        <f>VLOOKUP(D668,Data!F827:T4780, 7, FALSE)</f>
        <v>48</v>
      </c>
    </row>
    <row r="669" spans="2:5" x14ac:dyDescent="0.35">
      <c r="B669" s="42" t="s">
        <v>8219</v>
      </c>
      <c r="C669" s="40">
        <f>VLOOKUP(B669,Data!F668:T4508, 7, FALSE)</f>
        <v>41</v>
      </c>
      <c r="D669" s="42" t="s">
        <v>8221</v>
      </c>
      <c r="E669" s="40">
        <f>VLOOKUP(D669,Data!F828:T4781, 7, FALSE)</f>
        <v>48</v>
      </c>
    </row>
    <row r="670" spans="2:5" x14ac:dyDescent="0.35">
      <c r="B670" s="42" t="s">
        <v>8219</v>
      </c>
      <c r="C670" s="40">
        <f>VLOOKUP(B670,Data!F669:T4509, 7, FALSE)</f>
        <v>41</v>
      </c>
      <c r="D670" s="42" t="s">
        <v>8221</v>
      </c>
      <c r="E670" s="40">
        <f>VLOOKUP(D670,Data!F829:T4782, 7, FALSE)</f>
        <v>48</v>
      </c>
    </row>
    <row r="671" spans="2:5" x14ac:dyDescent="0.35">
      <c r="B671" s="42" t="s">
        <v>8219</v>
      </c>
      <c r="C671" s="40">
        <f>VLOOKUP(B671,Data!F670:T4510, 7, FALSE)</f>
        <v>41</v>
      </c>
      <c r="D671" s="42" t="s">
        <v>8221</v>
      </c>
      <c r="E671" s="40">
        <f>VLOOKUP(D671,Data!F830:T4783, 7, FALSE)</f>
        <v>48</v>
      </c>
    </row>
    <row r="672" spans="2:5" x14ac:dyDescent="0.35">
      <c r="B672" s="42" t="s">
        <v>8219</v>
      </c>
      <c r="C672" s="40">
        <f>VLOOKUP(B672,Data!F671:T4511, 7, FALSE)</f>
        <v>41</v>
      </c>
      <c r="D672" s="42" t="s">
        <v>8221</v>
      </c>
      <c r="E672" s="40">
        <f>VLOOKUP(D672,Data!F831:T4784, 7, FALSE)</f>
        <v>48</v>
      </c>
    </row>
    <row r="673" spans="2:5" x14ac:dyDescent="0.35">
      <c r="B673" s="42" t="s">
        <v>8219</v>
      </c>
      <c r="C673" s="40">
        <f>VLOOKUP(B673,Data!F672:T4512, 7, FALSE)</f>
        <v>41</v>
      </c>
      <c r="D673" s="42" t="s">
        <v>8221</v>
      </c>
      <c r="E673" s="40">
        <f>VLOOKUP(D673,Data!F832:T4785, 7, FALSE)</f>
        <v>48</v>
      </c>
    </row>
    <row r="674" spans="2:5" x14ac:dyDescent="0.35">
      <c r="B674" s="42" t="s">
        <v>8219</v>
      </c>
      <c r="C674" s="40">
        <f>VLOOKUP(B674,Data!F673:T4513, 7, FALSE)</f>
        <v>41</v>
      </c>
      <c r="D674" s="42" t="s">
        <v>8221</v>
      </c>
      <c r="E674" s="40">
        <f>VLOOKUP(D674,Data!F833:T4786, 7, FALSE)</f>
        <v>48</v>
      </c>
    </row>
    <row r="675" spans="2:5" x14ac:dyDescent="0.35">
      <c r="B675" s="42" t="s">
        <v>8219</v>
      </c>
      <c r="C675" s="40">
        <f>VLOOKUP(B675,Data!F674:T4514, 7, FALSE)</f>
        <v>41</v>
      </c>
      <c r="D675" s="42" t="s">
        <v>8221</v>
      </c>
      <c r="E675" s="40">
        <f>VLOOKUP(D675,Data!F834:T4787, 7, FALSE)</f>
        <v>48</v>
      </c>
    </row>
    <row r="676" spans="2:5" x14ac:dyDescent="0.35">
      <c r="B676" s="42" t="s">
        <v>8219</v>
      </c>
      <c r="C676" s="40">
        <f>VLOOKUP(B676,Data!F675:T4515, 7, FALSE)</f>
        <v>41</v>
      </c>
      <c r="D676" s="42" t="s">
        <v>8221</v>
      </c>
      <c r="E676" s="40">
        <f>VLOOKUP(D676,Data!F835:T4788, 7, FALSE)</f>
        <v>48</v>
      </c>
    </row>
    <row r="677" spans="2:5" x14ac:dyDescent="0.35">
      <c r="B677" s="42" t="s">
        <v>8219</v>
      </c>
      <c r="C677" s="40">
        <f>VLOOKUP(B677,Data!F676:T4516, 7, FALSE)</f>
        <v>41</v>
      </c>
      <c r="D677" s="42" t="s">
        <v>8221</v>
      </c>
      <c r="E677" s="40">
        <f>VLOOKUP(D677,Data!F836:T4789, 7, FALSE)</f>
        <v>48</v>
      </c>
    </row>
    <row r="678" spans="2:5" x14ac:dyDescent="0.35">
      <c r="B678" s="42" t="s">
        <v>8219</v>
      </c>
      <c r="C678" s="40">
        <f>VLOOKUP(B678,Data!F677:T4517, 7, FALSE)</f>
        <v>41</v>
      </c>
      <c r="D678" s="42" t="s">
        <v>8221</v>
      </c>
      <c r="E678" s="40">
        <f>VLOOKUP(D678,Data!F837:T4790, 7, FALSE)</f>
        <v>48</v>
      </c>
    </row>
    <row r="679" spans="2:5" x14ac:dyDescent="0.35">
      <c r="B679" s="42" t="s">
        <v>8219</v>
      </c>
      <c r="C679" s="40">
        <f>VLOOKUP(B679,Data!F678:T4518, 7, FALSE)</f>
        <v>41</v>
      </c>
      <c r="D679" s="42" t="s">
        <v>8221</v>
      </c>
      <c r="E679" s="40">
        <f>VLOOKUP(D679,Data!F838:T4791, 7, FALSE)</f>
        <v>48</v>
      </c>
    </row>
    <row r="680" spans="2:5" x14ac:dyDescent="0.35">
      <c r="B680" s="42" t="s">
        <v>8219</v>
      </c>
      <c r="C680" s="40">
        <f>VLOOKUP(B680,Data!F679:T4519, 7, FALSE)</f>
        <v>41</v>
      </c>
      <c r="D680" s="42" t="s">
        <v>8221</v>
      </c>
      <c r="E680" s="40">
        <f>VLOOKUP(D680,Data!F839:T4792, 7, FALSE)</f>
        <v>48</v>
      </c>
    </row>
    <row r="681" spans="2:5" x14ac:dyDescent="0.35">
      <c r="B681" s="42" t="s">
        <v>8219</v>
      </c>
      <c r="C681" s="40">
        <f>VLOOKUP(B681,Data!F680:T4520, 7, FALSE)</f>
        <v>41</v>
      </c>
      <c r="D681" s="42" t="s">
        <v>8221</v>
      </c>
      <c r="E681" s="40">
        <f>VLOOKUP(D681,Data!F840:T4793, 7, FALSE)</f>
        <v>48</v>
      </c>
    </row>
    <row r="682" spans="2:5" x14ac:dyDescent="0.35">
      <c r="B682" s="42" t="s">
        <v>8219</v>
      </c>
      <c r="C682" s="40">
        <f>VLOOKUP(B682,Data!F681:T4521, 7, FALSE)</f>
        <v>41</v>
      </c>
      <c r="D682" s="42" t="s">
        <v>8221</v>
      </c>
      <c r="E682" s="40">
        <f>VLOOKUP(D682,Data!F841:T4794, 7, FALSE)</f>
        <v>48</v>
      </c>
    </row>
    <row r="683" spans="2:5" x14ac:dyDescent="0.35">
      <c r="B683" s="42" t="s">
        <v>8219</v>
      </c>
      <c r="C683" s="40">
        <f>VLOOKUP(B683,Data!F682:T4522, 7, FALSE)</f>
        <v>41</v>
      </c>
      <c r="D683" s="42" t="s">
        <v>8221</v>
      </c>
      <c r="E683" s="40">
        <f>VLOOKUP(D683,Data!F842:T4795, 7, FALSE)</f>
        <v>48</v>
      </c>
    </row>
    <row r="684" spans="2:5" x14ac:dyDescent="0.35">
      <c r="B684" s="42" t="s">
        <v>8219</v>
      </c>
      <c r="C684" s="40">
        <f>VLOOKUP(B684,Data!F683:T4523, 7, FALSE)</f>
        <v>41</v>
      </c>
      <c r="D684" s="42" t="s">
        <v>8221</v>
      </c>
      <c r="E684" s="40">
        <f>VLOOKUP(D684,Data!F843:T4796, 7, FALSE)</f>
        <v>48</v>
      </c>
    </row>
    <row r="685" spans="2:5" x14ac:dyDescent="0.35">
      <c r="B685" s="42" t="s">
        <v>8219</v>
      </c>
      <c r="C685" s="40">
        <f>VLOOKUP(B685,Data!F684:T4524, 7, FALSE)</f>
        <v>41</v>
      </c>
      <c r="D685" s="42" t="s">
        <v>8221</v>
      </c>
      <c r="E685" s="40">
        <f>VLOOKUP(D685,Data!F844:T4797, 7, FALSE)</f>
        <v>48</v>
      </c>
    </row>
    <row r="686" spans="2:5" x14ac:dyDescent="0.35">
      <c r="B686" s="42" t="s">
        <v>8219</v>
      </c>
      <c r="C686" s="40">
        <f>VLOOKUP(B686,Data!F685:T4525, 7, FALSE)</f>
        <v>41</v>
      </c>
      <c r="D686" s="42" t="s">
        <v>8221</v>
      </c>
      <c r="E686" s="40">
        <f>VLOOKUP(D686,Data!F845:T4798, 7, FALSE)</f>
        <v>48</v>
      </c>
    </row>
    <row r="687" spans="2:5" x14ac:dyDescent="0.35">
      <c r="B687" s="42" t="s">
        <v>8219</v>
      </c>
      <c r="C687" s="40">
        <f>VLOOKUP(B687,Data!F686:T4526, 7, FALSE)</f>
        <v>41</v>
      </c>
      <c r="D687" s="42" t="s">
        <v>8221</v>
      </c>
      <c r="E687" s="40">
        <f>VLOOKUP(D687,Data!F846:T4799, 7, FALSE)</f>
        <v>48</v>
      </c>
    </row>
    <row r="688" spans="2:5" x14ac:dyDescent="0.35">
      <c r="B688" s="42" t="s">
        <v>8219</v>
      </c>
      <c r="C688" s="40">
        <f>VLOOKUP(B688,Data!F687:T4527, 7, FALSE)</f>
        <v>41</v>
      </c>
      <c r="D688" s="42" t="s">
        <v>8221</v>
      </c>
      <c r="E688" s="40">
        <f>VLOOKUP(D688,Data!F847:T4800, 7, FALSE)</f>
        <v>48</v>
      </c>
    </row>
    <row r="689" spans="2:5" x14ac:dyDescent="0.35">
      <c r="B689" s="42" t="s">
        <v>8219</v>
      </c>
      <c r="C689" s="40">
        <f>VLOOKUP(B689,Data!F688:T4528, 7, FALSE)</f>
        <v>41</v>
      </c>
      <c r="D689" s="42" t="s">
        <v>8221</v>
      </c>
      <c r="E689" s="40">
        <f>VLOOKUP(D689,Data!F848:T4801, 7, FALSE)</f>
        <v>48</v>
      </c>
    </row>
    <row r="690" spans="2:5" x14ac:dyDescent="0.35">
      <c r="B690" s="42" t="s">
        <v>8219</v>
      </c>
      <c r="C690" s="40">
        <f>VLOOKUP(B690,Data!F689:T4529, 7, FALSE)</f>
        <v>41</v>
      </c>
      <c r="D690" s="42" t="s">
        <v>8221</v>
      </c>
      <c r="E690" s="40">
        <f>VLOOKUP(D690,Data!F849:T4802, 7, FALSE)</f>
        <v>48</v>
      </c>
    </row>
    <row r="691" spans="2:5" x14ac:dyDescent="0.35">
      <c r="B691" s="42" t="s">
        <v>8219</v>
      </c>
      <c r="C691" s="40">
        <f>VLOOKUP(B691,Data!F690:T4530, 7, FALSE)</f>
        <v>41</v>
      </c>
      <c r="D691" s="42" t="s">
        <v>8221</v>
      </c>
      <c r="E691" s="40">
        <f>VLOOKUP(D691,Data!F850:T4803, 7, FALSE)</f>
        <v>48</v>
      </c>
    </row>
    <row r="692" spans="2:5" x14ac:dyDescent="0.35">
      <c r="B692" s="42" t="s">
        <v>8219</v>
      </c>
      <c r="C692" s="40">
        <f>VLOOKUP(B692,Data!F691:T4531, 7, FALSE)</f>
        <v>41</v>
      </c>
      <c r="D692" s="42" t="s">
        <v>8221</v>
      </c>
      <c r="E692" s="40">
        <f>VLOOKUP(D692,Data!F851:T4804, 7, FALSE)</f>
        <v>48</v>
      </c>
    </row>
    <row r="693" spans="2:5" x14ac:dyDescent="0.35">
      <c r="B693" s="42" t="s">
        <v>8219</v>
      </c>
      <c r="C693" s="40">
        <f>VLOOKUP(B693,Data!F692:T4532, 7, FALSE)</f>
        <v>41</v>
      </c>
      <c r="D693" s="42" t="s">
        <v>8221</v>
      </c>
      <c r="E693" s="40">
        <f>VLOOKUP(D693,Data!F852:T4805, 7, FALSE)</f>
        <v>48</v>
      </c>
    </row>
    <row r="694" spans="2:5" x14ac:dyDescent="0.35">
      <c r="B694" s="42" t="s">
        <v>8219</v>
      </c>
      <c r="C694" s="40">
        <f>VLOOKUP(B694,Data!F693:T4533, 7, FALSE)</f>
        <v>41</v>
      </c>
      <c r="D694" s="42" t="s">
        <v>8221</v>
      </c>
      <c r="E694" s="40">
        <f>VLOOKUP(D694,Data!F853:T4806, 7, FALSE)</f>
        <v>48</v>
      </c>
    </row>
    <row r="695" spans="2:5" x14ac:dyDescent="0.35">
      <c r="B695" s="42" t="s">
        <v>8219</v>
      </c>
      <c r="C695" s="40">
        <f>VLOOKUP(B695,Data!F694:T4534, 7, FALSE)</f>
        <v>41</v>
      </c>
      <c r="D695" s="42" t="s">
        <v>8221</v>
      </c>
      <c r="E695" s="40">
        <f>VLOOKUP(D695,Data!F854:T4807, 7, FALSE)</f>
        <v>48</v>
      </c>
    </row>
    <row r="696" spans="2:5" x14ac:dyDescent="0.35">
      <c r="B696" s="42" t="s">
        <v>8219</v>
      </c>
      <c r="C696" s="40">
        <f>VLOOKUP(B696,Data!F695:T4535, 7, FALSE)</f>
        <v>41</v>
      </c>
      <c r="D696" s="42" t="s">
        <v>8221</v>
      </c>
      <c r="E696" s="40">
        <f>VLOOKUP(D696,Data!F855:T4808, 7, FALSE)</f>
        <v>48</v>
      </c>
    </row>
    <row r="697" spans="2:5" x14ac:dyDescent="0.35">
      <c r="B697" s="42" t="s">
        <v>8219</v>
      </c>
      <c r="C697" s="40">
        <f>VLOOKUP(B697,Data!F696:T4536, 7, FALSE)</f>
        <v>41</v>
      </c>
      <c r="D697" s="42" t="s">
        <v>8221</v>
      </c>
      <c r="E697" s="40">
        <f>VLOOKUP(D697,Data!F856:T4809, 7, FALSE)</f>
        <v>48</v>
      </c>
    </row>
    <row r="698" spans="2:5" x14ac:dyDescent="0.35">
      <c r="B698" s="42" t="s">
        <v>8219</v>
      </c>
      <c r="C698" s="40">
        <f>VLOOKUP(B698,Data!F697:T4537, 7, FALSE)</f>
        <v>41</v>
      </c>
      <c r="D698" s="42" t="s">
        <v>8221</v>
      </c>
      <c r="E698" s="40">
        <f>VLOOKUP(D698,Data!F857:T4810, 7, FALSE)</f>
        <v>48</v>
      </c>
    </row>
    <row r="699" spans="2:5" x14ac:dyDescent="0.35">
      <c r="B699" s="42" t="s">
        <v>8219</v>
      </c>
      <c r="C699" s="40">
        <f>VLOOKUP(B699,Data!F698:T4538, 7, FALSE)</f>
        <v>41</v>
      </c>
      <c r="D699" s="42" t="s">
        <v>8221</v>
      </c>
      <c r="E699" s="40">
        <f>VLOOKUP(D699,Data!F858:T4811, 7, FALSE)</f>
        <v>48</v>
      </c>
    </row>
    <row r="700" spans="2:5" x14ac:dyDescent="0.35">
      <c r="B700" s="42" t="s">
        <v>8219</v>
      </c>
      <c r="C700" s="40">
        <f>VLOOKUP(B700,Data!F699:T4539, 7, FALSE)</f>
        <v>41</v>
      </c>
      <c r="D700" s="42" t="s">
        <v>8221</v>
      </c>
      <c r="E700" s="40">
        <f>VLOOKUP(D700,Data!F859:T4812, 7, FALSE)</f>
        <v>48</v>
      </c>
    </row>
    <row r="701" spans="2:5" x14ac:dyDescent="0.35">
      <c r="B701" s="42" t="s">
        <v>8219</v>
      </c>
      <c r="C701" s="40">
        <f>VLOOKUP(B701,Data!F700:T4540, 7, FALSE)</f>
        <v>41</v>
      </c>
      <c r="D701" s="42" t="s">
        <v>8221</v>
      </c>
      <c r="E701" s="40">
        <f>VLOOKUP(D701,Data!F860:T4813, 7, FALSE)</f>
        <v>48</v>
      </c>
    </row>
    <row r="702" spans="2:5" x14ac:dyDescent="0.35">
      <c r="B702" s="42" t="s">
        <v>8219</v>
      </c>
      <c r="C702" s="40">
        <f>VLOOKUP(B702,Data!F701:T4541, 7, FALSE)</f>
        <v>41</v>
      </c>
      <c r="D702" s="42" t="s">
        <v>8221</v>
      </c>
      <c r="E702" s="40">
        <f>VLOOKUP(D702,Data!F861:T4814, 7, FALSE)</f>
        <v>48</v>
      </c>
    </row>
    <row r="703" spans="2:5" x14ac:dyDescent="0.35">
      <c r="B703" s="42" t="s">
        <v>8219</v>
      </c>
      <c r="C703" s="40">
        <f>VLOOKUP(B703,Data!F702:T4542, 7, FALSE)</f>
        <v>41</v>
      </c>
      <c r="D703" s="42" t="s">
        <v>8221</v>
      </c>
      <c r="E703" s="40">
        <f>VLOOKUP(D703,Data!F862:T4815, 7, FALSE)</f>
        <v>48</v>
      </c>
    </row>
    <row r="704" spans="2:5" x14ac:dyDescent="0.35">
      <c r="B704" s="42" t="s">
        <v>8219</v>
      </c>
      <c r="C704" s="40">
        <f>VLOOKUP(B704,Data!F703:T4543, 7, FALSE)</f>
        <v>41</v>
      </c>
      <c r="D704" s="42" t="s">
        <v>8221</v>
      </c>
      <c r="E704" s="40">
        <f>VLOOKUP(D704,Data!F863:T4816, 7, FALSE)</f>
        <v>2</v>
      </c>
    </row>
    <row r="705" spans="2:5" x14ac:dyDescent="0.35">
      <c r="B705" s="42" t="s">
        <v>8219</v>
      </c>
      <c r="C705" s="40">
        <f>VLOOKUP(B705,Data!F704:T4544, 7, FALSE)</f>
        <v>41</v>
      </c>
      <c r="D705" s="42" t="s">
        <v>8221</v>
      </c>
      <c r="E705" s="40">
        <f>VLOOKUP(D705,Data!F864:T4817, 7, FALSE)</f>
        <v>4</v>
      </c>
    </row>
    <row r="706" spans="2:5" x14ac:dyDescent="0.35">
      <c r="B706" s="42" t="s">
        <v>8219</v>
      </c>
      <c r="C706" s="40">
        <f>VLOOKUP(B706,Data!F705:T4545, 7, FALSE)</f>
        <v>41</v>
      </c>
      <c r="D706" s="42" t="s">
        <v>8221</v>
      </c>
      <c r="E706" s="40">
        <f>VLOOKUP(D706,Data!F865:T4818, 7, FALSE)</f>
        <v>5</v>
      </c>
    </row>
    <row r="707" spans="2:5" x14ac:dyDescent="0.35">
      <c r="B707" s="42" t="s">
        <v>8219</v>
      </c>
      <c r="C707" s="40">
        <f>VLOOKUP(B707,Data!F706:T4546, 7, FALSE)</f>
        <v>41</v>
      </c>
      <c r="D707" s="42" t="s">
        <v>8221</v>
      </c>
      <c r="E707" s="40">
        <f>VLOOKUP(D707,Data!F866:T4819, 7, FALSE)</f>
        <v>79</v>
      </c>
    </row>
    <row r="708" spans="2:5" x14ac:dyDescent="0.35">
      <c r="B708" s="42" t="s">
        <v>8219</v>
      </c>
      <c r="C708" s="40">
        <f>VLOOKUP(B708,Data!F707:T4547, 7, FALSE)</f>
        <v>41</v>
      </c>
      <c r="D708" s="42" t="s">
        <v>8221</v>
      </c>
      <c r="E708" s="40">
        <f>VLOOKUP(D708,Data!F867:T4820, 7, FALSE)</f>
        <v>2</v>
      </c>
    </row>
    <row r="709" spans="2:5" x14ac:dyDescent="0.35">
      <c r="B709" s="42" t="s">
        <v>8219</v>
      </c>
      <c r="C709" s="40">
        <f>VLOOKUP(B709,Data!F708:T4548, 7, FALSE)</f>
        <v>41</v>
      </c>
      <c r="D709" s="42" t="s">
        <v>8221</v>
      </c>
      <c r="E709" s="40">
        <f>VLOOKUP(D709,Data!F868:T4821, 7, FALSE)</f>
        <v>11</v>
      </c>
    </row>
    <row r="710" spans="2:5" x14ac:dyDescent="0.35">
      <c r="B710" s="42" t="s">
        <v>8219</v>
      </c>
      <c r="C710" s="40">
        <f>VLOOKUP(B710,Data!F709:T4549, 7, FALSE)</f>
        <v>41</v>
      </c>
      <c r="D710" s="42" t="s">
        <v>8221</v>
      </c>
      <c r="E710" s="40">
        <f>VLOOKUP(D710,Data!F869:T4822, 7, FALSE)</f>
        <v>11</v>
      </c>
    </row>
    <row r="711" spans="2:5" x14ac:dyDescent="0.35">
      <c r="B711" s="42" t="s">
        <v>8219</v>
      </c>
      <c r="C711" s="40">
        <f>VLOOKUP(B711,Data!F710:T4550, 7, FALSE)</f>
        <v>41</v>
      </c>
      <c r="D711" s="42" t="s">
        <v>8221</v>
      </c>
      <c r="E711" s="40">
        <f>VLOOKUP(D711,Data!F870:T4823, 7, FALSE)</f>
        <v>1</v>
      </c>
    </row>
    <row r="712" spans="2:5" x14ac:dyDescent="0.35">
      <c r="B712" s="42" t="s">
        <v>8219</v>
      </c>
      <c r="C712" s="40">
        <f>VLOOKUP(B712,Data!F711:T4551, 7, FALSE)</f>
        <v>41</v>
      </c>
      <c r="D712" s="42" t="s">
        <v>8221</v>
      </c>
      <c r="E712" s="40">
        <f>VLOOKUP(D712,Data!F871:T4824, 7, FALSE)</f>
        <v>3</v>
      </c>
    </row>
    <row r="713" spans="2:5" x14ac:dyDescent="0.35">
      <c r="B713" s="42" t="s">
        <v>8219</v>
      </c>
      <c r="C713" s="40">
        <f>VLOOKUP(B713,Data!F712:T4552, 7, FALSE)</f>
        <v>41</v>
      </c>
      <c r="D713" s="42" t="s">
        <v>8221</v>
      </c>
      <c r="E713" s="40">
        <f>VLOOKUP(D713,Data!F872:T4825, 7, FALSE)</f>
        <v>5</v>
      </c>
    </row>
    <row r="714" spans="2:5" x14ac:dyDescent="0.35">
      <c r="B714" s="42" t="s">
        <v>8219</v>
      </c>
      <c r="C714" s="40">
        <f>VLOOKUP(B714,Data!F713:T4553, 7, FALSE)</f>
        <v>41</v>
      </c>
      <c r="D714" s="42" t="s">
        <v>8221</v>
      </c>
      <c r="E714" s="40">
        <f>VLOOKUP(D714,Data!F873:T4826, 7, FALSE)</f>
        <v>12</v>
      </c>
    </row>
    <row r="715" spans="2:5" x14ac:dyDescent="0.35">
      <c r="B715" s="42" t="s">
        <v>8219</v>
      </c>
      <c r="C715" s="40">
        <f>VLOOKUP(B715,Data!F714:T4554, 7, FALSE)</f>
        <v>41</v>
      </c>
      <c r="D715" s="42" t="s">
        <v>8221</v>
      </c>
      <c r="E715" s="40">
        <f>VLOOKUP(D715,Data!F874:T4827, 7, FALSE)</f>
        <v>2</v>
      </c>
    </row>
    <row r="716" spans="2:5" x14ac:dyDescent="0.35">
      <c r="B716" s="42" t="s">
        <v>8219</v>
      </c>
      <c r="C716" s="40">
        <f>VLOOKUP(B716,Data!F715:T4555, 7, FALSE)</f>
        <v>41</v>
      </c>
      <c r="D716" s="42" t="s">
        <v>8221</v>
      </c>
      <c r="E716" s="40">
        <f>VLOOKUP(D716,Data!F875:T4828, 7, FALSE)</f>
        <v>5</v>
      </c>
    </row>
    <row r="717" spans="2:5" x14ac:dyDescent="0.35">
      <c r="B717" s="42" t="s">
        <v>8219</v>
      </c>
      <c r="C717" s="40">
        <f>VLOOKUP(B717,Data!F716:T4556, 7, FALSE)</f>
        <v>41</v>
      </c>
      <c r="D717" s="42" t="s">
        <v>8221</v>
      </c>
      <c r="E717" s="40">
        <f>VLOOKUP(D717,Data!F876:T4829, 7, FALSE)</f>
        <v>21</v>
      </c>
    </row>
    <row r="718" spans="2:5" x14ac:dyDescent="0.35">
      <c r="B718" s="42" t="s">
        <v>8219</v>
      </c>
      <c r="C718" s="40">
        <f>VLOOKUP(B718,Data!F717:T4557, 7, FALSE)</f>
        <v>41</v>
      </c>
      <c r="D718" s="42" t="s">
        <v>8221</v>
      </c>
      <c r="E718" s="40">
        <f>VLOOKUP(D718,Data!F877:T4830, 7, FALSE)</f>
        <v>0</v>
      </c>
    </row>
    <row r="719" spans="2:5" x14ac:dyDescent="0.35">
      <c r="B719" s="42" t="s">
        <v>8219</v>
      </c>
      <c r="C719" s="40">
        <f>VLOOKUP(B719,Data!F718:T4558, 7, FALSE)</f>
        <v>41</v>
      </c>
      <c r="D719" s="42" t="s">
        <v>8221</v>
      </c>
      <c r="E719" s="40">
        <f>VLOOKUP(D719,Data!F878:T4831, 7, FALSE)</f>
        <v>45</v>
      </c>
    </row>
    <row r="720" spans="2:5" x14ac:dyDescent="0.35">
      <c r="B720" s="42" t="s">
        <v>8219</v>
      </c>
      <c r="C720" s="40">
        <f>VLOOKUP(B720,Data!F719:T4559, 7, FALSE)</f>
        <v>41</v>
      </c>
      <c r="D720" s="42" t="s">
        <v>8221</v>
      </c>
      <c r="E720" s="40">
        <f>VLOOKUP(D720,Data!F879:T4832, 7, FALSE)</f>
        <v>29</v>
      </c>
    </row>
    <row r="721" spans="2:5" x14ac:dyDescent="0.35">
      <c r="B721" s="42" t="s">
        <v>8219</v>
      </c>
      <c r="C721" s="40">
        <f>VLOOKUP(B721,Data!F720:T4560, 7, FALSE)</f>
        <v>41</v>
      </c>
      <c r="D721" s="42" t="s">
        <v>8221</v>
      </c>
      <c r="E721" s="40">
        <f>VLOOKUP(D721,Data!F880:T4833, 7, FALSE)</f>
        <v>2</v>
      </c>
    </row>
    <row r="722" spans="2:5" x14ac:dyDescent="0.35">
      <c r="B722" s="42" t="s">
        <v>8219</v>
      </c>
      <c r="C722" s="40">
        <f>VLOOKUP(B722,Data!F721:T4561, 7, FALSE)</f>
        <v>41</v>
      </c>
      <c r="D722" s="42" t="s">
        <v>8221</v>
      </c>
      <c r="E722" s="40">
        <f>VLOOKUP(D722,Data!F881:T4834, 7, FALSE)</f>
        <v>30</v>
      </c>
    </row>
    <row r="723" spans="2:5" x14ac:dyDescent="0.35">
      <c r="B723" s="42" t="s">
        <v>8219</v>
      </c>
      <c r="C723" s="40">
        <f>VLOOKUP(B723,Data!F722:T4562, 7, FALSE)</f>
        <v>41</v>
      </c>
      <c r="D723" s="42" t="s">
        <v>8221</v>
      </c>
      <c r="E723" s="40">
        <f>VLOOKUP(D723,Data!F882:T4835, 7, FALSE)</f>
        <v>8</v>
      </c>
    </row>
    <row r="724" spans="2:5" x14ac:dyDescent="0.35">
      <c r="B724" s="42" t="s">
        <v>8219</v>
      </c>
      <c r="C724" s="40">
        <f>VLOOKUP(B724,Data!F723:T4563, 7, FALSE)</f>
        <v>119</v>
      </c>
      <c r="D724" s="42" t="s">
        <v>8221</v>
      </c>
      <c r="E724" s="40">
        <f>VLOOKUP(D724,Data!F883:T4836, 7, FALSE)</f>
        <v>1</v>
      </c>
    </row>
    <row r="725" spans="2:5" x14ac:dyDescent="0.35">
      <c r="B725" s="42" t="s">
        <v>8219</v>
      </c>
      <c r="C725" s="40">
        <f>VLOOKUP(B725,Data!F724:T4564, 7, FALSE)</f>
        <v>153</v>
      </c>
      <c r="D725" s="42" t="s">
        <v>8221</v>
      </c>
      <c r="E725" s="40">
        <f>VLOOKUP(D725,Data!F884:T4837, 7, FALSE)</f>
        <v>14</v>
      </c>
    </row>
    <row r="726" spans="2:5" x14ac:dyDescent="0.35">
      <c r="B726" s="42" t="s">
        <v>8219</v>
      </c>
      <c r="C726" s="40">
        <f>VLOOKUP(B726,Data!F725:T4565, 7, FALSE)</f>
        <v>100</v>
      </c>
      <c r="D726" s="42" t="s">
        <v>8221</v>
      </c>
      <c r="E726" s="40">
        <f>VLOOKUP(D726,Data!F885:T4838, 7, FALSE)</f>
        <v>24</v>
      </c>
    </row>
    <row r="727" spans="2:5" x14ac:dyDescent="0.35">
      <c r="B727" s="42" t="s">
        <v>8219</v>
      </c>
      <c r="C727" s="40">
        <f>VLOOKUP(B727,Data!F726:T4566, 7, FALSE)</f>
        <v>143</v>
      </c>
      <c r="D727" s="42" t="s">
        <v>8221</v>
      </c>
      <c r="E727" s="40">
        <f>VLOOKUP(D727,Data!F886:T4839, 7, FALSE)</f>
        <v>2</v>
      </c>
    </row>
    <row r="728" spans="2:5" x14ac:dyDescent="0.35">
      <c r="B728" s="42" t="s">
        <v>8219</v>
      </c>
      <c r="C728" s="40">
        <f>VLOOKUP(B728,Data!F727:T4567, 7, FALSE)</f>
        <v>140</v>
      </c>
      <c r="D728" s="42" t="s">
        <v>8221</v>
      </c>
      <c r="E728" s="40">
        <f>VLOOKUP(D728,Data!F887:T4840, 7, FALSE)</f>
        <v>21</v>
      </c>
    </row>
    <row r="729" spans="2:5" x14ac:dyDescent="0.35">
      <c r="B729" s="42" t="s">
        <v>8219</v>
      </c>
      <c r="C729" s="40">
        <f>VLOOKUP(B729,Data!F728:T4568, 7, FALSE)</f>
        <v>35</v>
      </c>
      <c r="D729" s="42" t="s">
        <v>8221</v>
      </c>
      <c r="E729" s="40">
        <f>VLOOKUP(D729,Data!F888:T4841, 7, FALSE)</f>
        <v>7</v>
      </c>
    </row>
    <row r="730" spans="2:5" x14ac:dyDescent="0.35">
      <c r="B730" s="42" t="s">
        <v>8219</v>
      </c>
      <c r="C730" s="40">
        <f>VLOOKUP(B730,Data!F729:T4569, 7, FALSE)</f>
        <v>149</v>
      </c>
      <c r="D730" s="42" t="s">
        <v>8221</v>
      </c>
      <c r="E730" s="40">
        <f>VLOOKUP(D730,Data!F889:T4842, 7, FALSE)</f>
        <v>0</v>
      </c>
    </row>
    <row r="731" spans="2:5" x14ac:dyDescent="0.35">
      <c r="B731" s="42" t="s">
        <v>8219</v>
      </c>
      <c r="C731" s="40">
        <f>VLOOKUP(B731,Data!F730:T4570, 7, FALSE)</f>
        <v>130</v>
      </c>
      <c r="D731" s="42" t="s">
        <v>8221</v>
      </c>
      <c r="E731" s="40">
        <f>VLOOKUP(D731,Data!F890:T4843, 7, FALSE)</f>
        <v>4</v>
      </c>
    </row>
    <row r="732" spans="2:5" x14ac:dyDescent="0.35">
      <c r="B732" s="42" t="s">
        <v>8219</v>
      </c>
      <c r="C732" s="40">
        <f>VLOOKUP(B732,Data!F731:T4571, 7, FALSE)</f>
        <v>120</v>
      </c>
      <c r="D732" s="42" t="s">
        <v>8221</v>
      </c>
      <c r="E732" s="40">
        <f>VLOOKUP(D732,Data!F891:T4844, 7, FALSE)</f>
        <v>32</v>
      </c>
    </row>
    <row r="733" spans="2:5" x14ac:dyDescent="0.35">
      <c r="B733" s="42" t="s">
        <v>8219</v>
      </c>
      <c r="C733" s="40">
        <f>VLOOKUP(B733,Data!F732:T4572, 7, FALSE)</f>
        <v>265</v>
      </c>
      <c r="D733" s="42" t="s">
        <v>8221</v>
      </c>
      <c r="E733" s="40">
        <f>VLOOKUP(D733,Data!F892:T4845, 7, FALSE)</f>
        <v>4</v>
      </c>
    </row>
    <row r="734" spans="2:5" x14ac:dyDescent="0.35">
      <c r="B734" s="42" t="s">
        <v>8219</v>
      </c>
      <c r="C734" s="40">
        <f>VLOOKUP(B734,Data!F733:T4573, 7, FALSE)</f>
        <v>71</v>
      </c>
      <c r="D734" s="42" t="s">
        <v>8221</v>
      </c>
      <c r="E734" s="40">
        <f>VLOOKUP(D734,Data!F893:T4846, 7, FALSE)</f>
        <v>9</v>
      </c>
    </row>
    <row r="735" spans="2:5" x14ac:dyDescent="0.35">
      <c r="B735" s="42" t="s">
        <v>8219</v>
      </c>
      <c r="C735" s="40">
        <f>VLOOKUP(B735,Data!F734:T4574, 7, FALSE)</f>
        <v>13</v>
      </c>
      <c r="D735" s="42" t="s">
        <v>8221</v>
      </c>
      <c r="E735" s="40">
        <f>VLOOKUP(D735,Data!F894:T4847, 7, FALSE)</f>
        <v>17</v>
      </c>
    </row>
    <row r="736" spans="2:5" x14ac:dyDescent="0.35">
      <c r="B736" s="42" t="s">
        <v>8219</v>
      </c>
      <c r="C736" s="40">
        <f>VLOOKUP(B736,Data!F735:T4575, 7, FALSE)</f>
        <v>169</v>
      </c>
      <c r="D736" s="42" t="s">
        <v>8221</v>
      </c>
      <c r="E736" s="40">
        <f>VLOOKUP(D736,Data!F895:T4848, 7, FALSE)</f>
        <v>5</v>
      </c>
    </row>
    <row r="737" spans="2:5" x14ac:dyDescent="0.35">
      <c r="B737" s="42" t="s">
        <v>8219</v>
      </c>
      <c r="C737" s="40">
        <f>VLOOKUP(B737,Data!F736:T4576, 7, FALSE)</f>
        <v>57</v>
      </c>
      <c r="D737" s="42" t="s">
        <v>8221</v>
      </c>
      <c r="E737" s="40">
        <f>VLOOKUP(D737,Data!F896:T4849, 7, FALSE)</f>
        <v>53</v>
      </c>
    </row>
    <row r="738" spans="2:5" x14ac:dyDescent="0.35">
      <c r="B738" s="42" t="s">
        <v>8219</v>
      </c>
      <c r="C738" s="40">
        <f>VLOOKUP(B738,Data!F737:T4577, 7, FALSE)</f>
        <v>229</v>
      </c>
      <c r="D738" s="42" t="s">
        <v>8221</v>
      </c>
      <c r="E738" s="40">
        <f>VLOOKUP(D738,Data!F897:T4850, 7, FALSE)</f>
        <v>7</v>
      </c>
    </row>
    <row r="739" spans="2:5" x14ac:dyDescent="0.35">
      <c r="B739" s="42" t="s">
        <v>8219</v>
      </c>
      <c r="C739" s="40">
        <f>VLOOKUP(B739,Data!F738:T4578, 7, FALSE)</f>
        <v>108</v>
      </c>
      <c r="D739" s="42" t="s">
        <v>8221</v>
      </c>
      <c r="E739" s="40">
        <f>VLOOKUP(D739,Data!F898:T4851, 7, FALSE)</f>
        <v>72</v>
      </c>
    </row>
    <row r="740" spans="2:5" x14ac:dyDescent="0.35">
      <c r="B740" s="42" t="s">
        <v>8219</v>
      </c>
      <c r="C740" s="40">
        <f>VLOOKUP(B740,Data!F739:T4579, 7, FALSE)</f>
        <v>108</v>
      </c>
      <c r="D740" s="42" t="s">
        <v>8221</v>
      </c>
      <c r="E740" s="40">
        <f>VLOOKUP(D740,Data!F899:T4852, 7, FALSE)</f>
        <v>0</v>
      </c>
    </row>
    <row r="741" spans="2:5" x14ac:dyDescent="0.35">
      <c r="B741" s="42" t="s">
        <v>8219</v>
      </c>
      <c r="C741" s="40">
        <f>VLOOKUP(B741,Data!F740:T4580, 7, FALSE)</f>
        <v>41</v>
      </c>
      <c r="D741" s="42" t="s">
        <v>8221</v>
      </c>
      <c r="E741" s="40">
        <f>VLOOKUP(D741,Data!F900:T4853, 7, FALSE)</f>
        <v>2</v>
      </c>
    </row>
    <row r="742" spans="2:5" x14ac:dyDescent="0.35">
      <c r="B742" s="42" t="s">
        <v>8219</v>
      </c>
      <c r="C742" s="40">
        <f>VLOOKUP(B742,Data!F741:T4581, 7, FALSE)</f>
        <v>139</v>
      </c>
      <c r="D742" s="42" t="s">
        <v>8221</v>
      </c>
      <c r="E742" s="40">
        <f>VLOOKUP(D742,Data!F901:T4854, 7, FALSE)</f>
        <v>8</v>
      </c>
    </row>
    <row r="743" spans="2:5" x14ac:dyDescent="0.35">
      <c r="B743" s="42" t="s">
        <v>8219</v>
      </c>
      <c r="C743" s="40">
        <f>VLOOKUP(B743,Data!F742:T4582, 7, FALSE)</f>
        <v>19</v>
      </c>
      <c r="D743" s="42" t="s">
        <v>8221</v>
      </c>
      <c r="E743" s="40">
        <f>VLOOKUP(D743,Data!F902:T4855, 7, FALSE)</f>
        <v>2</v>
      </c>
    </row>
    <row r="744" spans="2:5" x14ac:dyDescent="0.35">
      <c r="B744" s="42" t="s">
        <v>8219</v>
      </c>
      <c r="C744" s="40">
        <f>VLOOKUP(B744,Data!F743:T4583, 7, FALSE)</f>
        <v>94</v>
      </c>
      <c r="D744" s="42" t="s">
        <v>8221</v>
      </c>
      <c r="E744" s="40">
        <f>VLOOKUP(D744,Data!F903:T4856, 7, FALSE)</f>
        <v>0</v>
      </c>
    </row>
    <row r="745" spans="2:5" x14ac:dyDescent="0.35">
      <c r="B745" s="42" t="s">
        <v>8219</v>
      </c>
      <c r="C745" s="40">
        <f>VLOOKUP(B745,Data!F744:T4584, 7, FALSE)</f>
        <v>23</v>
      </c>
      <c r="D745" s="42" t="s">
        <v>8221</v>
      </c>
      <c r="E745" s="40">
        <f>VLOOKUP(D745,Data!F904:T4857, 7, FALSE)</f>
        <v>3</v>
      </c>
    </row>
    <row r="746" spans="2:5" x14ac:dyDescent="0.35">
      <c r="B746" s="42" t="s">
        <v>8219</v>
      </c>
      <c r="C746" s="40">
        <f>VLOOKUP(B746,Data!F745:T4585, 7, FALSE)</f>
        <v>15</v>
      </c>
      <c r="D746" s="42" t="s">
        <v>8221</v>
      </c>
      <c r="E746" s="40">
        <f>VLOOKUP(D746,Data!F905:T4858, 7, FALSE)</f>
        <v>4</v>
      </c>
    </row>
    <row r="747" spans="2:5" x14ac:dyDescent="0.35">
      <c r="B747" s="42" t="s">
        <v>8219</v>
      </c>
      <c r="C747" s="40">
        <f>VLOOKUP(B747,Data!F746:T4586, 7, FALSE)</f>
        <v>62</v>
      </c>
      <c r="D747" s="42" t="s">
        <v>8221</v>
      </c>
      <c r="E747" s="40">
        <f>VLOOKUP(D747,Data!F906:T4859, 7, FALSE)</f>
        <v>3</v>
      </c>
    </row>
    <row r="748" spans="2:5" x14ac:dyDescent="0.35">
      <c r="B748" s="42" t="s">
        <v>8219</v>
      </c>
      <c r="C748" s="40">
        <f>VLOOKUP(B748,Data!F747:T4587, 7, FALSE)</f>
        <v>74</v>
      </c>
      <c r="D748" s="42" t="s">
        <v>8221</v>
      </c>
      <c r="E748" s="40">
        <f>VLOOKUP(D748,Data!F907:T4860, 7, FALSE)</f>
        <v>6</v>
      </c>
    </row>
    <row r="749" spans="2:5" x14ac:dyDescent="0.35">
      <c r="B749" s="42" t="s">
        <v>8219</v>
      </c>
      <c r="C749" s="40">
        <f>VLOOKUP(B749,Data!F748:T4588, 7, FALSE)</f>
        <v>97</v>
      </c>
      <c r="D749" s="42" t="s">
        <v>8221</v>
      </c>
      <c r="E749" s="40">
        <f>VLOOKUP(D749,Data!F908:T4861, 7, FALSE)</f>
        <v>0</v>
      </c>
    </row>
    <row r="750" spans="2:5" x14ac:dyDescent="0.35">
      <c r="B750" s="42" t="s">
        <v>8219</v>
      </c>
      <c r="C750" s="40">
        <f>VLOOKUP(B750,Data!F749:T4589, 7, FALSE)</f>
        <v>55</v>
      </c>
      <c r="D750" s="42" t="s">
        <v>8221</v>
      </c>
      <c r="E750" s="40">
        <f>VLOOKUP(D750,Data!F909:T4862, 7, FALSE)</f>
        <v>0</v>
      </c>
    </row>
    <row r="751" spans="2:5" x14ac:dyDescent="0.35">
      <c r="B751" s="42" t="s">
        <v>8219</v>
      </c>
      <c r="C751" s="40">
        <f>VLOOKUP(B751,Data!F750:T4590, 7, FALSE)</f>
        <v>44</v>
      </c>
      <c r="D751" s="42" t="s">
        <v>8221</v>
      </c>
      <c r="E751" s="40">
        <f>VLOOKUP(D751,Data!F910:T4863, 7, FALSE)</f>
        <v>0</v>
      </c>
    </row>
    <row r="752" spans="2:5" x14ac:dyDescent="0.35">
      <c r="B752" s="42" t="s">
        <v>8219</v>
      </c>
      <c r="C752" s="40">
        <f>VLOOKUP(B752,Data!F751:T4591, 7, FALSE)</f>
        <v>110</v>
      </c>
      <c r="D752" s="42" t="s">
        <v>8221</v>
      </c>
      <c r="E752" s="40">
        <f>VLOOKUP(D752,Data!F911:T4864, 7, FALSE)</f>
        <v>8</v>
      </c>
    </row>
    <row r="753" spans="2:5" x14ac:dyDescent="0.35">
      <c r="B753" s="42" t="s">
        <v>8219</v>
      </c>
      <c r="C753" s="40">
        <f>VLOOKUP(B753,Data!F752:T4592, 7, FALSE)</f>
        <v>59</v>
      </c>
      <c r="D753" s="42" t="s">
        <v>8221</v>
      </c>
      <c r="E753" s="40">
        <f>VLOOKUP(D753,Data!F912:T4865, 7, FALSE)</f>
        <v>5</v>
      </c>
    </row>
    <row r="754" spans="2:5" x14ac:dyDescent="0.35">
      <c r="B754" s="42" t="s">
        <v>8219</v>
      </c>
      <c r="C754" s="40">
        <f>VLOOKUP(B754,Data!F753:T4593, 7, FALSE)</f>
        <v>62</v>
      </c>
      <c r="D754" s="42" t="s">
        <v>8221</v>
      </c>
      <c r="E754" s="40">
        <f>VLOOKUP(D754,Data!F913:T4866, 7, FALSE)</f>
        <v>0</v>
      </c>
    </row>
    <row r="755" spans="2:5" x14ac:dyDescent="0.35">
      <c r="B755" s="42" t="s">
        <v>8219</v>
      </c>
      <c r="C755" s="40">
        <f>VLOOKUP(B755,Data!F754:T4594, 7, FALSE)</f>
        <v>105</v>
      </c>
      <c r="D755" s="42" t="s">
        <v>8221</v>
      </c>
      <c r="E755" s="40">
        <f>VLOOKUP(D755,Data!F914:T4867, 7, FALSE)</f>
        <v>2</v>
      </c>
    </row>
    <row r="756" spans="2:5" x14ac:dyDescent="0.35">
      <c r="B756" s="42" t="s">
        <v>8219</v>
      </c>
      <c r="C756" s="40">
        <f>VLOOKUP(B756,Data!F755:T4595, 7, FALSE)</f>
        <v>26</v>
      </c>
      <c r="D756" s="42" t="s">
        <v>8221</v>
      </c>
      <c r="E756" s="40">
        <f>VLOOKUP(D756,Data!F915:T4868, 7, FALSE)</f>
        <v>24</v>
      </c>
    </row>
    <row r="757" spans="2:5" x14ac:dyDescent="0.35">
      <c r="B757" s="42" t="s">
        <v>8219</v>
      </c>
      <c r="C757" s="40">
        <f>VLOOKUP(B757,Data!F756:T4596, 7, FALSE)</f>
        <v>49</v>
      </c>
      <c r="D757" s="42" t="s">
        <v>8221</v>
      </c>
      <c r="E757" s="40">
        <f>VLOOKUP(D757,Data!F916:T4869, 7, FALSE)</f>
        <v>0</v>
      </c>
    </row>
    <row r="758" spans="2:5" x14ac:dyDescent="0.35">
      <c r="B758" s="42" t="s">
        <v>8219</v>
      </c>
      <c r="C758" s="40">
        <f>VLOOKUP(B758,Data!F757:T4597, 7, FALSE)</f>
        <v>68</v>
      </c>
      <c r="D758" s="42" t="s">
        <v>8221</v>
      </c>
      <c r="E758" s="40">
        <f>VLOOKUP(D758,Data!F917:T4870, 7, FALSE)</f>
        <v>9</v>
      </c>
    </row>
    <row r="759" spans="2:5" x14ac:dyDescent="0.35">
      <c r="B759" s="42" t="s">
        <v>8219</v>
      </c>
      <c r="C759" s="40">
        <f>VLOOKUP(B759,Data!F758:T4598, 7, FALSE)</f>
        <v>22</v>
      </c>
      <c r="D759" s="42" t="s">
        <v>8221</v>
      </c>
      <c r="E759" s="40">
        <f>VLOOKUP(D759,Data!F918:T4871, 7, FALSE)</f>
        <v>0</v>
      </c>
    </row>
    <row r="760" spans="2:5" x14ac:dyDescent="0.35">
      <c r="B760" s="42" t="s">
        <v>8219</v>
      </c>
      <c r="C760" s="40">
        <f>VLOOKUP(B760,Data!F759:T4599, 7, FALSE)</f>
        <v>18</v>
      </c>
      <c r="D760" s="42" t="s">
        <v>8221</v>
      </c>
      <c r="E760" s="40">
        <f>VLOOKUP(D760,Data!F919:T4872, 7, FALSE)</f>
        <v>1</v>
      </c>
    </row>
    <row r="761" spans="2:5" x14ac:dyDescent="0.35">
      <c r="B761" s="42" t="s">
        <v>8219</v>
      </c>
      <c r="C761" s="40">
        <f>VLOOKUP(B761,Data!F760:T4600, 7, FALSE)</f>
        <v>19</v>
      </c>
      <c r="D761" s="42" t="s">
        <v>8221</v>
      </c>
      <c r="E761" s="40">
        <f>VLOOKUP(D761,Data!F920:T4873, 7, FALSE)</f>
        <v>10</v>
      </c>
    </row>
    <row r="762" spans="2:5" x14ac:dyDescent="0.35">
      <c r="B762" s="42" t="s">
        <v>8219</v>
      </c>
      <c r="C762" s="40">
        <f>VLOOKUP(B762,Data!F761:T4601, 7, FALSE)</f>
        <v>99</v>
      </c>
      <c r="D762" s="42" t="s">
        <v>8221</v>
      </c>
      <c r="E762" s="40">
        <f>VLOOKUP(D762,Data!F921:T4874, 7, FALSE)</f>
        <v>1</v>
      </c>
    </row>
    <row r="763" spans="2:5" x14ac:dyDescent="0.35">
      <c r="B763" s="42" t="s">
        <v>8219</v>
      </c>
      <c r="C763" s="40">
        <f>VLOOKUP(B763,Data!F762:T4602, 7, FALSE)</f>
        <v>27</v>
      </c>
      <c r="D763" s="42" t="s">
        <v>8221</v>
      </c>
      <c r="E763" s="40">
        <f>VLOOKUP(D763,Data!F922:T4875, 7, FALSE)</f>
        <v>0</v>
      </c>
    </row>
    <row r="764" spans="2:5" x14ac:dyDescent="0.35">
      <c r="B764" s="42" t="s">
        <v>8219</v>
      </c>
      <c r="C764" s="40">
        <f>VLOOKUP(B764,Data!F763:T4603, 7, FALSE)</f>
        <v>27</v>
      </c>
      <c r="D764" s="42" t="s">
        <v>8221</v>
      </c>
      <c r="E764" s="40">
        <f>VLOOKUP(D764,Data!F923:T4876, 7, FALSE)</f>
        <v>20</v>
      </c>
    </row>
    <row r="765" spans="2:5" x14ac:dyDescent="0.35">
      <c r="B765" s="42" t="s">
        <v>8219</v>
      </c>
      <c r="C765" s="40">
        <f>VLOOKUP(B765,Data!F764:T4604, 7, FALSE)</f>
        <v>27</v>
      </c>
      <c r="D765" s="42" t="s">
        <v>8221</v>
      </c>
      <c r="E765" s="40">
        <f>VLOOKUP(D765,Data!F924:T4877, 7, FALSE)</f>
        <v>30</v>
      </c>
    </row>
    <row r="766" spans="2:5" x14ac:dyDescent="0.35">
      <c r="B766" s="42" t="s">
        <v>8219</v>
      </c>
      <c r="C766" s="40">
        <f>VLOOKUP(B766,Data!F765:T4605, 7, FALSE)</f>
        <v>27</v>
      </c>
      <c r="D766" s="42" t="s">
        <v>8221</v>
      </c>
      <c r="E766" s="40">
        <f>VLOOKUP(D766,Data!F925:T4878, 7, FALSE)</f>
        <v>6</v>
      </c>
    </row>
    <row r="767" spans="2:5" x14ac:dyDescent="0.35">
      <c r="B767" s="42" t="s">
        <v>8219</v>
      </c>
      <c r="C767" s="40">
        <f>VLOOKUP(B767,Data!F766:T4606, 7, FALSE)</f>
        <v>27</v>
      </c>
      <c r="D767" s="42" t="s">
        <v>8221</v>
      </c>
      <c r="E767" s="40">
        <f>VLOOKUP(D767,Data!F926:T4879, 7, FALSE)</f>
        <v>15</v>
      </c>
    </row>
    <row r="768" spans="2:5" x14ac:dyDescent="0.35">
      <c r="B768" s="42" t="s">
        <v>8219</v>
      </c>
      <c r="C768" s="40">
        <f>VLOOKUP(B768,Data!F767:T4607, 7, FALSE)</f>
        <v>27</v>
      </c>
      <c r="D768" s="42" t="s">
        <v>8221</v>
      </c>
      <c r="E768" s="40">
        <f>VLOOKUP(D768,Data!F927:T4880, 7, FALSE)</f>
        <v>5</v>
      </c>
    </row>
    <row r="769" spans="2:5" x14ac:dyDescent="0.35">
      <c r="B769" s="42" t="s">
        <v>8219</v>
      </c>
      <c r="C769" s="40">
        <f>VLOOKUP(B769,Data!F768:T4608, 7, FALSE)</f>
        <v>27</v>
      </c>
      <c r="D769" s="42" t="s">
        <v>8221</v>
      </c>
      <c r="E769" s="40">
        <f>VLOOKUP(D769,Data!F928:T4881, 7, FALSE)</f>
        <v>0</v>
      </c>
    </row>
    <row r="770" spans="2:5" x14ac:dyDescent="0.35">
      <c r="B770" s="42" t="s">
        <v>8219</v>
      </c>
      <c r="C770" s="40">
        <f>VLOOKUP(B770,Data!F769:T4609, 7, FALSE)</f>
        <v>27</v>
      </c>
      <c r="D770" s="42" t="s">
        <v>8221</v>
      </c>
      <c r="E770" s="40">
        <f>VLOOKUP(D770,Data!F929:T4882, 7, FALSE)</f>
        <v>0</v>
      </c>
    </row>
    <row r="771" spans="2:5" x14ac:dyDescent="0.35">
      <c r="B771" s="42" t="s">
        <v>8219</v>
      </c>
      <c r="C771" s="40">
        <f>VLOOKUP(B771,Data!F770:T4610, 7, FALSE)</f>
        <v>27</v>
      </c>
      <c r="D771" s="42" t="s">
        <v>8221</v>
      </c>
      <c r="E771" s="40">
        <f>VLOOKUP(D771,Data!F930:T4883, 7, FALSE)</f>
        <v>28</v>
      </c>
    </row>
    <row r="772" spans="2:5" x14ac:dyDescent="0.35">
      <c r="B772" s="42" t="s">
        <v>8219</v>
      </c>
      <c r="C772" s="40">
        <f>VLOOKUP(B772,Data!F771:T4611, 7, FALSE)</f>
        <v>27</v>
      </c>
      <c r="D772" s="42" t="s">
        <v>8221</v>
      </c>
      <c r="E772" s="40">
        <f>VLOOKUP(D772,Data!F931:T4884, 7, FALSE)</f>
        <v>0</v>
      </c>
    </row>
    <row r="773" spans="2:5" x14ac:dyDescent="0.35">
      <c r="B773" s="42" t="s">
        <v>8219</v>
      </c>
      <c r="C773" s="40">
        <f>VLOOKUP(B773,Data!F772:T4612, 7, FALSE)</f>
        <v>27</v>
      </c>
      <c r="D773" s="42" t="s">
        <v>8221</v>
      </c>
      <c r="E773" s="40">
        <f>VLOOKUP(D773,Data!F932:T4885, 7, FALSE)</f>
        <v>5</v>
      </c>
    </row>
    <row r="774" spans="2:5" x14ac:dyDescent="0.35">
      <c r="B774" s="42" t="s">
        <v>8219</v>
      </c>
      <c r="C774" s="40">
        <f>VLOOKUP(B774,Data!F773:T4613, 7, FALSE)</f>
        <v>27</v>
      </c>
      <c r="D774" s="42" t="s">
        <v>8221</v>
      </c>
      <c r="E774" s="40">
        <f>VLOOKUP(D774,Data!F933:T4886, 7, FALSE)</f>
        <v>7</v>
      </c>
    </row>
    <row r="775" spans="2:5" x14ac:dyDescent="0.35">
      <c r="B775" s="42" t="s">
        <v>8219</v>
      </c>
      <c r="C775" s="40">
        <f>VLOOKUP(B775,Data!F774:T4614, 7, FALSE)</f>
        <v>27</v>
      </c>
      <c r="D775" s="42" t="s">
        <v>8221</v>
      </c>
      <c r="E775" s="40">
        <f>VLOOKUP(D775,Data!F934:T4887, 7, FALSE)</f>
        <v>30</v>
      </c>
    </row>
    <row r="776" spans="2:5" x14ac:dyDescent="0.35">
      <c r="B776" s="42" t="s">
        <v>8219</v>
      </c>
      <c r="C776" s="40">
        <f>VLOOKUP(B776,Data!F775:T4615, 7, FALSE)</f>
        <v>27</v>
      </c>
      <c r="D776" s="42" t="s">
        <v>8221</v>
      </c>
      <c r="E776" s="40">
        <f>VLOOKUP(D776,Data!F935:T4888, 7, FALSE)</f>
        <v>2</v>
      </c>
    </row>
    <row r="777" spans="2:5" x14ac:dyDescent="0.35">
      <c r="B777" s="42" t="s">
        <v>8219</v>
      </c>
      <c r="C777" s="40">
        <f>VLOOKUP(B777,Data!F776:T4616, 7, FALSE)</f>
        <v>27</v>
      </c>
      <c r="D777" s="42" t="s">
        <v>8221</v>
      </c>
      <c r="E777" s="40">
        <f>VLOOKUP(D777,Data!F936:T4889, 7, FALSE)</f>
        <v>30</v>
      </c>
    </row>
    <row r="778" spans="2:5" x14ac:dyDescent="0.35">
      <c r="B778" s="42" t="s">
        <v>8219</v>
      </c>
      <c r="C778" s="40">
        <f>VLOOKUP(B778,Data!F777:T4617, 7, FALSE)</f>
        <v>27</v>
      </c>
      <c r="D778" s="42" t="s">
        <v>8221</v>
      </c>
      <c r="E778" s="40">
        <f>VLOOKUP(D778,Data!F937:T4890, 7, FALSE)</f>
        <v>2</v>
      </c>
    </row>
    <row r="779" spans="2:5" x14ac:dyDescent="0.35">
      <c r="B779" s="42" t="s">
        <v>8219</v>
      </c>
      <c r="C779" s="40">
        <f>VLOOKUP(B779,Data!F778:T4618, 7, FALSE)</f>
        <v>27</v>
      </c>
      <c r="D779" s="42" t="s">
        <v>8221</v>
      </c>
      <c r="E779" s="40">
        <f>VLOOKUP(D779,Data!F938:T4891, 7, FALSE)</f>
        <v>0</v>
      </c>
    </row>
    <row r="780" spans="2:5" x14ac:dyDescent="0.35">
      <c r="B780" s="42" t="s">
        <v>8219</v>
      </c>
      <c r="C780" s="40">
        <f>VLOOKUP(B780,Data!F779:T4619, 7, FALSE)</f>
        <v>27</v>
      </c>
      <c r="D780" s="42" t="s">
        <v>8221</v>
      </c>
      <c r="E780" s="40">
        <f>VLOOKUP(D780,Data!F939:T4892, 7, FALSE)</f>
        <v>2</v>
      </c>
    </row>
    <row r="781" spans="2:5" x14ac:dyDescent="0.35">
      <c r="B781" s="42" t="s">
        <v>8219</v>
      </c>
      <c r="C781" s="40">
        <f>VLOOKUP(B781,Data!F780:T4620, 7, FALSE)</f>
        <v>27</v>
      </c>
      <c r="D781" s="42" t="s">
        <v>8221</v>
      </c>
      <c r="E781" s="40">
        <f>VLOOKUP(D781,Data!F940:T4893, 7, FALSE)</f>
        <v>1</v>
      </c>
    </row>
    <row r="782" spans="2:5" x14ac:dyDescent="0.35">
      <c r="B782" s="42" t="s">
        <v>8219</v>
      </c>
      <c r="C782" s="40">
        <f>VLOOKUP(B782,Data!F781:T4621, 7, FALSE)</f>
        <v>27</v>
      </c>
      <c r="D782" s="42" t="s">
        <v>8221</v>
      </c>
      <c r="E782" s="40">
        <f>VLOOKUP(D782,Data!F941:T4894, 7, FALSE)</f>
        <v>2</v>
      </c>
    </row>
    <row r="783" spans="2:5" x14ac:dyDescent="0.35">
      <c r="B783" s="42" t="s">
        <v>8219</v>
      </c>
      <c r="C783" s="40">
        <f>VLOOKUP(B783,Data!F782:T4622, 7, FALSE)</f>
        <v>27</v>
      </c>
      <c r="D783" s="42" t="s">
        <v>8221</v>
      </c>
      <c r="E783" s="40">
        <f>VLOOKUP(D783,Data!F942:T4895, 7, FALSE)</f>
        <v>14</v>
      </c>
    </row>
    <row r="784" spans="2:5" x14ac:dyDescent="0.35">
      <c r="B784" s="42" t="s">
        <v>8219</v>
      </c>
      <c r="C784" s="40">
        <f>VLOOKUP(B784,Data!F783:T4623, 7, FALSE)</f>
        <v>25</v>
      </c>
      <c r="D784" s="42" t="s">
        <v>8221</v>
      </c>
      <c r="E784" s="40">
        <f>VLOOKUP(D784,Data!F943:T4896, 7, FALSE)</f>
        <v>31</v>
      </c>
    </row>
    <row r="785" spans="2:5" x14ac:dyDescent="0.35">
      <c r="B785" s="42" t="s">
        <v>8219</v>
      </c>
      <c r="C785" s="40">
        <f>VLOOKUP(B785,Data!F784:T4624, 7, FALSE)</f>
        <v>14</v>
      </c>
      <c r="D785" s="42" t="s">
        <v>8221</v>
      </c>
      <c r="E785" s="40">
        <f>VLOOKUP(D785,Data!F944:T4897, 7, FALSE)</f>
        <v>16</v>
      </c>
    </row>
    <row r="786" spans="2:5" x14ac:dyDescent="0.35">
      <c r="B786" s="42" t="s">
        <v>8219</v>
      </c>
      <c r="C786" s="40">
        <f>VLOOKUP(B786,Data!F785:T4625, 7, FALSE)</f>
        <v>35</v>
      </c>
      <c r="D786" s="42" t="s">
        <v>8221</v>
      </c>
      <c r="E786" s="40">
        <f>VLOOKUP(D786,Data!F945:T4898, 7, FALSE)</f>
        <v>12</v>
      </c>
    </row>
    <row r="787" spans="2:5" x14ac:dyDescent="0.35">
      <c r="B787" s="42" t="s">
        <v>8219</v>
      </c>
      <c r="C787" s="40">
        <f>VLOOKUP(B787,Data!F786:T4626, 7, FALSE)</f>
        <v>10</v>
      </c>
      <c r="D787" s="42" t="s">
        <v>8221</v>
      </c>
      <c r="E787" s="40">
        <f>VLOOKUP(D787,Data!F946:T4899, 7, FALSE)</f>
        <v>96</v>
      </c>
    </row>
    <row r="788" spans="2:5" x14ac:dyDescent="0.35">
      <c r="B788" s="42" t="s">
        <v>8219</v>
      </c>
      <c r="C788" s="40">
        <f>VLOOKUP(B788,Data!F787:T4627, 7, FALSE)</f>
        <v>29</v>
      </c>
      <c r="D788" s="42" t="s">
        <v>8221</v>
      </c>
      <c r="E788" s="40">
        <f>VLOOKUP(D788,Data!F947:T4900, 7, FALSE)</f>
        <v>16</v>
      </c>
    </row>
    <row r="789" spans="2:5" x14ac:dyDescent="0.35">
      <c r="B789" s="42" t="s">
        <v>8219</v>
      </c>
      <c r="C789" s="40">
        <f>VLOOKUP(B789,Data!F788:T4628, 7, FALSE)</f>
        <v>44</v>
      </c>
      <c r="D789" s="42" t="s">
        <v>8221</v>
      </c>
      <c r="E789" s="40">
        <f>VLOOKUP(D789,Data!F948:T4901, 7, FALSE)</f>
        <v>5</v>
      </c>
    </row>
    <row r="790" spans="2:5" x14ac:dyDescent="0.35">
      <c r="B790" s="42" t="s">
        <v>8219</v>
      </c>
      <c r="C790" s="40">
        <f>VLOOKUP(B790,Data!F789:T4629, 7, FALSE)</f>
        <v>17</v>
      </c>
      <c r="D790" s="42" t="s">
        <v>8221</v>
      </c>
      <c r="E790" s="40">
        <f>VLOOKUP(D790,Data!F949:T4902, 7, FALSE)</f>
        <v>0</v>
      </c>
    </row>
    <row r="791" spans="2:5" x14ac:dyDescent="0.35">
      <c r="B791" s="42" t="s">
        <v>8219</v>
      </c>
      <c r="C791" s="40">
        <f>VLOOKUP(B791,Data!F790:T4630, 7, FALSE)</f>
        <v>34</v>
      </c>
      <c r="D791" s="42" t="s">
        <v>8221</v>
      </c>
      <c r="E791" s="40">
        <f>VLOOKUP(D791,Data!F950:T4903, 7, FALSE)</f>
        <v>8</v>
      </c>
    </row>
    <row r="792" spans="2:5" x14ac:dyDescent="0.35">
      <c r="B792" s="42" t="s">
        <v>8219</v>
      </c>
      <c r="C792" s="40">
        <f>VLOOKUP(B792,Data!F791:T4631, 7, FALSE)</f>
        <v>14</v>
      </c>
      <c r="D792" s="42" t="s">
        <v>8221</v>
      </c>
      <c r="E792" s="40">
        <f>VLOOKUP(D792,Data!F951:T4904, 7, FALSE)</f>
        <v>7</v>
      </c>
    </row>
    <row r="793" spans="2:5" x14ac:dyDescent="0.35">
      <c r="B793" s="42" t="s">
        <v>8219</v>
      </c>
      <c r="C793" s="40">
        <f>VLOOKUP(B793,Data!F792:T4632, 7, FALSE)</f>
        <v>156</v>
      </c>
      <c r="D793" s="42" t="s">
        <v>8221</v>
      </c>
      <c r="E793" s="40">
        <f>VLOOKUP(D793,Data!F952:T4905, 7, FALSE)</f>
        <v>24</v>
      </c>
    </row>
    <row r="794" spans="2:5" x14ac:dyDescent="0.35">
      <c r="B794" s="42" t="s">
        <v>8219</v>
      </c>
      <c r="C794" s="40">
        <f>VLOOKUP(B794,Data!F793:T4633, 7, FALSE)</f>
        <v>128</v>
      </c>
      <c r="D794" s="42" t="s">
        <v>8221</v>
      </c>
      <c r="E794" s="40">
        <f>VLOOKUP(D794,Data!F953:T4906, 7, FALSE)</f>
        <v>121</v>
      </c>
    </row>
    <row r="795" spans="2:5" x14ac:dyDescent="0.35">
      <c r="B795" s="42" t="s">
        <v>8219</v>
      </c>
      <c r="C795" s="40">
        <f>VLOOKUP(B795,Data!F794:T4634, 7, FALSE)</f>
        <v>60</v>
      </c>
      <c r="D795" s="42" t="s">
        <v>8221</v>
      </c>
      <c r="E795" s="40">
        <f>VLOOKUP(D795,Data!F954:T4907, 7, FALSE)</f>
        <v>196</v>
      </c>
    </row>
    <row r="796" spans="2:5" x14ac:dyDescent="0.35">
      <c r="B796" s="42" t="s">
        <v>8219</v>
      </c>
      <c r="C796" s="40">
        <f>VLOOKUP(B796,Data!F795:T4635, 7, FALSE)</f>
        <v>32</v>
      </c>
      <c r="D796" s="42" t="s">
        <v>8221</v>
      </c>
      <c r="E796" s="40">
        <f>VLOOKUP(D796,Data!F955:T4908, 7, FALSE)</f>
        <v>5</v>
      </c>
    </row>
    <row r="797" spans="2:5" x14ac:dyDescent="0.35">
      <c r="B797" s="42" t="s">
        <v>8219</v>
      </c>
      <c r="C797" s="40">
        <f>VLOOKUP(B797,Data!F796:T4636, 7, FALSE)</f>
        <v>53</v>
      </c>
      <c r="D797" s="42" t="s">
        <v>8221</v>
      </c>
      <c r="E797" s="40">
        <f>VLOOKUP(D797,Data!F956:T4909, 7, FALSE)</f>
        <v>73</v>
      </c>
    </row>
    <row r="798" spans="2:5" x14ac:dyDescent="0.35">
      <c r="B798" s="42" t="s">
        <v>8219</v>
      </c>
      <c r="C798" s="40">
        <f>VLOOKUP(B798,Data!F797:T4637, 7, FALSE)</f>
        <v>184</v>
      </c>
      <c r="D798" s="42" t="s">
        <v>8221</v>
      </c>
      <c r="E798" s="40">
        <f>VLOOKUP(D798,Data!F957:T4910, 7, FALSE)</f>
        <v>93</v>
      </c>
    </row>
    <row r="799" spans="2:5" x14ac:dyDescent="0.35">
      <c r="B799" s="42" t="s">
        <v>8219</v>
      </c>
      <c r="C799" s="40">
        <f>VLOOKUP(B799,Data!F798:T4638, 7, FALSE)</f>
        <v>90</v>
      </c>
      <c r="D799" s="42" t="s">
        <v>8221</v>
      </c>
      <c r="E799" s="40">
        <f>VLOOKUP(D799,Data!F958:T4911, 7, FALSE)</f>
        <v>17</v>
      </c>
    </row>
    <row r="800" spans="2:5" x14ac:dyDescent="0.35">
      <c r="B800" s="42" t="s">
        <v>8219</v>
      </c>
      <c r="C800" s="40">
        <f>VLOOKUP(B800,Data!F799:T4639, 7, FALSE)</f>
        <v>71</v>
      </c>
      <c r="D800" s="42" t="s">
        <v>8221</v>
      </c>
      <c r="E800" s="40">
        <f>VLOOKUP(D800,Data!F959:T4912, 7, FALSE)</f>
        <v>7</v>
      </c>
    </row>
    <row r="801" spans="2:5" x14ac:dyDescent="0.35">
      <c r="B801" s="42" t="s">
        <v>8219</v>
      </c>
      <c r="C801" s="40">
        <f>VLOOKUP(B801,Data!F800:T4640, 7, FALSE)</f>
        <v>87</v>
      </c>
      <c r="D801" s="42" t="s">
        <v>8221</v>
      </c>
      <c r="E801" s="40">
        <f>VLOOKUP(D801,Data!F960:T4913, 7, FALSE)</f>
        <v>17</v>
      </c>
    </row>
    <row r="802" spans="2:5" x14ac:dyDescent="0.35">
      <c r="B802" s="42" t="s">
        <v>8219</v>
      </c>
      <c r="C802" s="40">
        <f>VLOOKUP(B802,Data!F801:T4641, 7, FALSE)</f>
        <v>28</v>
      </c>
      <c r="D802" s="42" t="s">
        <v>8221</v>
      </c>
      <c r="E802" s="40">
        <f>VLOOKUP(D802,Data!F961:T4914, 7, FALSE)</f>
        <v>171</v>
      </c>
    </row>
    <row r="803" spans="2:5" x14ac:dyDescent="0.35">
      <c r="B803" s="42" t="s">
        <v>8219</v>
      </c>
      <c r="C803" s="40">
        <f>VLOOKUP(B803,Data!F802:T4642, 7, FALSE)</f>
        <v>56</v>
      </c>
      <c r="D803" s="42" t="s">
        <v>8221</v>
      </c>
      <c r="E803" s="40">
        <f>VLOOKUP(D803,Data!F962:T4915, 7, FALSE)</f>
        <v>188</v>
      </c>
    </row>
    <row r="804" spans="2:5" x14ac:dyDescent="0.35">
      <c r="B804" s="42" t="s">
        <v>8219</v>
      </c>
      <c r="C804" s="40">
        <f>VLOOKUP(B804,Data!F803:T4643, 7, FALSE)</f>
        <v>51</v>
      </c>
      <c r="D804" s="42" t="s">
        <v>8221</v>
      </c>
      <c r="E804" s="40">
        <f>VLOOKUP(D804,Data!F963:T4916, 7, FALSE)</f>
        <v>110</v>
      </c>
    </row>
    <row r="805" spans="2:5" x14ac:dyDescent="0.35">
      <c r="B805" s="42" t="s">
        <v>8219</v>
      </c>
      <c r="C805" s="40">
        <f>VLOOKUP(B805,Data!F804:T4644, 7, FALSE)</f>
        <v>75</v>
      </c>
      <c r="D805" s="42" t="s">
        <v>8221</v>
      </c>
      <c r="E805" s="40">
        <f>VLOOKUP(D805,Data!F964:T4917, 7, FALSE)</f>
        <v>37</v>
      </c>
    </row>
    <row r="806" spans="2:5" x14ac:dyDescent="0.35">
      <c r="B806" s="42" t="s">
        <v>8219</v>
      </c>
      <c r="C806" s="40">
        <f>VLOOKUP(B806,Data!F805:T4645, 7, FALSE)</f>
        <v>38</v>
      </c>
      <c r="D806" s="42" t="s">
        <v>8221</v>
      </c>
      <c r="E806" s="40">
        <f>VLOOKUP(D806,Data!F965:T4918, 7, FALSE)</f>
        <v>9</v>
      </c>
    </row>
    <row r="807" spans="2:5" x14ac:dyDescent="0.35">
      <c r="B807" s="42" t="s">
        <v>8219</v>
      </c>
      <c r="C807" s="40">
        <f>VLOOKUP(B807,Data!F806:T4646, 7, FALSE)</f>
        <v>18</v>
      </c>
      <c r="D807" s="42" t="s">
        <v>8221</v>
      </c>
      <c r="E807" s="40">
        <f>VLOOKUP(D807,Data!F966:T4919, 7, FALSE)</f>
        <v>29</v>
      </c>
    </row>
    <row r="808" spans="2:5" x14ac:dyDescent="0.35">
      <c r="B808" s="42" t="s">
        <v>8219</v>
      </c>
      <c r="C808" s="40">
        <f>VLOOKUP(B808,Data!F807:T4647, 7, FALSE)</f>
        <v>54</v>
      </c>
      <c r="D808" s="42" t="s">
        <v>8221</v>
      </c>
      <c r="E808" s="40">
        <f>VLOOKUP(D808,Data!F967:T4920, 7, FALSE)</f>
        <v>6</v>
      </c>
    </row>
    <row r="809" spans="2:5" x14ac:dyDescent="0.35">
      <c r="B809" s="42" t="s">
        <v>8219</v>
      </c>
      <c r="C809" s="40">
        <f>VLOOKUP(B809,Data!F808:T4648, 7, FALSE)</f>
        <v>71</v>
      </c>
      <c r="D809" s="42" t="s">
        <v>8221</v>
      </c>
      <c r="E809" s="40">
        <f>VLOOKUP(D809,Data!F968:T4921, 7, FALSE)</f>
        <v>30</v>
      </c>
    </row>
    <row r="810" spans="2:5" x14ac:dyDescent="0.35">
      <c r="B810" s="42" t="s">
        <v>8219</v>
      </c>
      <c r="C810" s="40">
        <f>VLOOKUP(B810,Data!F809:T4649, 7, FALSE)</f>
        <v>57</v>
      </c>
      <c r="D810" s="42" t="s">
        <v>8221</v>
      </c>
      <c r="E810" s="40">
        <f>VLOOKUP(D810,Data!F969:T4922, 7, FALSE)</f>
        <v>81</v>
      </c>
    </row>
    <row r="811" spans="2:5" x14ac:dyDescent="0.35">
      <c r="B811" s="42" t="s">
        <v>8219</v>
      </c>
      <c r="C811" s="40">
        <f>VLOOKUP(B811,Data!F810:T4650, 7, FALSE)</f>
        <v>43</v>
      </c>
      <c r="D811" s="42" t="s">
        <v>8221</v>
      </c>
      <c r="E811" s="40">
        <f>VLOOKUP(D811,Data!F970:T4923, 7, FALSE)</f>
        <v>4</v>
      </c>
    </row>
    <row r="812" spans="2:5" x14ac:dyDescent="0.35">
      <c r="B812" s="42" t="s">
        <v>8219</v>
      </c>
      <c r="C812" s="40">
        <f>VLOOKUP(B812,Data!F811:T4651, 7, FALSE)</f>
        <v>52</v>
      </c>
      <c r="D812" s="42" t="s">
        <v>8221</v>
      </c>
      <c r="E812" s="40">
        <f>VLOOKUP(D812,Data!F971:T4924, 7, FALSE)</f>
        <v>11</v>
      </c>
    </row>
    <row r="813" spans="2:5" x14ac:dyDescent="0.35">
      <c r="B813" s="42" t="s">
        <v>8219</v>
      </c>
      <c r="C813" s="40">
        <f>VLOOKUP(B813,Data!F812:T4652, 7, FALSE)</f>
        <v>27</v>
      </c>
      <c r="D813" s="42" t="s">
        <v>8221</v>
      </c>
      <c r="E813" s="40">
        <f>VLOOKUP(D813,Data!F972:T4925, 7, FALSE)</f>
        <v>14</v>
      </c>
    </row>
    <row r="814" spans="2:5" x14ac:dyDescent="0.35">
      <c r="B814" s="42" t="s">
        <v>8219</v>
      </c>
      <c r="C814" s="40">
        <f>VLOOKUP(B814,Data!F813:T4653, 7, FALSE)</f>
        <v>12</v>
      </c>
      <c r="D814" s="42" t="s">
        <v>8221</v>
      </c>
      <c r="E814" s="40">
        <f>VLOOKUP(D814,Data!F973:T4926, 7, FALSE)</f>
        <v>5</v>
      </c>
    </row>
    <row r="815" spans="2:5" x14ac:dyDescent="0.35">
      <c r="B815" s="42" t="s">
        <v>8219</v>
      </c>
      <c r="C815" s="40">
        <f>VLOOKUP(B815,Data!F814:T4654, 7, FALSE)</f>
        <v>33</v>
      </c>
      <c r="D815" s="42" t="s">
        <v>8221</v>
      </c>
      <c r="E815" s="40">
        <f>VLOOKUP(D815,Data!F974:T4927, 7, FALSE)</f>
        <v>45</v>
      </c>
    </row>
    <row r="816" spans="2:5" x14ac:dyDescent="0.35">
      <c r="B816" s="42" t="s">
        <v>8219</v>
      </c>
      <c r="C816" s="40">
        <f>VLOOKUP(B816,Data!F815:T4655, 7, FALSE)</f>
        <v>96</v>
      </c>
      <c r="D816" s="42" t="s">
        <v>8221</v>
      </c>
      <c r="E816" s="40">
        <f>VLOOKUP(D816,Data!F975:T4928, 7, FALSE)</f>
        <v>8</v>
      </c>
    </row>
    <row r="817" spans="2:5" x14ac:dyDescent="0.35">
      <c r="B817" s="42" t="s">
        <v>8219</v>
      </c>
      <c r="C817" s="40">
        <f>VLOOKUP(B817,Data!F816:T4656, 7, FALSE)</f>
        <v>28</v>
      </c>
      <c r="D817" s="42" t="s">
        <v>8221</v>
      </c>
      <c r="E817" s="40">
        <f>VLOOKUP(D817,Data!F976:T4929, 7, FALSE)</f>
        <v>3</v>
      </c>
    </row>
    <row r="818" spans="2:5" x14ac:dyDescent="0.35">
      <c r="B818" s="42" t="s">
        <v>8219</v>
      </c>
      <c r="C818" s="40">
        <f>VLOOKUP(B818,Data!F817:T4657, 7, FALSE)</f>
        <v>43</v>
      </c>
      <c r="D818" s="42" t="s">
        <v>8221</v>
      </c>
      <c r="E818" s="40">
        <f>VLOOKUP(D818,Data!F977:T4930, 7, FALSE)</f>
        <v>24</v>
      </c>
    </row>
    <row r="819" spans="2:5" x14ac:dyDescent="0.35">
      <c r="B819" s="42" t="s">
        <v>8219</v>
      </c>
      <c r="C819" s="40">
        <f>VLOOKUP(B819,Data!F818:T4658, 7, FALSE)</f>
        <v>205</v>
      </c>
      <c r="D819" s="42" t="s">
        <v>8221</v>
      </c>
      <c r="E819" s="40">
        <f>VLOOKUP(D819,Data!F978:T4931, 7, FALSE)</f>
        <v>18</v>
      </c>
    </row>
    <row r="820" spans="2:5" x14ac:dyDescent="0.35">
      <c r="B820" s="42" t="s">
        <v>8219</v>
      </c>
      <c r="C820" s="40">
        <f>VLOOKUP(B820,Data!F819:T4659, 7, FALSE)</f>
        <v>23</v>
      </c>
      <c r="D820" s="42" t="s">
        <v>8221</v>
      </c>
      <c r="E820" s="40">
        <f>VLOOKUP(D820,Data!F979:T4932, 7, FALSE)</f>
        <v>12</v>
      </c>
    </row>
    <row r="821" spans="2:5" x14ac:dyDescent="0.35">
      <c r="B821" s="42" t="s">
        <v>8219</v>
      </c>
      <c r="C821" s="40">
        <f>VLOOKUP(B821,Data!F820:T4660, 7, FALSE)</f>
        <v>19</v>
      </c>
      <c r="D821" s="42" t="s">
        <v>8221</v>
      </c>
      <c r="E821" s="40">
        <f>VLOOKUP(D821,Data!F980:T4933, 7, FALSE)</f>
        <v>123</v>
      </c>
    </row>
    <row r="822" spans="2:5" x14ac:dyDescent="0.35">
      <c r="B822" s="42" t="s">
        <v>8219</v>
      </c>
      <c r="C822" s="40">
        <f>VLOOKUP(B822,Data!F821:T4661, 7, FALSE)</f>
        <v>14</v>
      </c>
      <c r="D822" s="42" t="s">
        <v>8221</v>
      </c>
      <c r="E822" s="40">
        <f>VLOOKUP(D822,Data!F981:T4934, 7, FALSE)</f>
        <v>96</v>
      </c>
    </row>
    <row r="823" spans="2:5" x14ac:dyDescent="0.35">
      <c r="B823" s="42" t="s">
        <v>8219</v>
      </c>
      <c r="C823" s="40">
        <f>VLOOKUP(B823,Data!F822:T4662, 7, FALSE)</f>
        <v>38</v>
      </c>
      <c r="D823" s="42" t="s">
        <v>8221</v>
      </c>
      <c r="E823" s="40">
        <f>VLOOKUP(D823,Data!F982:T4935, 7, FALSE)</f>
        <v>31</v>
      </c>
    </row>
    <row r="824" spans="2:5" x14ac:dyDescent="0.35">
      <c r="B824" s="42" t="s">
        <v>8219</v>
      </c>
      <c r="C824" s="40">
        <f>VLOOKUP(B824,Data!F823:T4663, 7, FALSE)</f>
        <v>78</v>
      </c>
      <c r="D824" s="42" t="s">
        <v>8221</v>
      </c>
      <c r="E824" s="40">
        <f>VLOOKUP(D824,Data!F983:T4936, 7, FALSE)</f>
        <v>4</v>
      </c>
    </row>
    <row r="825" spans="2:5" x14ac:dyDescent="0.35">
      <c r="B825" s="42" t="s">
        <v>8219</v>
      </c>
      <c r="C825" s="40">
        <f>VLOOKUP(B825,Data!F824:T4664, 7, FALSE)</f>
        <v>69</v>
      </c>
      <c r="D825" s="42" t="s">
        <v>8221</v>
      </c>
      <c r="E825" s="40">
        <f>VLOOKUP(D825,Data!F984:T4937, 7, FALSE)</f>
        <v>3</v>
      </c>
    </row>
    <row r="826" spans="2:5" x14ac:dyDescent="0.35">
      <c r="B826" s="42" t="s">
        <v>8219</v>
      </c>
      <c r="C826" s="40">
        <f>VLOOKUP(B826,Data!F825:T4665, 7, FALSE)</f>
        <v>33</v>
      </c>
      <c r="D826" s="42" t="s">
        <v>8221</v>
      </c>
      <c r="E826" s="40">
        <f>VLOOKUP(D826,Data!F985:T4938, 7, FALSE)</f>
        <v>179</v>
      </c>
    </row>
    <row r="827" spans="2:5" x14ac:dyDescent="0.35">
      <c r="B827" s="42" t="s">
        <v>8219</v>
      </c>
      <c r="C827" s="40">
        <f>VLOOKUP(B827,Data!F826:T4666, 7, FALSE)</f>
        <v>54</v>
      </c>
      <c r="D827" s="42" t="s">
        <v>8221</v>
      </c>
      <c r="E827" s="40">
        <f>VLOOKUP(D827,Data!F986:T4939, 7, FALSE)</f>
        <v>3</v>
      </c>
    </row>
    <row r="828" spans="2:5" x14ac:dyDescent="0.35">
      <c r="B828" s="42" t="s">
        <v>8219</v>
      </c>
      <c r="C828" s="40">
        <f>VLOOKUP(B828,Data!F827:T4667, 7, FALSE)</f>
        <v>99</v>
      </c>
      <c r="D828" s="42" t="s">
        <v>8221</v>
      </c>
      <c r="E828" s="40">
        <f>VLOOKUP(D828,Data!F987:T4940, 7, FALSE)</f>
        <v>23</v>
      </c>
    </row>
    <row r="829" spans="2:5" x14ac:dyDescent="0.35">
      <c r="B829" s="42" t="s">
        <v>8219</v>
      </c>
      <c r="C829" s="40">
        <f>VLOOKUP(B829,Data!F828:T4668, 7, FALSE)</f>
        <v>49</v>
      </c>
      <c r="D829" s="42" t="s">
        <v>8221</v>
      </c>
      <c r="E829" s="40">
        <f>VLOOKUP(D829,Data!F988:T4941, 7, FALSE)</f>
        <v>23</v>
      </c>
    </row>
    <row r="830" spans="2:5" x14ac:dyDescent="0.35">
      <c r="B830" s="42" t="s">
        <v>8219</v>
      </c>
      <c r="C830" s="40">
        <f>VLOOKUP(B830,Data!F829:T4669, 7, FALSE)</f>
        <v>11</v>
      </c>
      <c r="D830" s="42" t="s">
        <v>8221</v>
      </c>
      <c r="E830" s="40">
        <f>VLOOKUP(D830,Data!F989:T4942, 7, FALSE)</f>
        <v>41</v>
      </c>
    </row>
    <row r="831" spans="2:5" x14ac:dyDescent="0.35">
      <c r="B831" s="42" t="s">
        <v>8219</v>
      </c>
      <c r="C831" s="40">
        <f>VLOOKUP(B831,Data!F830:T4670, 7, FALSE)</f>
        <v>38</v>
      </c>
      <c r="D831" s="42" t="s">
        <v>8221</v>
      </c>
      <c r="E831" s="40">
        <f>VLOOKUP(D831,Data!F990:T4943, 7, FALSE)</f>
        <v>0</v>
      </c>
    </row>
    <row r="832" spans="2:5" x14ac:dyDescent="0.35">
      <c r="B832" s="42" t="s">
        <v>8219</v>
      </c>
      <c r="C832" s="40">
        <f>VLOOKUP(B832,Data!F831:T4671, 7, FALSE)</f>
        <v>16</v>
      </c>
      <c r="D832" s="42" t="s">
        <v>8221</v>
      </c>
      <c r="E832" s="40">
        <f>VLOOKUP(D832,Data!F991:T4944, 7, FALSE)</f>
        <v>32</v>
      </c>
    </row>
    <row r="833" spans="2:5" x14ac:dyDescent="0.35">
      <c r="B833" s="42" t="s">
        <v>8219</v>
      </c>
      <c r="C833" s="40">
        <f>VLOOKUP(B833,Data!F832:T4672, 7, FALSE)</f>
        <v>32</v>
      </c>
      <c r="D833" s="42" t="s">
        <v>8221</v>
      </c>
      <c r="E833" s="40">
        <f>VLOOKUP(D833,Data!F992:T4945, 7, FALSE)</f>
        <v>2</v>
      </c>
    </row>
    <row r="834" spans="2:5" x14ac:dyDescent="0.35">
      <c r="B834" s="42" t="s">
        <v>8219</v>
      </c>
      <c r="C834" s="40">
        <f>VLOOKUP(B834,Data!F833:T4673, 7, FALSE)</f>
        <v>20</v>
      </c>
      <c r="D834" s="42" t="s">
        <v>8221</v>
      </c>
      <c r="E834" s="40">
        <f>VLOOKUP(D834,Data!F993:T4946, 7, FALSE)</f>
        <v>7</v>
      </c>
    </row>
    <row r="835" spans="2:5" x14ac:dyDescent="0.35">
      <c r="B835" s="42" t="s">
        <v>8219</v>
      </c>
      <c r="C835" s="40">
        <f>VLOOKUP(B835,Data!F834:T4674, 7, FALSE)</f>
        <v>154</v>
      </c>
      <c r="D835" s="42" t="s">
        <v>8221</v>
      </c>
      <c r="E835" s="40">
        <f>VLOOKUP(D835,Data!F994:T4947, 7, FALSE)</f>
        <v>4</v>
      </c>
    </row>
    <row r="836" spans="2:5" x14ac:dyDescent="0.35">
      <c r="B836" s="42" t="s">
        <v>8219</v>
      </c>
      <c r="C836" s="40">
        <f>VLOOKUP(B836,Data!F835:T4675, 7, FALSE)</f>
        <v>41</v>
      </c>
      <c r="D836" s="42" t="s">
        <v>8221</v>
      </c>
      <c r="E836" s="40">
        <f>VLOOKUP(D836,Data!F995:T4948, 7, FALSE)</f>
        <v>196</v>
      </c>
    </row>
    <row r="837" spans="2:5" x14ac:dyDescent="0.35">
      <c r="B837" s="42" t="s">
        <v>8219</v>
      </c>
      <c r="C837" s="40">
        <f>VLOOKUP(B837,Data!F836:T4676, 7, FALSE)</f>
        <v>75</v>
      </c>
      <c r="D837" s="42" t="s">
        <v>8221</v>
      </c>
      <c r="E837" s="40">
        <f>VLOOKUP(D837,Data!F996:T4949, 7, FALSE)</f>
        <v>11</v>
      </c>
    </row>
    <row r="838" spans="2:5" x14ac:dyDescent="0.35">
      <c r="B838" s="42" t="s">
        <v>8219</v>
      </c>
      <c r="C838" s="40">
        <f>VLOOKUP(B838,Data!F837:T4677, 7, FALSE)</f>
        <v>40</v>
      </c>
      <c r="D838" s="42" t="s">
        <v>8221</v>
      </c>
      <c r="E838" s="40">
        <f>VLOOKUP(D838,Data!F997:T4950, 7, FALSE)</f>
        <v>9</v>
      </c>
    </row>
    <row r="839" spans="2:5" x14ac:dyDescent="0.35">
      <c r="B839" s="42" t="s">
        <v>8219</v>
      </c>
      <c r="C839" s="40">
        <f>VLOOKUP(B839,Data!F838:T4678, 7, FALSE)</f>
        <v>46</v>
      </c>
      <c r="D839" s="42" t="s">
        <v>8221</v>
      </c>
      <c r="E839" s="40">
        <f>VLOOKUP(D839,Data!F998:T4951, 7, FALSE)</f>
        <v>5</v>
      </c>
    </row>
    <row r="840" spans="2:5" x14ac:dyDescent="0.35">
      <c r="B840" s="42" t="s">
        <v>8219</v>
      </c>
      <c r="C840" s="40">
        <f>VLOOKUP(B840,Data!F839:T4679, 7, FALSE)</f>
        <v>62</v>
      </c>
      <c r="D840" s="42" t="s">
        <v>8221</v>
      </c>
      <c r="E840" s="40">
        <f>VLOOKUP(D840,Data!F999:T4952, 7, FALSE)</f>
        <v>8</v>
      </c>
    </row>
    <row r="841" spans="2:5" x14ac:dyDescent="0.35">
      <c r="B841" s="42" t="s">
        <v>8219</v>
      </c>
      <c r="C841" s="40">
        <f>VLOOKUP(B841,Data!F840:T4680, 7, FALSE)</f>
        <v>61</v>
      </c>
      <c r="D841" s="42" t="s">
        <v>8221</v>
      </c>
      <c r="E841" s="40">
        <f>VLOOKUP(D841,Data!F1000:T4953, 7, FALSE)</f>
        <v>229</v>
      </c>
    </row>
    <row r="842" spans="2:5" x14ac:dyDescent="0.35">
      <c r="B842" s="42" t="s">
        <v>8219</v>
      </c>
      <c r="C842" s="40">
        <f>VLOOKUP(B842,Data!F841:T4681, 7, FALSE)</f>
        <v>96</v>
      </c>
      <c r="D842" s="42" t="s">
        <v>8221</v>
      </c>
      <c r="E842" s="40">
        <f>VLOOKUP(D842,Data!F1001:T4954, 7, FALSE)</f>
        <v>40</v>
      </c>
    </row>
    <row r="843" spans="2:5" x14ac:dyDescent="0.35">
      <c r="B843" s="42" t="s">
        <v>8219</v>
      </c>
      <c r="C843" s="40">
        <f>VLOOKUP(B843,Data!F842:T4682, 7, FALSE)</f>
        <v>190</v>
      </c>
      <c r="D843" s="42" t="s">
        <v>8221</v>
      </c>
      <c r="E843" s="40">
        <f>VLOOKUP(D843,Data!F1002:T4955, 7, FALSE)</f>
        <v>123</v>
      </c>
    </row>
    <row r="844" spans="2:5" x14ac:dyDescent="0.35">
      <c r="B844" s="42" t="s">
        <v>8219</v>
      </c>
      <c r="C844" s="40">
        <f>VLOOKUP(B844,Data!F843:T4683, 7, FALSE)</f>
        <v>94</v>
      </c>
      <c r="D844" s="42" t="s">
        <v>8221</v>
      </c>
      <c r="E844" s="40">
        <f>VLOOKUP(D844,Data!F1003:T4956, 7, FALSE)</f>
        <v>123</v>
      </c>
    </row>
    <row r="845" spans="2:5" x14ac:dyDescent="0.35">
      <c r="B845" s="42" t="s">
        <v>8219</v>
      </c>
      <c r="C845" s="40">
        <f>VLOOKUP(B845,Data!F844:T4684, 7, FALSE)</f>
        <v>39</v>
      </c>
      <c r="D845" s="42" t="s">
        <v>8221</v>
      </c>
      <c r="E845" s="40">
        <f>VLOOKUP(D845,Data!F1004:T4957, 7, FALSE)</f>
        <v>123</v>
      </c>
    </row>
    <row r="846" spans="2:5" x14ac:dyDescent="0.35">
      <c r="B846" s="42" t="s">
        <v>8219</v>
      </c>
      <c r="C846" s="40">
        <f>VLOOKUP(B846,Data!F845:T4685, 7, FALSE)</f>
        <v>127</v>
      </c>
      <c r="D846" s="42" t="s">
        <v>8221</v>
      </c>
      <c r="E846" s="40">
        <f>VLOOKUP(D846,Data!F1005:T4958, 7, FALSE)</f>
        <v>123</v>
      </c>
    </row>
    <row r="847" spans="2:5" x14ac:dyDescent="0.35">
      <c r="B847" s="42" t="s">
        <v>8219</v>
      </c>
      <c r="C847" s="40">
        <f>VLOOKUP(B847,Data!F846:T4686, 7, FALSE)</f>
        <v>159</v>
      </c>
      <c r="D847" s="42" t="s">
        <v>8221</v>
      </c>
      <c r="E847" s="40">
        <f>VLOOKUP(D847,Data!F1006:T4959, 7, FALSE)</f>
        <v>123</v>
      </c>
    </row>
    <row r="848" spans="2:5" x14ac:dyDescent="0.35">
      <c r="B848" s="42" t="s">
        <v>8219</v>
      </c>
      <c r="C848" s="40">
        <f>VLOOKUP(B848,Data!F847:T4687, 7, FALSE)</f>
        <v>177</v>
      </c>
      <c r="D848" s="42" t="s">
        <v>8221</v>
      </c>
      <c r="E848" s="40">
        <f>VLOOKUP(D848,Data!F1007:T4960, 7, FALSE)</f>
        <v>123</v>
      </c>
    </row>
    <row r="849" spans="2:5" x14ac:dyDescent="0.35">
      <c r="B849" s="42" t="s">
        <v>8219</v>
      </c>
      <c r="C849" s="40">
        <f>VLOOKUP(B849,Data!F848:T4688, 7, FALSE)</f>
        <v>47</v>
      </c>
      <c r="D849" s="42" t="s">
        <v>8221</v>
      </c>
      <c r="E849" s="40">
        <f>VLOOKUP(D849,Data!F1008:T4961, 7, FALSE)</f>
        <v>123</v>
      </c>
    </row>
    <row r="850" spans="2:5" x14ac:dyDescent="0.35">
      <c r="B850" s="42" t="s">
        <v>8219</v>
      </c>
      <c r="C850" s="40">
        <f>VLOOKUP(B850,Data!F849:T4689, 7, FALSE)</f>
        <v>1</v>
      </c>
      <c r="D850" s="42" t="s">
        <v>8221</v>
      </c>
      <c r="E850" s="40">
        <f>VLOOKUP(D850,Data!F1009:T4962, 7, FALSE)</f>
        <v>123</v>
      </c>
    </row>
    <row r="851" spans="2:5" x14ac:dyDescent="0.35">
      <c r="B851" s="42" t="s">
        <v>8219</v>
      </c>
      <c r="C851" s="40">
        <f>VLOOKUP(B851,Data!F850:T4690, 7, FALSE)</f>
        <v>16</v>
      </c>
      <c r="D851" s="42" t="s">
        <v>8221</v>
      </c>
      <c r="E851" s="40">
        <f>VLOOKUP(D851,Data!F1010:T4963, 7, FALSE)</f>
        <v>123</v>
      </c>
    </row>
    <row r="852" spans="2:5" x14ac:dyDescent="0.35">
      <c r="B852" s="42" t="s">
        <v>8219</v>
      </c>
      <c r="C852" s="40">
        <f>VLOOKUP(B852,Data!F851:T4691, 7, FALSE)</f>
        <v>115</v>
      </c>
      <c r="D852" s="42" t="s">
        <v>8221</v>
      </c>
      <c r="E852" s="40">
        <f>VLOOKUP(D852,Data!F1011:T4964, 7, FALSE)</f>
        <v>123</v>
      </c>
    </row>
    <row r="853" spans="2:5" x14ac:dyDescent="0.35">
      <c r="B853" s="42" t="s">
        <v>8219</v>
      </c>
      <c r="C853" s="40">
        <f>VLOOKUP(B853,Data!F852:T4692, 7, FALSE)</f>
        <v>133</v>
      </c>
      <c r="D853" s="42" t="s">
        <v>8221</v>
      </c>
      <c r="E853" s="40">
        <f>VLOOKUP(D853,Data!F1012:T4965, 7, FALSE)</f>
        <v>123</v>
      </c>
    </row>
    <row r="854" spans="2:5" x14ac:dyDescent="0.35">
      <c r="B854" s="42" t="s">
        <v>8219</v>
      </c>
      <c r="C854" s="40">
        <f>VLOOKUP(B854,Data!F853:T4693, 7, FALSE)</f>
        <v>70</v>
      </c>
      <c r="D854" s="42" t="s">
        <v>8221</v>
      </c>
      <c r="E854" s="40">
        <f>VLOOKUP(D854,Data!F1013:T4966, 7, FALSE)</f>
        <v>123</v>
      </c>
    </row>
    <row r="855" spans="2:5" x14ac:dyDescent="0.35">
      <c r="B855" s="42" t="s">
        <v>8219</v>
      </c>
      <c r="C855" s="40">
        <f>VLOOKUP(B855,Data!F854:T4694, 7, FALSE)</f>
        <v>62</v>
      </c>
      <c r="D855" s="42" t="s">
        <v>8221</v>
      </c>
      <c r="E855" s="40">
        <f>VLOOKUP(D855,Data!F1014:T4967, 7, FALSE)</f>
        <v>123</v>
      </c>
    </row>
    <row r="856" spans="2:5" x14ac:dyDescent="0.35">
      <c r="B856" s="42" t="s">
        <v>8219</v>
      </c>
      <c r="C856" s="40">
        <f>VLOOKUP(B856,Data!F855:T4695, 7, FALSE)</f>
        <v>10</v>
      </c>
      <c r="D856" s="42" t="s">
        <v>8221</v>
      </c>
      <c r="E856" s="40">
        <f>VLOOKUP(D856,Data!F1015:T4968, 7, FALSE)</f>
        <v>123</v>
      </c>
    </row>
    <row r="857" spans="2:5" x14ac:dyDescent="0.35">
      <c r="B857" s="42" t="s">
        <v>8219</v>
      </c>
      <c r="C857" s="40">
        <f>VLOOKUP(B857,Data!F856:T4696, 7, FALSE)</f>
        <v>499</v>
      </c>
      <c r="D857" s="42" t="s">
        <v>8221</v>
      </c>
      <c r="E857" s="40">
        <f>VLOOKUP(D857,Data!F1016:T4969, 7, FALSE)</f>
        <v>123</v>
      </c>
    </row>
    <row r="858" spans="2:5" x14ac:dyDescent="0.35">
      <c r="B858" s="42" t="s">
        <v>8219</v>
      </c>
      <c r="C858" s="40">
        <f>VLOOKUP(B858,Data!F857:T4697, 7, FALSE)</f>
        <v>47</v>
      </c>
      <c r="D858" s="42" t="s">
        <v>8221</v>
      </c>
      <c r="E858" s="40">
        <f>VLOOKUP(D858,Data!F1017:T4970, 7, FALSE)</f>
        <v>123</v>
      </c>
    </row>
    <row r="859" spans="2:5" x14ac:dyDescent="0.35">
      <c r="B859" s="42" t="s">
        <v>8219</v>
      </c>
      <c r="C859" s="40">
        <f>VLOOKUP(B859,Data!F858:T4698, 7, FALSE)</f>
        <v>28</v>
      </c>
      <c r="D859" s="42" t="s">
        <v>8221</v>
      </c>
      <c r="E859" s="40">
        <f>VLOOKUP(D859,Data!F1018:T4971, 7, FALSE)</f>
        <v>123</v>
      </c>
    </row>
    <row r="860" spans="2:5" x14ac:dyDescent="0.35">
      <c r="B860" s="42" t="s">
        <v>8219</v>
      </c>
      <c r="C860" s="40">
        <f>VLOOKUP(B860,Data!F859:T4699, 7, FALSE)</f>
        <v>24</v>
      </c>
      <c r="D860" s="42" t="s">
        <v>8221</v>
      </c>
      <c r="E860" s="40">
        <f>VLOOKUP(D860,Data!F1019:T4972, 7, FALSE)</f>
        <v>123</v>
      </c>
    </row>
    <row r="861" spans="2:5" x14ac:dyDescent="0.35">
      <c r="B861" s="42" t="s">
        <v>8219</v>
      </c>
      <c r="C861" s="40">
        <f>VLOOKUP(B861,Data!F860:T4700, 7, FALSE)</f>
        <v>76</v>
      </c>
      <c r="D861" s="42" t="s">
        <v>8221</v>
      </c>
      <c r="E861" s="40">
        <f>VLOOKUP(D861,Data!F1020:T4973, 7, FALSE)</f>
        <v>123</v>
      </c>
    </row>
    <row r="862" spans="2:5" x14ac:dyDescent="0.35">
      <c r="B862" s="42" t="s">
        <v>8219</v>
      </c>
      <c r="C862" s="40">
        <f>VLOOKUP(B862,Data!F861:T4701, 7, FALSE)</f>
        <v>98</v>
      </c>
      <c r="D862" s="42" t="s">
        <v>8221</v>
      </c>
      <c r="E862" s="40">
        <f>VLOOKUP(D862,Data!F1021:T4974, 7, FALSE)</f>
        <v>123</v>
      </c>
    </row>
    <row r="863" spans="2:5" x14ac:dyDescent="0.35">
      <c r="B863" s="42" t="s">
        <v>8219</v>
      </c>
      <c r="C863" s="40">
        <f>VLOOKUP(B863,Data!F862:T4702, 7, FALSE)</f>
        <v>30</v>
      </c>
      <c r="D863" s="42" t="s">
        <v>8221</v>
      </c>
      <c r="E863" s="40">
        <f>VLOOKUP(D863,Data!F1022:T4975, 7, FALSE)</f>
        <v>123</v>
      </c>
    </row>
    <row r="864" spans="2:5" x14ac:dyDescent="0.35">
      <c r="B864" s="42" t="s">
        <v>8219</v>
      </c>
      <c r="C864" s="40">
        <f>VLOOKUP(B864,Data!F863:T4703, 7, FALSE)</f>
        <v>30</v>
      </c>
      <c r="D864" s="42" t="s">
        <v>8221</v>
      </c>
      <c r="E864" s="40">
        <f>VLOOKUP(D864,Data!F1023:T4976, 7, FALSE)</f>
        <v>123</v>
      </c>
    </row>
    <row r="865" spans="2:5" x14ac:dyDescent="0.35">
      <c r="B865" s="42" t="s">
        <v>8219</v>
      </c>
      <c r="C865" s="40">
        <f>VLOOKUP(B865,Data!F864:T4704, 7, FALSE)</f>
        <v>30</v>
      </c>
      <c r="D865" s="42" t="s">
        <v>8221</v>
      </c>
      <c r="E865" s="40">
        <f>VLOOKUP(D865,Data!F1024:T4977, 7, FALSE)</f>
        <v>123</v>
      </c>
    </row>
    <row r="866" spans="2:5" x14ac:dyDescent="0.35">
      <c r="B866" s="42" t="s">
        <v>8219</v>
      </c>
      <c r="C866" s="40">
        <f>VLOOKUP(B866,Data!F865:T4705, 7, FALSE)</f>
        <v>30</v>
      </c>
      <c r="D866" s="42" t="s">
        <v>8221</v>
      </c>
      <c r="E866" s="40">
        <f>VLOOKUP(D866,Data!F1025:T4978, 7, FALSE)</f>
        <v>123</v>
      </c>
    </row>
    <row r="867" spans="2:5" x14ac:dyDescent="0.35">
      <c r="B867" s="42" t="s">
        <v>8219</v>
      </c>
      <c r="C867" s="40">
        <f>VLOOKUP(B867,Data!F866:T4706, 7, FALSE)</f>
        <v>30</v>
      </c>
      <c r="D867" s="42" t="s">
        <v>8221</v>
      </c>
      <c r="E867" s="40">
        <f>VLOOKUP(D867,Data!F1026:T4979, 7, FALSE)</f>
        <v>123</v>
      </c>
    </row>
    <row r="868" spans="2:5" x14ac:dyDescent="0.35">
      <c r="B868" s="42" t="s">
        <v>8219</v>
      </c>
      <c r="C868" s="40">
        <f>VLOOKUP(B868,Data!F867:T4707, 7, FALSE)</f>
        <v>30</v>
      </c>
      <c r="D868" s="42" t="s">
        <v>8221</v>
      </c>
      <c r="E868" s="40">
        <f>VLOOKUP(D868,Data!F1027:T4980, 7, FALSE)</f>
        <v>123</v>
      </c>
    </row>
    <row r="869" spans="2:5" x14ac:dyDescent="0.35">
      <c r="B869" s="42" t="s">
        <v>8219</v>
      </c>
      <c r="C869" s="40">
        <f>VLOOKUP(B869,Data!F868:T4708, 7, FALSE)</f>
        <v>30</v>
      </c>
      <c r="D869" s="42" t="s">
        <v>8221</v>
      </c>
      <c r="E869" s="40">
        <f>VLOOKUP(D869,Data!F1028:T4981, 7, FALSE)</f>
        <v>123</v>
      </c>
    </row>
    <row r="870" spans="2:5" x14ac:dyDescent="0.35">
      <c r="B870" s="42" t="s">
        <v>8219</v>
      </c>
      <c r="C870" s="40">
        <f>VLOOKUP(B870,Data!F869:T4709, 7, FALSE)</f>
        <v>30</v>
      </c>
      <c r="D870" s="42" t="s">
        <v>8221</v>
      </c>
      <c r="E870" s="40">
        <f>VLOOKUP(D870,Data!F1029:T4982, 7, FALSE)</f>
        <v>123</v>
      </c>
    </row>
    <row r="871" spans="2:5" x14ac:dyDescent="0.35">
      <c r="B871" s="42" t="s">
        <v>8219</v>
      </c>
      <c r="C871" s="40">
        <f>VLOOKUP(B871,Data!F870:T4710, 7, FALSE)</f>
        <v>30</v>
      </c>
      <c r="D871" s="42" t="s">
        <v>8221</v>
      </c>
      <c r="E871" s="40">
        <f>VLOOKUP(D871,Data!F1030:T4983, 7, FALSE)</f>
        <v>123</v>
      </c>
    </row>
    <row r="872" spans="2:5" x14ac:dyDescent="0.35">
      <c r="B872" s="42" t="s">
        <v>8219</v>
      </c>
      <c r="C872" s="40">
        <f>VLOOKUP(B872,Data!F871:T4711, 7, FALSE)</f>
        <v>30</v>
      </c>
      <c r="D872" s="42" t="s">
        <v>8221</v>
      </c>
      <c r="E872" s="40">
        <f>VLOOKUP(D872,Data!F1031:T4984, 7, FALSE)</f>
        <v>123</v>
      </c>
    </row>
    <row r="873" spans="2:5" x14ac:dyDescent="0.35">
      <c r="B873" s="42" t="s">
        <v>8219</v>
      </c>
      <c r="C873" s="40">
        <f>VLOOKUP(B873,Data!F872:T4712, 7, FALSE)</f>
        <v>30</v>
      </c>
      <c r="D873" s="42" t="s">
        <v>8221</v>
      </c>
      <c r="E873" s="40">
        <f>VLOOKUP(D873,Data!F1032:T4985, 7, FALSE)</f>
        <v>123</v>
      </c>
    </row>
    <row r="874" spans="2:5" x14ac:dyDescent="0.35">
      <c r="B874" s="42" t="s">
        <v>8219</v>
      </c>
      <c r="C874" s="40">
        <f>VLOOKUP(B874,Data!F873:T4713, 7, FALSE)</f>
        <v>30</v>
      </c>
      <c r="D874" s="42" t="s">
        <v>8221</v>
      </c>
      <c r="E874" s="40">
        <f>VLOOKUP(D874,Data!F1033:T4986, 7, FALSE)</f>
        <v>123</v>
      </c>
    </row>
    <row r="875" spans="2:5" x14ac:dyDescent="0.35">
      <c r="B875" s="42" t="s">
        <v>8219</v>
      </c>
      <c r="C875" s="40">
        <f>VLOOKUP(B875,Data!F874:T4714, 7, FALSE)</f>
        <v>30</v>
      </c>
      <c r="D875" s="42" t="s">
        <v>8221</v>
      </c>
      <c r="E875" s="40">
        <f>VLOOKUP(D875,Data!F1034:T4987, 7, FALSE)</f>
        <v>123</v>
      </c>
    </row>
    <row r="876" spans="2:5" x14ac:dyDescent="0.35">
      <c r="B876" s="42" t="s">
        <v>8219</v>
      </c>
      <c r="C876" s="40">
        <f>VLOOKUP(B876,Data!F875:T4715, 7, FALSE)</f>
        <v>30</v>
      </c>
      <c r="D876" s="42" t="s">
        <v>8221</v>
      </c>
      <c r="E876" s="40">
        <f>VLOOKUP(D876,Data!F1035:T4988, 7, FALSE)</f>
        <v>123</v>
      </c>
    </row>
    <row r="877" spans="2:5" x14ac:dyDescent="0.35">
      <c r="B877" s="42" t="s">
        <v>8219</v>
      </c>
      <c r="C877" s="40">
        <f>VLOOKUP(B877,Data!F876:T4716, 7, FALSE)</f>
        <v>30</v>
      </c>
      <c r="D877" s="42" t="s">
        <v>8221</v>
      </c>
      <c r="E877" s="40">
        <f>VLOOKUP(D877,Data!F1036:T4989, 7, FALSE)</f>
        <v>123</v>
      </c>
    </row>
    <row r="878" spans="2:5" x14ac:dyDescent="0.35">
      <c r="B878" s="42" t="s">
        <v>8219</v>
      </c>
      <c r="C878" s="40">
        <f>VLOOKUP(B878,Data!F877:T4717, 7, FALSE)</f>
        <v>30</v>
      </c>
      <c r="D878" s="42" t="s">
        <v>8221</v>
      </c>
      <c r="E878" s="40">
        <f>VLOOKUP(D878,Data!F1037:T4990, 7, FALSE)</f>
        <v>123</v>
      </c>
    </row>
    <row r="879" spans="2:5" x14ac:dyDescent="0.35">
      <c r="B879" s="42" t="s">
        <v>8219</v>
      </c>
      <c r="C879" s="40">
        <f>VLOOKUP(B879,Data!F878:T4718, 7, FALSE)</f>
        <v>30</v>
      </c>
      <c r="D879" s="42" t="s">
        <v>8221</v>
      </c>
      <c r="E879" s="40">
        <f>VLOOKUP(D879,Data!F1038:T4991, 7, FALSE)</f>
        <v>123</v>
      </c>
    </row>
    <row r="880" spans="2:5" x14ac:dyDescent="0.35">
      <c r="B880" s="42" t="s">
        <v>8219</v>
      </c>
      <c r="C880" s="40">
        <f>VLOOKUP(B880,Data!F879:T4719, 7, FALSE)</f>
        <v>30</v>
      </c>
      <c r="D880" s="42" t="s">
        <v>8221</v>
      </c>
      <c r="E880" s="40">
        <f>VLOOKUP(D880,Data!F1039:T4992, 7, FALSE)</f>
        <v>123</v>
      </c>
    </row>
    <row r="881" spans="2:5" x14ac:dyDescent="0.35">
      <c r="B881" s="42" t="s">
        <v>8219</v>
      </c>
      <c r="C881" s="40">
        <f>VLOOKUP(B881,Data!F880:T4720, 7, FALSE)</f>
        <v>30</v>
      </c>
      <c r="D881" s="42" t="s">
        <v>8221</v>
      </c>
      <c r="E881" s="40">
        <f>VLOOKUP(D881,Data!F1040:T4993, 7, FALSE)</f>
        <v>123</v>
      </c>
    </row>
    <row r="882" spans="2:5" x14ac:dyDescent="0.35">
      <c r="B882" s="42" t="s">
        <v>8219</v>
      </c>
      <c r="C882" s="40">
        <f>VLOOKUP(B882,Data!F881:T4721, 7, FALSE)</f>
        <v>30</v>
      </c>
      <c r="D882" s="42" t="s">
        <v>8221</v>
      </c>
      <c r="E882" s="40">
        <f>VLOOKUP(D882,Data!F1041:T4994, 7, FALSE)</f>
        <v>123</v>
      </c>
    </row>
    <row r="883" spans="2:5" x14ac:dyDescent="0.35">
      <c r="B883" s="42" t="s">
        <v>8219</v>
      </c>
      <c r="C883" s="40">
        <f>VLOOKUP(B883,Data!F882:T4722, 7, FALSE)</f>
        <v>30</v>
      </c>
      <c r="D883" s="42" t="s">
        <v>8221</v>
      </c>
      <c r="E883" s="40">
        <f>VLOOKUP(D883,Data!F1042:T4995, 7, FALSE)</f>
        <v>123</v>
      </c>
    </row>
    <row r="884" spans="2:5" x14ac:dyDescent="0.35">
      <c r="B884" s="42" t="s">
        <v>8219</v>
      </c>
      <c r="C884" s="40">
        <f>VLOOKUP(B884,Data!F883:T4723, 7, FALSE)</f>
        <v>30</v>
      </c>
      <c r="D884" s="42" t="s">
        <v>8221</v>
      </c>
      <c r="E884" s="40">
        <f>VLOOKUP(D884,Data!F1043:T4996, 7, FALSE)</f>
        <v>123</v>
      </c>
    </row>
    <row r="885" spans="2:5" x14ac:dyDescent="0.35">
      <c r="B885" s="42" t="s">
        <v>8219</v>
      </c>
      <c r="C885" s="40">
        <f>VLOOKUP(B885,Data!F884:T4724, 7, FALSE)</f>
        <v>30</v>
      </c>
      <c r="D885" s="42" t="s">
        <v>8221</v>
      </c>
      <c r="E885" s="40">
        <f>VLOOKUP(D885,Data!F1044:T4997, 7, FALSE)</f>
        <v>123</v>
      </c>
    </row>
    <row r="886" spans="2:5" x14ac:dyDescent="0.35">
      <c r="B886" s="42" t="s">
        <v>8219</v>
      </c>
      <c r="C886" s="40">
        <f>VLOOKUP(B886,Data!F885:T4725, 7, FALSE)</f>
        <v>30</v>
      </c>
      <c r="D886" s="42" t="s">
        <v>8221</v>
      </c>
      <c r="E886" s="40">
        <f>VLOOKUP(D886,Data!F1045:T4998, 7, FALSE)</f>
        <v>123</v>
      </c>
    </row>
    <row r="887" spans="2:5" x14ac:dyDescent="0.35">
      <c r="B887" s="42" t="s">
        <v>8219</v>
      </c>
      <c r="C887" s="40">
        <f>VLOOKUP(B887,Data!F886:T4726, 7, FALSE)</f>
        <v>30</v>
      </c>
      <c r="D887" s="42" t="s">
        <v>8221</v>
      </c>
      <c r="E887" s="40">
        <f>VLOOKUP(D887,Data!F1046:T4999, 7, FALSE)</f>
        <v>123</v>
      </c>
    </row>
    <row r="888" spans="2:5" x14ac:dyDescent="0.35">
      <c r="B888" s="42" t="s">
        <v>8219</v>
      </c>
      <c r="C888" s="40">
        <f>VLOOKUP(B888,Data!F887:T4727, 7, FALSE)</f>
        <v>30</v>
      </c>
      <c r="D888" s="42" t="s">
        <v>8221</v>
      </c>
      <c r="E888" s="40">
        <f>VLOOKUP(D888,Data!F1047:T5000, 7, FALSE)</f>
        <v>123</v>
      </c>
    </row>
    <row r="889" spans="2:5" x14ac:dyDescent="0.35">
      <c r="B889" s="42" t="s">
        <v>8219</v>
      </c>
      <c r="C889" s="40">
        <f>VLOOKUP(B889,Data!F888:T4728, 7, FALSE)</f>
        <v>30</v>
      </c>
      <c r="D889" s="42" t="s">
        <v>8221</v>
      </c>
      <c r="E889" s="40">
        <f>VLOOKUP(D889,Data!F1048:T5001, 7, FALSE)</f>
        <v>123</v>
      </c>
    </row>
    <row r="890" spans="2:5" x14ac:dyDescent="0.35">
      <c r="B890" s="42" t="s">
        <v>8219</v>
      </c>
      <c r="C890" s="40">
        <f>VLOOKUP(B890,Data!F889:T4729, 7, FALSE)</f>
        <v>30</v>
      </c>
      <c r="D890" s="42" t="s">
        <v>8221</v>
      </c>
      <c r="E890" s="40">
        <f>VLOOKUP(D890,Data!F1049:T5002, 7, FALSE)</f>
        <v>123</v>
      </c>
    </row>
    <row r="891" spans="2:5" x14ac:dyDescent="0.35">
      <c r="B891" s="42" t="s">
        <v>8219</v>
      </c>
      <c r="C891" s="40">
        <f>VLOOKUP(B891,Data!F890:T4730, 7, FALSE)</f>
        <v>30</v>
      </c>
      <c r="D891" s="42" t="s">
        <v>8221</v>
      </c>
      <c r="E891" s="40">
        <f>VLOOKUP(D891,Data!F1050:T5003, 7, FALSE)</f>
        <v>123</v>
      </c>
    </row>
    <row r="892" spans="2:5" x14ac:dyDescent="0.35">
      <c r="B892" s="42" t="s">
        <v>8219</v>
      </c>
      <c r="C892" s="40">
        <f>VLOOKUP(B892,Data!F891:T4731, 7, FALSE)</f>
        <v>30</v>
      </c>
      <c r="D892" s="42" t="s">
        <v>8221</v>
      </c>
      <c r="E892" s="40">
        <f>VLOOKUP(D892,Data!F1051:T5004, 7, FALSE)</f>
        <v>123</v>
      </c>
    </row>
    <row r="893" spans="2:5" x14ac:dyDescent="0.35">
      <c r="B893" s="42" t="s">
        <v>8219</v>
      </c>
      <c r="C893" s="40">
        <f>VLOOKUP(B893,Data!F892:T4732, 7, FALSE)</f>
        <v>30</v>
      </c>
      <c r="D893" s="42" t="s">
        <v>8221</v>
      </c>
      <c r="E893" s="40">
        <f>VLOOKUP(D893,Data!F1052:T5005, 7, FALSE)</f>
        <v>123</v>
      </c>
    </row>
    <row r="894" spans="2:5" x14ac:dyDescent="0.35">
      <c r="B894" s="42" t="s">
        <v>8219</v>
      </c>
      <c r="C894" s="40">
        <f>VLOOKUP(B894,Data!F893:T4733, 7, FALSE)</f>
        <v>30</v>
      </c>
      <c r="D894" s="42" t="s">
        <v>8221</v>
      </c>
      <c r="E894" s="40">
        <f>VLOOKUP(D894,Data!F1053:T5006, 7, FALSE)</f>
        <v>123</v>
      </c>
    </row>
    <row r="895" spans="2:5" x14ac:dyDescent="0.35">
      <c r="B895" s="42" t="s">
        <v>8219</v>
      </c>
      <c r="C895" s="40">
        <f>VLOOKUP(B895,Data!F894:T4734, 7, FALSE)</f>
        <v>30</v>
      </c>
      <c r="D895" s="42" t="s">
        <v>8221</v>
      </c>
      <c r="E895" s="40">
        <f>VLOOKUP(D895,Data!F1054:T5007, 7, FALSE)</f>
        <v>123</v>
      </c>
    </row>
    <row r="896" spans="2:5" x14ac:dyDescent="0.35">
      <c r="B896" s="42" t="s">
        <v>8219</v>
      </c>
      <c r="C896" s="40">
        <f>VLOOKUP(B896,Data!F895:T4735, 7, FALSE)</f>
        <v>30</v>
      </c>
      <c r="D896" s="42" t="s">
        <v>8221</v>
      </c>
      <c r="E896" s="40">
        <f>VLOOKUP(D896,Data!F1055:T5008, 7, FALSE)</f>
        <v>123</v>
      </c>
    </row>
    <row r="897" spans="2:5" x14ac:dyDescent="0.35">
      <c r="B897" s="42" t="s">
        <v>8219</v>
      </c>
      <c r="C897" s="40">
        <f>VLOOKUP(B897,Data!F896:T4736, 7, FALSE)</f>
        <v>30</v>
      </c>
      <c r="D897" s="42" t="s">
        <v>8221</v>
      </c>
      <c r="E897" s="40">
        <f>VLOOKUP(D897,Data!F1056:T5009, 7, FALSE)</f>
        <v>123</v>
      </c>
    </row>
    <row r="898" spans="2:5" x14ac:dyDescent="0.35">
      <c r="B898" s="42" t="s">
        <v>8219</v>
      </c>
      <c r="C898" s="40">
        <f>VLOOKUP(B898,Data!F897:T4737, 7, FALSE)</f>
        <v>30</v>
      </c>
      <c r="D898" s="42" t="s">
        <v>8221</v>
      </c>
      <c r="E898" s="40">
        <f>VLOOKUP(D898,Data!F1057:T5010, 7, FALSE)</f>
        <v>123</v>
      </c>
    </row>
    <row r="899" spans="2:5" x14ac:dyDescent="0.35">
      <c r="B899" s="42" t="s">
        <v>8219</v>
      </c>
      <c r="C899" s="40">
        <f>VLOOKUP(B899,Data!F898:T4738, 7, FALSE)</f>
        <v>30</v>
      </c>
      <c r="D899" s="42" t="s">
        <v>8221</v>
      </c>
      <c r="E899" s="40">
        <f>VLOOKUP(D899,Data!F1058:T5011, 7, FALSE)</f>
        <v>123</v>
      </c>
    </row>
    <row r="900" spans="2:5" x14ac:dyDescent="0.35">
      <c r="B900" s="42" t="s">
        <v>8219</v>
      </c>
      <c r="C900" s="40">
        <f>VLOOKUP(B900,Data!F899:T4739, 7, FALSE)</f>
        <v>30</v>
      </c>
      <c r="D900" s="42" t="s">
        <v>8221</v>
      </c>
      <c r="E900" s="40">
        <f>VLOOKUP(D900,Data!F1059:T5012, 7, FALSE)</f>
        <v>123</v>
      </c>
    </row>
    <row r="901" spans="2:5" x14ac:dyDescent="0.35">
      <c r="B901" s="42" t="s">
        <v>8219</v>
      </c>
      <c r="C901" s="40">
        <f>VLOOKUP(B901,Data!F900:T4740, 7, FALSE)</f>
        <v>30</v>
      </c>
      <c r="D901" s="42" t="s">
        <v>8221</v>
      </c>
      <c r="E901" s="40">
        <f>VLOOKUP(D901,Data!F1060:T5013, 7, FALSE)</f>
        <v>123</v>
      </c>
    </row>
    <row r="902" spans="2:5" x14ac:dyDescent="0.35">
      <c r="B902" s="42" t="s">
        <v>8219</v>
      </c>
      <c r="C902" s="40">
        <f>VLOOKUP(B902,Data!F901:T4741, 7, FALSE)</f>
        <v>30</v>
      </c>
      <c r="D902" s="42" t="s">
        <v>8221</v>
      </c>
      <c r="E902" s="40">
        <f>VLOOKUP(D902,Data!F1061:T5014, 7, FALSE)</f>
        <v>123</v>
      </c>
    </row>
    <row r="903" spans="2:5" x14ac:dyDescent="0.35">
      <c r="B903" s="42" t="s">
        <v>8219</v>
      </c>
      <c r="C903" s="40">
        <f>VLOOKUP(B903,Data!F902:T4742, 7, FALSE)</f>
        <v>30</v>
      </c>
      <c r="D903" s="42" t="s">
        <v>8221</v>
      </c>
      <c r="E903" s="40">
        <f>VLOOKUP(D903,Data!F1062:T5015, 7, FALSE)</f>
        <v>123</v>
      </c>
    </row>
    <row r="904" spans="2:5" x14ac:dyDescent="0.35">
      <c r="B904" s="42" t="s">
        <v>8219</v>
      </c>
      <c r="C904" s="40">
        <f>VLOOKUP(B904,Data!F903:T4743, 7, FALSE)</f>
        <v>30</v>
      </c>
      <c r="D904" s="42" t="s">
        <v>8221</v>
      </c>
      <c r="E904" s="40">
        <f>VLOOKUP(D904,Data!F1063:T5016, 7, FALSE)</f>
        <v>123</v>
      </c>
    </row>
    <row r="905" spans="2:5" x14ac:dyDescent="0.35">
      <c r="B905" s="42" t="s">
        <v>8219</v>
      </c>
      <c r="C905" s="40">
        <f>VLOOKUP(B905,Data!F904:T4744, 7, FALSE)</f>
        <v>30</v>
      </c>
      <c r="D905" s="42" t="s">
        <v>8221</v>
      </c>
      <c r="E905" s="40">
        <f>VLOOKUP(D905,Data!F1064:T5017, 7, FALSE)</f>
        <v>123</v>
      </c>
    </row>
    <row r="906" spans="2:5" x14ac:dyDescent="0.35">
      <c r="B906" s="42" t="s">
        <v>8219</v>
      </c>
      <c r="C906" s="40">
        <f>VLOOKUP(B906,Data!F905:T4745, 7, FALSE)</f>
        <v>30</v>
      </c>
      <c r="D906" s="42" t="s">
        <v>8221</v>
      </c>
      <c r="E906" s="40">
        <f>VLOOKUP(D906,Data!F1065:T5018, 7, FALSE)</f>
        <v>123</v>
      </c>
    </row>
    <row r="907" spans="2:5" x14ac:dyDescent="0.35">
      <c r="B907" s="42" t="s">
        <v>8219</v>
      </c>
      <c r="C907" s="40">
        <f>VLOOKUP(B907,Data!F906:T4746, 7, FALSE)</f>
        <v>30</v>
      </c>
      <c r="D907" s="42" t="s">
        <v>8221</v>
      </c>
      <c r="E907" s="40">
        <f>VLOOKUP(D907,Data!F1066:T5019, 7, FALSE)</f>
        <v>123</v>
      </c>
    </row>
    <row r="908" spans="2:5" x14ac:dyDescent="0.35">
      <c r="B908" s="42" t="s">
        <v>8219</v>
      </c>
      <c r="C908" s="40">
        <f>VLOOKUP(B908,Data!F907:T4747, 7, FALSE)</f>
        <v>30</v>
      </c>
      <c r="D908" s="42" t="s">
        <v>8221</v>
      </c>
      <c r="E908" s="40">
        <f>VLOOKUP(D908,Data!F1067:T5020, 7, FALSE)</f>
        <v>5</v>
      </c>
    </row>
    <row r="909" spans="2:5" x14ac:dyDescent="0.35">
      <c r="B909" s="42" t="s">
        <v>8219</v>
      </c>
      <c r="C909" s="40">
        <f>VLOOKUP(B909,Data!F908:T4748, 7, FALSE)</f>
        <v>30</v>
      </c>
      <c r="D909" s="42" t="s">
        <v>8221</v>
      </c>
      <c r="E909" s="40">
        <f>VLOOKUP(D909,Data!F1068:T5021, 7, FALSE)</f>
        <v>148</v>
      </c>
    </row>
    <row r="910" spans="2:5" x14ac:dyDescent="0.35">
      <c r="B910" s="42" t="s">
        <v>8219</v>
      </c>
      <c r="C910" s="40">
        <f>VLOOKUP(B910,Data!F909:T4749, 7, FALSE)</f>
        <v>30</v>
      </c>
      <c r="D910" s="42" t="s">
        <v>8221</v>
      </c>
      <c r="E910" s="40">
        <f>VLOOKUP(D910,Data!F1069:T5022, 7, FALSE)</f>
        <v>10</v>
      </c>
    </row>
    <row r="911" spans="2:5" x14ac:dyDescent="0.35">
      <c r="B911" s="42" t="s">
        <v>8219</v>
      </c>
      <c r="C911" s="40">
        <f>VLOOKUP(B911,Data!F910:T4750, 7, FALSE)</f>
        <v>30</v>
      </c>
      <c r="D911" s="42" t="s">
        <v>8221</v>
      </c>
      <c r="E911" s="40">
        <f>VLOOKUP(D911,Data!F1070:T5023, 7, FALSE)</f>
        <v>4</v>
      </c>
    </row>
    <row r="912" spans="2:5" x14ac:dyDescent="0.35">
      <c r="B912" s="42" t="s">
        <v>8219</v>
      </c>
      <c r="C912" s="40">
        <f>VLOOKUP(B912,Data!F911:T4751, 7, FALSE)</f>
        <v>30</v>
      </c>
      <c r="D912" s="42" t="s">
        <v>8221</v>
      </c>
      <c r="E912" s="40">
        <f>VLOOKUP(D912,Data!F1071:T5024, 7, FALSE)</f>
        <v>21</v>
      </c>
    </row>
    <row r="913" spans="2:5" x14ac:dyDescent="0.35">
      <c r="B913" s="42" t="s">
        <v>8219</v>
      </c>
      <c r="C913" s="40">
        <f>VLOOKUP(B913,Data!F912:T4752, 7, FALSE)</f>
        <v>30</v>
      </c>
      <c r="D913" s="42" t="s">
        <v>8221</v>
      </c>
      <c r="E913" s="40">
        <f>VLOOKUP(D913,Data!F1072:T5025, 7, FALSE)</f>
        <v>2</v>
      </c>
    </row>
    <row r="914" spans="2:5" x14ac:dyDescent="0.35">
      <c r="B914" s="42" t="s">
        <v>8219</v>
      </c>
      <c r="C914" s="40">
        <f>VLOOKUP(B914,Data!F913:T4753, 7, FALSE)</f>
        <v>30</v>
      </c>
      <c r="D914" s="42" t="s">
        <v>8221</v>
      </c>
      <c r="E914" s="40">
        <f>VLOOKUP(D914,Data!F1073:T5026, 7, FALSE)</f>
        <v>0</v>
      </c>
    </row>
    <row r="915" spans="2:5" x14ac:dyDescent="0.35">
      <c r="B915" s="42" t="s">
        <v>8219</v>
      </c>
      <c r="C915" s="40">
        <f>VLOOKUP(B915,Data!F914:T4754, 7, FALSE)</f>
        <v>30</v>
      </c>
      <c r="D915" s="42" t="s">
        <v>8221</v>
      </c>
      <c r="E915" s="40">
        <f>VLOOKUP(D915,Data!F1074:T5027, 7, FALSE)</f>
        <v>4</v>
      </c>
    </row>
    <row r="916" spans="2:5" x14ac:dyDescent="0.35">
      <c r="B916" s="42" t="s">
        <v>8219</v>
      </c>
      <c r="C916" s="40">
        <f>VLOOKUP(B916,Data!F915:T4755, 7, FALSE)</f>
        <v>30</v>
      </c>
      <c r="D916" s="42" t="s">
        <v>8221</v>
      </c>
      <c r="E916" s="40">
        <f>VLOOKUP(D916,Data!F1075:T5028, 7, FALSE)</f>
        <v>1</v>
      </c>
    </row>
    <row r="917" spans="2:5" x14ac:dyDescent="0.35">
      <c r="B917" s="42" t="s">
        <v>8219</v>
      </c>
      <c r="C917" s="40">
        <f>VLOOKUP(B917,Data!F916:T4756, 7, FALSE)</f>
        <v>30</v>
      </c>
      <c r="D917" s="42" t="s">
        <v>8221</v>
      </c>
      <c r="E917" s="40">
        <f>VLOOKUP(D917,Data!F1076:T5029, 7, FALSE)</f>
        <v>30</v>
      </c>
    </row>
    <row r="918" spans="2:5" x14ac:dyDescent="0.35">
      <c r="B918" s="42" t="s">
        <v>8219</v>
      </c>
      <c r="C918" s="40">
        <f>VLOOKUP(B918,Data!F917:T4757, 7, FALSE)</f>
        <v>30</v>
      </c>
      <c r="D918" s="42" t="s">
        <v>8221</v>
      </c>
      <c r="E918" s="40">
        <f>VLOOKUP(D918,Data!F1077:T5030, 7, FALSE)</f>
        <v>3</v>
      </c>
    </row>
    <row r="919" spans="2:5" x14ac:dyDescent="0.35">
      <c r="B919" s="42" t="s">
        <v>8219</v>
      </c>
      <c r="C919" s="40">
        <f>VLOOKUP(B919,Data!F918:T4758, 7, FALSE)</f>
        <v>30</v>
      </c>
      <c r="D919" s="42" t="s">
        <v>8221</v>
      </c>
      <c r="E919" s="40">
        <f>VLOOKUP(D919,Data!F1078:T5031, 7, FALSE)</f>
        <v>975</v>
      </c>
    </row>
    <row r="920" spans="2:5" x14ac:dyDescent="0.35">
      <c r="B920" s="42" t="s">
        <v>8219</v>
      </c>
      <c r="C920" s="40">
        <f>VLOOKUP(B920,Data!F919:T4759, 7, FALSE)</f>
        <v>30</v>
      </c>
      <c r="D920" s="42" t="s">
        <v>8221</v>
      </c>
      <c r="E920" s="40">
        <f>VLOOKUP(D920,Data!F1079:T5032, 7, FALSE)</f>
        <v>167</v>
      </c>
    </row>
    <row r="921" spans="2:5" x14ac:dyDescent="0.35">
      <c r="B921" s="42" t="s">
        <v>8219</v>
      </c>
      <c r="C921" s="40">
        <f>VLOOKUP(B921,Data!F920:T4760, 7, FALSE)</f>
        <v>30</v>
      </c>
      <c r="D921" s="42" t="s">
        <v>8221</v>
      </c>
      <c r="E921" s="40">
        <f>VLOOKUP(D921,Data!F1080:T5033, 7, FALSE)</f>
        <v>5</v>
      </c>
    </row>
    <row r="922" spans="2:5" x14ac:dyDescent="0.35">
      <c r="B922" s="42" t="s">
        <v>8219</v>
      </c>
      <c r="C922" s="40">
        <f>VLOOKUP(B922,Data!F921:T4761, 7, FALSE)</f>
        <v>30</v>
      </c>
      <c r="D922" s="42" t="s">
        <v>8221</v>
      </c>
      <c r="E922" s="40">
        <f>VLOOKUP(D922,Data!F1081:T5034, 7, FALSE)</f>
        <v>18</v>
      </c>
    </row>
    <row r="923" spans="2:5" x14ac:dyDescent="0.35">
      <c r="B923" s="42" t="s">
        <v>8219</v>
      </c>
      <c r="C923" s="40">
        <f>VLOOKUP(B923,Data!F922:T4762, 7, FALSE)</f>
        <v>30</v>
      </c>
      <c r="D923" s="42" t="s">
        <v>8221</v>
      </c>
      <c r="E923" s="40">
        <f>VLOOKUP(D923,Data!F1082:T5035, 7, FALSE)</f>
        <v>98</v>
      </c>
    </row>
    <row r="924" spans="2:5" x14ac:dyDescent="0.35">
      <c r="B924" s="42" t="s">
        <v>8219</v>
      </c>
      <c r="C924" s="40">
        <f>VLOOKUP(B924,Data!F923:T4763, 7, FALSE)</f>
        <v>30</v>
      </c>
      <c r="D924" s="42" t="s">
        <v>8221</v>
      </c>
      <c r="E924" s="40">
        <f>VLOOKUP(D924,Data!F1083:T5036, 7, FALSE)</f>
        <v>4</v>
      </c>
    </row>
    <row r="925" spans="2:5" x14ac:dyDescent="0.35">
      <c r="B925" s="42" t="s">
        <v>8219</v>
      </c>
      <c r="C925" s="40">
        <f>VLOOKUP(B925,Data!F924:T4764, 7, FALSE)</f>
        <v>30</v>
      </c>
      <c r="D925" s="42" t="s">
        <v>8221</v>
      </c>
      <c r="E925" s="40">
        <f>VLOOKUP(D925,Data!F1084:T5037, 7, FALSE)</f>
        <v>3</v>
      </c>
    </row>
    <row r="926" spans="2:5" x14ac:dyDescent="0.35">
      <c r="B926" s="42" t="s">
        <v>8219</v>
      </c>
      <c r="C926" s="40">
        <f>VLOOKUP(B926,Data!F925:T4765, 7, FALSE)</f>
        <v>30</v>
      </c>
      <c r="D926" s="42" t="s">
        <v>8221</v>
      </c>
      <c r="E926" s="40">
        <f>VLOOKUP(D926,Data!F1085:T5038, 7, FALSE)</f>
        <v>1</v>
      </c>
    </row>
    <row r="927" spans="2:5" x14ac:dyDescent="0.35">
      <c r="B927" s="42" t="s">
        <v>8219</v>
      </c>
      <c r="C927" s="40">
        <f>VLOOKUP(B927,Data!F926:T4766, 7, FALSE)</f>
        <v>30</v>
      </c>
      <c r="D927" s="42" t="s">
        <v>8221</v>
      </c>
      <c r="E927" s="40">
        <f>VLOOKUP(D927,Data!F1086:T5039, 7, FALSE)</f>
        <v>0</v>
      </c>
    </row>
    <row r="928" spans="2:5" x14ac:dyDescent="0.35">
      <c r="B928" s="42" t="s">
        <v>8219</v>
      </c>
      <c r="C928" s="40">
        <f>VLOOKUP(B928,Data!F927:T4767, 7, FALSE)</f>
        <v>30</v>
      </c>
      <c r="D928" s="42" t="s">
        <v>8221</v>
      </c>
      <c r="E928" s="40">
        <f>VLOOKUP(D928,Data!F1087:T5040, 7, FALSE)</f>
        <v>9</v>
      </c>
    </row>
    <row r="929" spans="2:5" x14ac:dyDescent="0.35">
      <c r="B929" s="42" t="s">
        <v>8219</v>
      </c>
      <c r="C929" s="40">
        <f>VLOOKUP(B929,Data!F928:T4768, 7, FALSE)</f>
        <v>30</v>
      </c>
      <c r="D929" s="42" t="s">
        <v>8221</v>
      </c>
      <c r="E929" s="40">
        <f>VLOOKUP(D929,Data!F1088:T5041, 7, FALSE)</f>
        <v>2</v>
      </c>
    </row>
    <row r="930" spans="2:5" x14ac:dyDescent="0.35">
      <c r="B930" s="42" t="s">
        <v>8219</v>
      </c>
      <c r="C930" s="40">
        <f>VLOOKUP(B930,Data!F929:T4769, 7, FALSE)</f>
        <v>30</v>
      </c>
      <c r="D930" s="42" t="s">
        <v>8221</v>
      </c>
      <c r="E930" s="40">
        <f>VLOOKUP(D930,Data!F1089:T5042, 7, FALSE)</f>
        <v>0</v>
      </c>
    </row>
    <row r="931" spans="2:5" x14ac:dyDescent="0.35">
      <c r="B931" s="42" t="s">
        <v>8219</v>
      </c>
      <c r="C931" s="40">
        <f>VLOOKUP(B931,Data!F930:T4770, 7, FALSE)</f>
        <v>30</v>
      </c>
      <c r="D931" s="42" t="s">
        <v>8221</v>
      </c>
      <c r="E931" s="40">
        <f>VLOOKUP(D931,Data!F1090:T5043, 7, FALSE)</f>
        <v>147</v>
      </c>
    </row>
    <row r="932" spans="2:5" x14ac:dyDescent="0.35">
      <c r="B932" s="42" t="s">
        <v>8219</v>
      </c>
      <c r="C932" s="40">
        <f>VLOOKUP(B932,Data!F931:T4771, 7, FALSE)</f>
        <v>30</v>
      </c>
      <c r="D932" s="42" t="s">
        <v>8221</v>
      </c>
      <c r="E932" s="40">
        <f>VLOOKUP(D932,Data!F1091:T5044, 7, FALSE)</f>
        <v>49</v>
      </c>
    </row>
    <row r="933" spans="2:5" x14ac:dyDescent="0.35">
      <c r="B933" s="42" t="s">
        <v>8219</v>
      </c>
      <c r="C933" s="40">
        <f>VLOOKUP(B933,Data!F932:T4772, 7, FALSE)</f>
        <v>30</v>
      </c>
      <c r="D933" s="42" t="s">
        <v>8221</v>
      </c>
      <c r="E933" s="40">
        <f>VLOOKUP(D933,Data!F1092:T5045, 7, FALSE)</f>
        <v>1</v>
      </c>
    </row>
    <row r="934" spans="2:5" x14ac:dyDescent="0.35">
      <c r="B934" s="42" t="s">
        <v>8219</v>
      </c>
      <c r="C934" s="40">
        <f>VLOOKUP(B934,Data!F933:T4773, 7, FALSE)</f>
        <v>30</v>
      </c>
      <c r="D934" s="42" t="s">
        <v>8221</v>
      </c>
      <c r="E934" s="40">
        <f>VLOOKUP(D934,Data!F1093:T5046, 7, FALSE)</f>
        <v>2</v>
      </c>
    </row>
    <row r="935" spans="2:5" x14ac:dyDescent="0.35">
      <c r="B935" s="42" t="s">
        <v>8219</v>
      </c>
      <c r="C935" s="40">
        <f>VLOOKUP(B935,Data!F934:T4774, 7, FALSE)</f>
        <v>30</v>
      </c>
      <c r="D935" s="42" t="s">
        <v>8221</v>
      </c>
      <c r="E935" s="40">
        <f>VLOOKUP(D935,Data!F1094:T5047, 7, FALSE)</f>
        <v>7</v>
      </c>
    </row>
    <row r="936" spans="2:5" x14ac:dyDescent="0.35">
      <c r="B936" s="42" t="s">
        <v>8219</v>
      </c>
      <c r="C936" s="40">
        <f>VLOOKUP(B936,Data!F935:T4775, 7, FALSE)</f>
        <v>30</v>
      </c>
      <c r="D936" s="42" t="s">
        <v>8221</v>
      </c>
      <c r="E936" s="40">
        <f>VLOOKUP(D936,Data!F1095:T5048, 7, FALSE)</f>
        <v>4</v>
      </c>
    </row>
    <row r="937" spans="2:5" x14ac:dyDescent="0.35">
      <c r="B937" s="42" t="s">
        <v>8219</v>
      </c>
      <c r="C937" s="40">
        <f>VLOOKUP(B937,Data!F936:T4776, 7, FALSE)</f>
        <v>30</v>
      </c>
      <c r="D937" s="42" t="s">
        <v>8221</v>
      </c>
      <c r="E937" s="40">
        <f>VLOOKUP(D937,Data!F1096:T5049, 7, FALSE)</f>
        <v>27</v>
      </c>
    </row>
    <row r="938" spans="2:5" x14ac:dyDescent="0.35">
      <c r="B938" s="42" t="s">
        <v>8219</v>
      </c>
      <c r="C938" s="40">
        <f>VLOOKUP(B938,Data!F937:T4777, 7, FALSE)</f>
        <v>30</v>
      </c>
      <c r="D938" s="42" t="s">
        <v>8221</v>
      </c>
      <c r="E938" s="40">
        <f>VLOOKUP(D938,Data!F1097:T5050, 7, FALSE)</f>
        <v>94</v>
      </c>
    </row>
    <row r="939" spans="2:5" x14ac:dyDescent="0.35">
      <c r="B939" s="42" t="s">
        <v>8219</v>
      </c>
      <c r="C939" s="40">
        <f>VLOOKUP(B939,Data!F938:T4778, 7, FALSE)</f>
        <v>30</v>
      </c>
      <c r="D939" s="42" t="s">
        <v>8221</v>
      </c>
      <c r="E939" s="40">
        <f>VLOOKUP(D939,Data!F1098:T5051, 7, FALSE)</f>
        <v>29</v>
      </c>
    </row>
    <row r="940" spans="2:5" x14ac:dyDescent="0.35">
      <c r="B940" s="42" t="s">
        <v>8219</v>
      </c>
      <c r="C940" s="40">
        <f>VLOOKUP(B940,Data!F939:T4779, 7, FALSE)</f>
        <v>30</v>
      </c>
      <c r="D940" s="42" t="s">
        <v>8221</v>
      </c>
      <c r="E940" s="40">
        <f>VLOOKUP(D940,Data!F1099:T5052, 7, FALSE)</f>
        <v>7</v>
      </c>
    </row>
    <row r="941" spans="2:5" x14ac:dyDescent="0.35">
      <c r="B941" s="42" t="s">
        <v>8219</v>
      </c>
      <c r="C941" s="40">
        <f>VLOOKUP(B941,Data!F940:T4780, 7, FALSE)</f>
        <v>30</v>
      </c>
      <c r="D941" s="42" t="s">
        <v>8221</v>
      </c>
      <c r="E941" s="40">
        <f>VLOOKUP(D941,Data!F1100:T5053, 7, FALSE)</f>
        <v>22</v>
      </c>
    </row>
    <row r="942" spans="2:5" x14ac:dyDescent="0.35">
      <c r="B942" s="42" t="s">
        <v>8219</v>
      </c>
      <c r="C942" s="40">
        <f>VLOOKUP(B942,Data!F941:T4781, 7, FALSE)</f>
        <v>30</v>
      </c>
      <c r="D942" s="42" t="s">
        <v>8221</v>
      </c>
      <c r="E942" s="40">
        <f>VLOOKUP(D942,Data!F1101:T5054, 7, FALSE)</f>
        <v>1</v>
      </c>
    </row>
    <row r="943" spans="2:5" x14ac:dyDescent="0.35">
      <c r="B943" s="42" t="s">
        <v>8219</v>
      </c>
      <c r="C943" s="40">
        <f>VLOOKUP(B943,Data!F942:T4782, 7, FALSE)</f>
        <v>30</v>
      </c>
      <c r="D943" s="42" t="s">
        <v>8221</v>
      </c>
      <c r="E943" s="40">
        <f>VLOOKUP(D943,Data!F1102:T5055, 7, FALSE)</f>
        <v>10</v>
      </c>
    </row>
    <row r="944" spans="2:5" x14ac:dyDescent="0.35">
      <c r="B944" s="42" t="s">
        <v>8219</v>
      </c>
      <c r="C944" s="40">
        <f>VLOOKUP(B944,Data!F943:T4783, 7, FALSE)</f>
        <v>30</v>
      </c>
      <c r="D944" s="42" t="s">
        <v>8221</v>
      </c>
      <c r="E944" s="40">
        <f>VLOOKUP(D944,Data!F1103:T5056, 7, FALSE)</f>
        <v>6</v>
      </c>
    </row>
    <row r="945" spans="2:5" x14ac:dyDescent="0.35">
      <c r="B945" s="42" t="s">
        <v>8219</v>
      </c>
      <c r="C945" s="40">
        <f>VLOOKUP(B945,Data!F944:T4784, 7, FALSE)</f>
        <v>30</v>
      </c>
      <c r="D945" s="42" t="s">
        <v>8221</v>
      </c>
      <c r="E945" s="40">
        <f>VLOOKUP(D945,Data!F1104:T5057, 7, FALSE)</f>
        <v>24</v>
      </c>
    </row>
    <row r="946" spans="2:5" x14ac:dyDescent="0.35">
      <c r="B946" s="42" t="s">
        <v>8219</v>
      </c>
      <c r="C946" s="40">
        <f>VLOOKUP(B946,Data!F945:T4785, 7, FALSE)</f>
        <v>30</v>
      </c>
      <c r="D946" s="42" t="s">
        <v>8221</v>
      </c>
      <c r="E946" s="40">
        <f>VLOOKUP(D946,Data!F1105:T5058, 7, FALSE)</f>
        <v>15</v>
      </c>
    </row>
    <row r="947" spans="2:5" x14ac:dyDescent="0.35">
      <c r="B947" s="42" t="s">
        <v>8219</v>
      </c>
      <c r="C947" s="40">
        <f>VLOOKUP(B947,Data!F946:T4786, 7, FALSE)</f>
        <v>30</v>
      </c>
      <c r="D947" s="42" t="s">
        <v>8221</v>
      </c>
      <c r="E947" s="40">
        <f>VLOOKUP(D947,Data!F1106:T5059, 7, FALSE)</f>
        <v>37</v>
      </c>
    </row>
    <row r="948" spans="2:5" x14ac:dyDescent="0.35">
      <c r="B948" s="42" t="s">
        <v>8219</v>
      </c>
      <c r="C948" s="40">
        <f>VLOOKUP(B948,Data!F947:T4787, 7, FALSE)</f>
        <v>30</v>
      </c>
      <c r="D948" s="42" t="s">
        <v>8221</v>
      </c>
      <c r="E948" s="40">
        <f>VLOOKUP(D948,Data!F1107:T5060, 7, FALSE)</f>
        <v>20</v>
      </c>
    </row>
    <row r="949" spans="2:5" x14ac:dyDescent="0.35">
      <c r="B949" s="42" t="s">
        <v>8219</v>
      </c>
      <c r="C949" s="40">
        <f>VLOOKUP(B949,Data!F948:T4788, 7, FALSE)</f>
        <v>30</v>
      </c>
      <c r="D949" s="42" t="s">
        <v>8221</v>
      </c>
      <c r="E949" s="40">
        <f>VLOOKUP(D949,Data!F1108:T5061, 7, FALSE)</f>
        <v>7</v>
      </c>
    </row>
    <row r="950" spans="2:5" x14ac:dyDescent="0.35">
      <c r="B950" s="42" t="s">
        <v>8219</v>
      </c>
      <c r="C950" s="40">
        <f>VLOOKUP(B950,Data!F949:T4789, 7, FALSE)</f>
        <v>30</v>
      </c>
      <c r="D950" s="42" t="s">
        <v>8221</v>
      </c>
      <c r="E950" s="40">
        <f>VLOOKUP(D950,Data!F1109:T5062, 7, FALSE)</f>
        <v>0</v>
      </c>
    </row>
    <row r="951" spans="2:5" x14ac:dyDescent="0.35">
      <c r="B951" s="42" t="s">
        <v>8219</v>
      </c>
      <c r="C951" s="40">
        <f>VLOOKUP(B951,Data!F950:T4790, 7, FALSE)</f>
        <v>30</v>
      </c>
      <c r="D951" s="42" t="s">
        <v>8221</v>
      </c>
      <c r="E951" s="40">
        <f>VLOOKUP(D951,Data!F1110:T5063, 7, FALSE)</f>
        <v>21</v>
      </c>
    </row>
    <row r="952" spans="2:5" x14ac:dyDescent="0.35">
      <c r="B952" s="42" t="s">
        <v>8219</v>
      </c>
      <c r="C952" s="40">
        <f>VLOOKUP(B952,Data!F951:T4791, 7, FALSE)</f>
        <v>30</v>
      </c>
      <c r="D952" s="42" t="s">
        <v>8221</v>
      </c>
      <c r="E952" s="40">
        <f>VLOOKUP(D952,Data!F1111:T5064, 7, FALSE)</f>
        <v>3</v>
      </c>
    </row>
    <row r="953" spans="2:5" x14ac:dyDescent="0.35">
      <c r="B953" s="42" t="s">
        <v>8219</v>
      </c>
      <c r="C953" s="40">
        <f>VLOOKUP(B953,Data!F952:T4792, 7, FALSE)</f>
        <v>30</v>
      </c>
      <c r="D953" s="42" t="s">
        <v>8221</v>
      </c>
      <c r="E953" s="40">
        <f>VLOOKUP(D953,Data!F1112:T5065, 7, FALSE)</f>
        <v>11</v>
      </c>
    </row>
    <row r="954" spans="2:5" x14ac:dyDescent="0.35">
      <c r="B954" s="42" t="s">
        <v>8219</v>
      </c>
      <c r="C954" s="40">
        <f>VLOOKUP(B954,Data!F953:T4793, 7, FALSE)</f>
        <v>30</v>
      </c>
      <c r="D954" s="42" t="s">
        <v>8221</v>
      </c>
      <c r="E954" s="40">
        <f>VLOOKUP(D954,Data!F1113:T5066, 7, FALSE)</f>
        <v>1</v>
      </c>
    </row>
    <row r="955" spans="2:5" x14ac:dyDescent="0.35">
      <c r="B955" s="42" t="s">
        <v>8219</v>
      </c>
      <c r="C955" s="40">
        <f>VLOOKUP(B955,Data!F954:T4794, 7, FALSE)</f>
        <v>30</v>
      </c>
      <c r="D955" s="42" t="s">
        <v>8221</v>
      </c>
      <c r="E955" s="40">
        <f>VLOOKUP(D955,Data!F1114:T5067, 7, FALSE)</f>
        <v>312</v>
      </c>
    </row>
    <row r="956" spans="2:5" x14ac:dyDescent="0.35">
      <c r="B956" s="42" t="s">
        <v>8219</v>
      </c>
      <c r="C956" s="40">
        <f>VLOOKUP(B956,Data!F955:T4795, 7, FALSE)</f>
        <v>30</v>
      </c>
      <c r="D956" s="42" t="s">
        <v>8221</v>
      </c>
      <c r="E956" s="40">
        <f>VLOOKUP(D956,Data!F1115:T5068, 7, FALSE)</f>
        <v>1</v>
      </c>
    </row>
    <row r="957" spans="2:5" x14ac:dyDescent="0.35">
      <c r="B957" s="42" t="s">
        <v>8219</v>
      </c>
      <c r="C957" s="40">
        <f>VLOOKUP(B957,Data!F956:T4796, 7, FALSE)</f>
        <v>30</v>
      </c>
      <c r="D957" s="42" t="s">
        <v>8221</v>
      </c>
      <c r="E957" s="40">
        <f>VLOOKUP(D957,Data!F1116:T5069, 7, FALSE)</f>
        <v>3</v>
      </c>
    </row>
    <row r="958" spans="2:5" x14ac:dyDescent="0.35">
      <c r="B958" s="42" t="s">
        <v>8219</v>
      </c>
      <c r="C958" s="40">
        <f>VLOOKUP(B958,Data!F957:T4797, 7, FALSE)</f>
        <v>30</v>
      </c>
      <c r="D958" s="42" t="s">
        <v>8221</v>
      </c>
      <c r="E958" s="40">
        <f>VLOOKUP(D958,Data!F1117:T5070, 7, FALSE)</f>
        <v>4</v>
      </c>
    </row>
    <row r="959" spans="2:5" x14ac:dyDescent="0.35">
      <c r="B959" s="42" t="s">
        <v>8219</v>
      </c>
      <c r="C959" s="40">
        <f>VLOOKUP(B959,Data!F958:T4798, 7, FALSE)</f>
        <v>30</v>
      </c>
      <c r="D959" s="42" t="s">
        <v>8221</v>
      </c>
      <c r="E959" s="40">
        <f>VLOOKUP(D959,Data!F1118:T5071, 7, FALSE)</f>
        <v>10</v>
      </c>
    </row>
    <row r="960" spans="2:5" x14ac:dyDescent="0.35">
      <c r="B960" s="42" t="s">
        <v>8219</v>
      </c>
      <c r="C960" s="40">
        <f>VLOOKUP(B960,Data!F959:T4799, 7, FALSE)</f>
        <v>30</v>
      </c>
      <c r="D960" s="42" t="s">
        <v>8221</v>
      </c>
      <c r="E960" s="40">
        <f>VLOOKUP(D960,Data!F1119:T5072, 7, FALSE)</f>
        <v>8</v>
      </c>
    </row>
    <row r="961" spans="2:5" x14ac:dyDescent="0.35">
      <c r="B961" s="42" t="s">
        <v>8219</v>
      </c>
      <c r="C961" s="40">
        <f>VLOOKUP(B961,Data!F960:T4800, 7, FALSE)</f>
        <v>30</v>
      </c>
      <c r="D961" s="42" t="s">
        <v>8221</v>
      </c>
      <c r="E961" s="40">
        <f>VLOOKUP(D961,Data!F1120:T5073, 7, FALSE)</f>
        <v>3</v>
      </c>
    </row>
    <row r="962" spans="2:5" x14ac:dyDescent="0.35">
      <c r="B962" s="42" t="s">
        <v>8219</v>
      </c>
      <c r="C962" s="40">
        <f>VLOOKUP(B962,Data!F961:T4801, 7, FALSE)</f>
        <v>30</v>
      </c>
      <c r="D962" s="42" t="s">
        <v>8221</v>
      </c>
      <c r="E962" s="40">
        <f>VLOOKUP(D962,Data!F1121:T5074, 7, FALSE)</f>
        <v>1</v>
      </c>
    </row>
    <row r="963" spans="2:5" x14ac:dyDescent="0.35">
      <c r="B963" s="42" t="s">
        <v>8219</v>
      </c>
      <c r="C963" s="40">
        <f>VLOOKUP(B963,Data!F962:T4802, 7, FALSE)</f>
        <v>30</v>
      </c>
      <c r="D963" s="42" t="s">
        <v>8221</v>
      </c>
      <c r="E963" s="40">
        <f>VLOOKUP(D963,Data!F1122:T5075, 7, FALSE)</f>
        <v>0</v>
      </c>
    </row>
    <row r="964" spans="2:5" x14ac:dyDescent="0.35">
      <c r="B964" s="42" t="s">
        <v>8219</v>
      </c>
      <c r="C964" s="40">
        <f>VLOOKUP(B964,Data!F963:T4803, 7, FALSE)</f>
        <v>30</v>
      </c>
      <c r="D964" s="42" t="s">
        <v>8221</v>
      </c>
      <c r="E964" s="40">
        <f>VLOOKUP(D964,Data!F1123:T5076, 7, FALSE)</f>
        <v>5</v>
      </c>
    </row>
    <row r="965" spans="2:5" x14ac:dyDescent="0.35">
      <c r="B965" s="42" t="s">
        <v>8219</v>
      </c>
      <c r="C965" s="40">
        <f>VLOOKUP(B965,Data!F964:T4804, 7, FALSE)</f>
        <v>30</v>
      </c>
      <c r="D965" s="42" t="s">
        <v>8221</v>
      </c>
      <c r="E965" s="40">
        <f>VLOOKUP(D965,Data!F1124:T5077, 7, FALSE)</f>
        <v>0</v>
      </c>
    </row>
    <row r="966" spans="2:5" x14ac:dyDescent="0.35">
      <c r="B966" s="42" t="s">
        <v>8219</v>
      </c>
      <c r="C966" s="40">
        <f>VLOOKUP(B966,Data!F965:T4805, 7, FALSE)</f>
        <v>30</v>
      </c>
      <c r="D966" s="42" t="s">
        <v>8221</v>
      </c>
      <c r="E966" s="40">
        <f>VLOOKUP(D966,Data!F1125:T5078, 7, FALSE)</f>
        <v>3</v>
      </c>
    </row>
    <row r="967" spans="2:5" x14ac:dyDescent="0.35">
      <c r="B967" s="42" t="s">
        <v>8219</v>
      </c>
      <c r="C967" s="40">
        <f>VLOOKUP(B967,Data!F966:T4806, 7, FALSE)</f>
        <v>30</v>
      </c>
      <c r="D967" s="42" t="s">
        <v>8221</v>
      </c>
      <c r="E967" s="40">
        <f>VLOOKUP(D967,Data!F1126:T5079, 7, FALSE)</f>
        <v>7</v>
      </c>
    </row>
    <row r="968" spans="2:5" x14ac:dyDescent="0.35">
      <c r="B968" s="42" t="s">
        <v>8219</v>
      </c>
      <c r="C968" s="40">
        <f>VLOOKUP(B968,Data!F967:T4807, 7, FALSE)</f>
        <v>30</v>
      </c>
      <c r="D968" s="42" t="s">
        <v>8221</v>
      </c>
      <c r="E968" s="40">
        <f>VLOOKUP(D968,Data!F1127:T5080, 7, FALSE)</f>
        <v>0</v>
      </c>
    </row>
    <row r="969" spans="2:5" x14ac:dyDescent="0.35">
      <c r="B969" s="42" t="s">
        <v>8219</v>
      </c>
      <c r="C969" s="40">
        <f>VLOOKUP(B969,Data!F968:T4808, 7, FALSE)</f>
        <v>30</v>
      </c>
      <c r="D969" s="42" t="s">
        <v>8221</v>
      </c>
      <c r="E969" s="40">
        <f>VLOOKUP(D969,Data!F1128:T5081, 7, FALSE)</f>
        <v>2</v>
      </c>
    </row>
    <row r="970" spans="2:5" x14ac:dyDescent="0.35">
      <c r="B970" s="42" t="s">
        <v>8219</v>
      </c>
      <c r="C970" s="40">
        <f>VLOOKUP(B970,Data!F969:T4809, 7, FALSE)</f>
        <v>30</v>
      </c>
      <c r="D970" s="42" t="s">
        <v>8221</v>
      </c>
      <c r="E970" s="40">
        <f>VLOOKUP(D970,Data!F1129:T5082, 7, FALSE)</f>
        <v>23</v>
      </c>
    </row>
    <row r="971" spans="2:5" x14ac:dyDescent="0.35">
      <c r="B971" s="42" t="s">
        <v>8219</v>
      </c>
      <c r="C971" s="40">
        <f>VLOOKUP(B971,Data!F970:T4810, 7, FALSE)</f>
        <v>30</v>
      </c>
      <c r="D971" s="42" t="s">
        <v>8221</v>
      </c>
      <c r="E971" s="40">
        <f>VLOOKUP(D971,Data!F1130:T5083, 7, FALSE)</f>
        <v>1</v>
      </c>
    </row>
    <row r="972" spans="2:5" x14ac:dyDescent="0.35">
      <c r="B972" s="42" t="s">
        <v>8219</v>
      </c>
      <c r="C972" s="40">
        <f>VLOOKUP(B972,Data!F971:T4811, 7, FALSE)</f>
        <v>30</v>
      </c>
      <c r="D972" s="42" t="s">
        <v>8221</v>
      </c>
      <c r="E972" s="40">
        <f>VLOOKUP(D972,Data!F1131:T5084, 7, FALSE)</f>
        <v>2</v>
      </c>
    </row>
    <row r="973" spans="2:5" x14ac:dyDescent="0.35">
      <c r="B973" s="42" t="s">
        <v>8219</v>
      </c>
      <c r="C973" s="40">
        <f>VLOOKUP(B973,Data!F972:T4812, 7, FALSE)</f>
        <v>30</v>
      </c>
      <c r="D973" s="42" t="s">
        <v>8221</v>
      </c>
      <c r="E973" s="40">
        <f>VLOOKUP(D973,Data!F1132:T5085, 7, FALSE)</f>
        <v>3</v>
      </c>
    </row>
    <row r="974" spans="2:5" x14ac:dyDescent="0.35">
      <c r="B974" s="42" t="s">
        <v>8219</v>
      </c>
      <c r="C974" s="40">
        <f>VLOOKUP(B974,Data!F973:T4813, 7, FALSE)</f>
        <v>30</v>
      </c>
      <c r="D974" s="42" t="s">
        <v>8221</v>
      </c>
      <c r="E974" s="40">
        <f>VLOOKUP(D974,Data!F1133:T5086, 7, FALSE)</f>
        <v>0</v>
      </c>
    </row>
    <row r="975" spans="2:5" x14ac:dyDescent="0.35">
      <c r="B975" s="42" t="s">
        <v>8219</v>
      </c>
      <c r="C975" s="40">
        <f>VLOOKUP(B975,Data!F974:T4814, 7, FALSE)</f>
        <v>30</v>
      </c>
      <c r="D975" s="42" t="s">
        <v>8221</v>
      </c>
      <c r="E975" s="40">
        <f>VLOOKUP(D975,Data!F1134:T5087, 7, FALSE)</f>
        <v>13</v>
      </c>
    </row>
    <row r="976" spans="2:5" x14ac:dyDescent="0.35">
      <c r="B976" s="42" t="s">
        <v>8219</v>
      </c>
      <c r="C976" s="40">
        <f>VLOOKUP(B976,Data!F975:T4815, 7, FALSE)</f>
        <v>30</v>
      </c>
      <c r="D976" s="42" t="s">
        <v>8221</v>
      </c>
      <c r="E976" s="40">
        <f>VLOOKUP(D976,Data!F1135:T5088, 7, FALSE)</f>
        <v>1</v>
      </c>
    </row>
    <row r="977" spans="2:5" x14ac:dyDescent="0.35">
      <c r="B977" s="42" t="s">
        <v>8219</v>
      </c>
      <c r="C977" s="40">
        <f>VLOOKUP(B977,Data!F976:T4816, 7, FALSE)</f>
        <v>30</v>
      </c>
      <c r="D977" s="42" t="s">
        <v>8221</v>
      </c>
      <c r="E977" s="40">
        <f>VLOOKUP(D977,Data!F1136:T5089, 7, FALSE)</f>
        <v>1</v>
      </c>
    </row>
    <row r="978" spans="2:5" x14ac:dyDescent="0.35">
      <c r="B978" s="42" t="s">
        <v>8219</v>
      </c>
      <c r="C978" s="40">
        <f>VLOOKUP(B978,Data!F977:T4817, 7, FALSE)</f>
        <v>30</v>
      </c>
      <c r="D978" s="42" t="s">
        <v>8221</v>
      </c>
      <c r="E978" s="40">
        <f>VLOOKUP(D978,Data!F1137:T5090, 7, FALSE)</f>
        <v>1</v>
      </c>
    </row>
    <row r="979" spans="2:5" x14ac:dyDescent="0.35">
      <c r="B979" s="42" t="s">
        <v>8219</v>
      </c>
      <c r="C979" s="40">
        <f>VLOOKUP(B979,Data!F978:T4818, 7, FALSE)</f>
        <v>30</v>
      </c>
      <c r="D979" s="42" t="s">
        <v>8221</v>
      </c>
      <c r="E979" s="40">
        <f>VLOOKUP(D979,Data!F1138:T5091, 7, FALSE)</f>
        <v>6</v>
      </c>
    </row>
    <row r="980" spans="2:5" x14ac:dyDescent="0.35">
      <c r="B980" s="42" t="s">
        <v>8219</v>
      </c>
      <c r="C980" s="40">
        <f>VLOOKUP(B980,Data!F979:T4819, 7, FALSE)</f>
        <v>30</v>
      </c>
      <c r="D980" s="42" t="s">
        <v>8221</v>
      </c>
      <c r="E980" s="40">
        <f>VLOOKUP(D980,Data!F1139:T5092, 7, FALSE)</f>
        <v>39</v>
      </c>
    </row>
    <row r="981" spans="2:5" x14ac:dyDescent="0.35">
      <c r="B981" s="42" t="s">
        <v>8219</v>
      </c>
      <c r="C981" s="40">
        <f>VLOOKUP(B981,Data!F980:T4820, 7, FALSE)</f>
        <v>30</v>
      </c>
      <c r="D981" s="42" t="s">
        <v>8221</v>
      </c>
      <c r="E981" s="40">
        <f>VLOOKUP(D981,Data!F1140:T5093, 7, FALSE)</f>
        <v>4</v>
      </c>
    </row>
    <row r="982" spans="2:5" x14ac:dyDescent="0.35">
      <c r="B982" s="42" t="s">
        <v>8219</v>
      </c>
      <c r="C982" s="40">
        <f>VLOOKUP(B982,Data!F981:T4821, 7, FALSE)</f>
        <v>30</v>
      </c>
      <c r="D982" s="42" t="s">
        <v>8221</v>
      </c>
      <c r="E982" s="40">
        <f>VLOOKUP(D982,Data!F1141:T5094, 7, FALSE)</f>
        <v>1</v>
      </c>
    </row>
    <row r="983" spans="2:5" x14ac:dyDescent="0.35">
      <c r="B983" s="42" t="s">
        <v>8219</v>
      </c>
      <c r="C983" s="40">
        <f>VLOOKUP(B983,Data!F982:T4822, 7, FALSE)</f>
        <v>30</v>
      </c>
      <c r="D983" s="42" t="s">
        <v>8221</v>
      </c>
      <c r="E983" s="40">
        <f>VLOOKUP(D983,Data!F1142:T5095, 7, FALSE)</f>
        <v>0</v>
      </c>
    </row>
    <row r="984" spans="2:5" x14ac:dyDescent="0.35">
      <c r="B984" s="42" t="s">
        <v>8219</v>
      </c>
      <c r="C984" s="40">
        <f>VLOOKUP(B984,Data!F983:T4823, 7, FALSE)</f>
        <v>30</v>
      </c>
      <c r="D984" s="42" t="s">
        <v>8221</v>
      </c>
      <c r="E984" s="40">
        <f>VLOOKUP(D984,Data!F1143:T5096, 7, FALSE)</f>
        <v>0</v>
      </c>
    </row>
    <row r="985" spans="2:5" x14ac:dyDescent="0.35">
      <c r="B985" s="42" t="s">
        <v>8219</v>
      </c>
      <c r="C985" s="40">
        <f>VLOOKUP(B985,Data!F984:T4824, 7, FALSE)</f>
        <v>30</v>
      </c>
      <c r="D985" s="42" t="s">
        <v>8221</v>
      </c>
      <c r="E985" s="40">
        <f>VLOOKUP(D985,Data!F1144:T5097, 7, FALSE)</f>
        <v>0</v>
      </c>
    </row>
    <row r="986" spans="2:5" x14ac:dyDescent="0.35">
      <c r="B986" s="42" t="s">
        <v>8219</v>
      </c>
      <c r="C986" s="40">
        <f>VLOOKUP(B986,Data!F985:T4825, 7, FALSE)</f>
        <v>30</v>
      </c>
      <c r="D986" s="42" t="s">
        <v>8221</v>
      </c>
      <c r="E986" s="40">
        <f>VLOOKUP(D986,Data!F1145:T5098, 7, FALSE)</f>
        <v>8</v>
      </c>
    </row>
    <row r="987" spans="2:5" x14ac:dyDescent="0.35">
      <c r="B987" s="42" t="s">
        <v>8219</v>
      </c>
      <c r="C987" s="40">
        <f>VLOOKUP(B987,Data!F986:T4826, 7, FALSE)</f>
        <v>30</v>
      </c>
      <c r="D987" s="42" t="s">
        <v>8221</v>
      </c>
      <c r="E987" s="40">
        <f>VLOOKUP(D987,Data!F1146:T5099, 7, FALSE)</f>
        <v>0</v>
      </c>
    </row>
    <row r="988" spans="2:5" x14ac:dyDescent="0.35">
      <c r="B988" s="42" t="s">
        <v>8219</v>
      </c>
      <c r="C988" s="40">
        <f>VLOOKUP(B988,Data!F987:T4827, 7, FALSE)</f>
        <v>30</v>
      </c>
      <c r="D988" s="42" t="s">
        <v>8221</v>
      </c>
      <c r="E988" s="40">
        <f>VLOOKUP(D988,Data!F1147:T5100, 7, FALSE)</f>
        <v>1</v>
      </c>
    </row>
    <row r="989" spans="2:5" x14ac:dyDescent="0.35">
      <c r="B989" s="42" t="s">
        <v>8219</v>
      </c>
      <c r="C989" s="40">
        <f>VLOOKUP(B989,Data!F988:T4828, 7, FALSE)</f>
        <v>30</v>
      </c>
      <c r="D989" s="42" t="s">
        <v>8221</v>
      </c>
      <c r="E989" s="40">
        <f>VLOOKUP(D989,Data!F1148:T5101, 7, FALSE)</f>
        <v>12</v>
      </c>
    </row>
    <row r="990" spans="2:5" x14ac:dyDescent="0.35">
      <c r="B990" s="42" t="s">
        <v>8219</v>
      </c>
      <c r="C990" s="40">
        <f>VLOOKUP(B990,Data!F989:T4829, 7, FALSE)</f>
        <v>30</v>
      </c>
      <c r="D990" s="42" t="s">
        <v>8221</v>
      </c>
      <c r="E990" s="40">
        <f>VLOOKUP(D990,Data!F1149:T5102, 7, FALSE)</f>
        <v>0</v>
      </c>
    </row>
    <row r="991" spans="2:5" x14ac:dyDescent="0.35">
      <c r="B991" s="42" t="s">
        <v>8219</v>
      </c>
      <c r="C991" s="40">
        <f>VLOOKUP(B991,Data!F990:T4830, 7, FALSE)</f>
        <v>30</v>
      </c>
      <c r="D991" s="42" t="s">
        <v>8221</v>
      </c>
      <c r="E991" s="40">
        <f>VLOOKUP(D991,Data!F1150:T5103, 7, FALSE)</f>
        <v>3</v>
      </c>
    </row>
    <row r="992" spans="2:5" x14ac:dyDescent="0.35">
      <c r="B992" s="42" t="s">
        <v>8219</v>
      </c>
      <c r="C992" s="40">
        <f>VLOOKUP(B992,Data!F991:T4831, 7, FALSE)</f>
        <v>30</v>
      </c>
      <c r="D992" s="42" t="s">
        <v>8221</v>
      </c>
      <c r="E992" s="40">
        <f>VLOOKUP(D992,Data!F1151:T5104, 7, FALSE)</f>
        <v>2</v>
      </c>
    </row>
    <row r="993" spans="2:5" x14ac:dyDescent="0.35">
      <c r="B993" s="42" t="s">
        <v>8219</v>
      </c>
      <c r="C993" s="40">
        <f>VLOOKUP(B993,Data!F992:T4832, 7, FALSE)</f>
        <v>30</v>
      </c>
      <c r="D993" s="42" t="s">
        <v>8221</v>
      </c>
      <c r="E993" s="40">
        <f>VLOOKUP(D993,Data!F1152:T5105, 7, FALSE)</f>
        <v>6</v>
      </c>
    </row>
    <row r="994" spans="2:5" x14ac:dyDescent="0.35">
      <c r="B994" s="42" t="s">
        <v>8219</v>
      </c>
      <c r="C994" s="40">
        <f>VLOOKUP(B994,Data!F993:T4833, 7, FALSE)</f>
        <v>30</v>
      </c>
      <c r="D994" s="42" t="s">
        <v>8221</v>
      </c>
      <c r="E994" s="40">
        <f>VLOOKUP(D994,Data!F1153:T5106, 7, FALSE)</f>
        <v>0</v>
      </c>
    </row>
    <row r="995" spans="2:5" x14ac:dyDescent="0.35">
      <c r="B995" s="42" t="s">
        <v>8219</v>
      </c>
      <c r="C995" s="40">
        <f>VLOOKUP(B995,Data!F994:T4834, 7, FALSE)</f>
        <v>30</v>
      </c>
      <c r="D995" s="42" t="s">
        <v>8221</v>
      </c>
      <c r="E995" s="40">
        <f>VLOOKUP(D995,Data!F1154:T5107, 7, FALSE)</f>
        <v>15</v>
      </c>
    </row>
    <row r="996" spans="2:5" x14ac:dyDescent="0.35">
      <c r="B996" s="42" t="s">
        <v>8219</v>
      </c>
      <c r="C996" s="40">
        <f>VLOOKUP(B996,Data!F995:T4835, 7, FALSE)</f>
        <v>30</v>
      </c>
      <c r="D996" s="42" t="s">
        <v>8221</v>
      </c>
      <c r="E996" s="40">
        <f>VLOOKUP(D996,Data!F1155:T5108, 7, FALSE)</f>
        <v>1</v>
      </c>
    </row>
    <row r="997" spans="2:5" x14ac:dyDescent="0.35">
      <c r="B997" s="42" t="s">
        <v>8219</v>
      </c>
      <c r="C997" s="40">
        <f>VLOOKUP(B997,Data!F996:T4836, 7, FALSE)</f>
        <v>30</v>
      </c>
      <c r="D997" s="42" t="s">
        <v>8221</v>
      </c>
      <c r="E997" s="40">
        <f>VLOOKUP(D997,Data!F1156:T5109, 7, FALSE)</f>
        <v>3</v>
      </c>
    </row>
    <row r="998" spans="2:5" x14ac:dyDescent="0.35">
      <c r="B998" s="42" t="s">
        <v>8219</v>
      </c>
      <c r="C998" s="40">
        <f>VLOOKUP(B998,Data!F997:T4837, 7, FALSE)</f>
        <v>30</v>
      </c>
      <c r="D998" s="42" t="s">
        <v>8221</v>
      </c>
      <c r="E998" s="40">
        <f>VLOOKUP(D998,Data!F1157:T5110, 7, FALSE)</f>
        <v>8</v>
      </c>
    </row>
    <row r="999" spans="2:5" x14ac:dyDescent="0.35">
      <c r="B999" s="42" t="s">
        <v>8219</v>
      </c>
      <c r="C999" s="40">
        <f>VLOOKUP(B999,Data!F998:T4838, 7, FALSE)</f>
        <v>30</v>
      </c>
      <c r="D999" s="42" t="s">
        <v>8221</v>
      </c>
      <c r="E999" s="40">
        <f>VLOOKUP(D999,Data!F1158:T5111, 7, FALSE)</f>
        <v>0</v>
      </c>
    </row>
    <row r="1000" spans="2:5" x14ac:dyDescent="0.35">
      <c r="B1000" s="42" t="s">
        <v>8219</v>
      </c>
      <c r="C1000" s="40">
        <f>VLOOKUP(B1000,Data!F999:T4839, 7, FALSE)</f>
        <v>30</v>
      </c>
      <c r="D1000" s="42" t="s">
        <v>8221</v>
      </c>
      <c r="E1000" s="40">
        <f>VLOOKUP(D1000,Data!F1159:T5112, 7, FALSE)</f>
        <v>3</v>
      </c>
    </row>
    <row r="1001" spans="2:5" x14ac:dyDescent="0.35">
      <c r="B1001" s="42" t="s">
        <v>8219</v>
      </c>
      <c r="C1001" s="40">
        <f>VLOOKUP(B1001,Data!F1000:T4840, 7, FALSE)</f>
        <v>30</v>
      </c>
      <c r="D1001" s="42" t="s">
        <v>8221</v>
      </c>
      <c r="E1001" s="40">
        <f>VLOOKUP(D1001,Data!F1160:T5113, 7, FALSE)</f>
        <v>3</v>
      </c>
    </row>
    <row r="1002" spans="2:5" x14ac:dyDescent="0.35">
      <c r="B1002" s="42" t="s">
        <v>8219</v>
      </c>
      <c r="C1002" s="40">
        <f>VLOOKUP(B1002,Data!F1001:T4841, 7, FALSE)</f>
        <v>30</v>
      </c>
      <c r="D1002" s="42" t="s">
        <v>8221</v>
      </c>
      <c r="E1002" s="40">
        <f>VLOOKUP(D1002,Data!F1161:T5114, 7, FALSE)</f>
        <v>0</v>
      </c>
    </row>
    <row r="1003" spans="2:5" x14ac:dyDescent="0.35">
      <c r="B1003" s="42" t="s">
        <v>8219</v>
      </c>
      <c r="C1003" s="40">
        <f>VLOOKUP(B1003,Data!F1002:T4842, 7, FALSE)</f>
        <v>30</v>
      </c>
      <c r="D1003" s="42" t="s">
        <v>8221</v>
      </c>
      <c r="E1003" s="40">
        <f>VLOOKUP(D1003,Data!F1162:T5115, 7, FALSE)</f>
        <v>19</v>
      </c>
    </row>
    <row r="1004" spans="2:5" x14ac:dyDescent="0.35">
      <c r="B1004" s="42" t="s">
        <v>8219</v>
      </c>
      <c r="C1004" s="40">
        <f>VLOOKUP(B1004,Data!F1003:T4843, 7, FALSE)</f>
        <v>30</v>
      </c>
      <c r="D1004" s="42" t="s">
        <v>8221</v>
      </c>
      <c r="E1004" s="40">
        <f>VLOOKUP(D1004,Data!F1163:T5116, 7, FALSE)</f>
        <v>0</v>
      </c>
    </row>
    <row r="1005" spans="2:5" x14ac:dyDescent="0.35">
      <c r="B1005" s="42" t="s">
        <v>8219</v>
      </c>
      <c r="C1005" s="40">
        <f>VLOOKUP(B1005,Data!F1004:T4844, 7, FALSE)</f>
        <v>30</v>
      </c>
      <c r="D1005" s="42" t="s">
        <v>8221</v>
      </c>
      <c r="E1005" s="40">
        <f>VLOOKUP(D1005,Data!F1164:T5117, 7, FALSE)</f>
        <v>2</v>
      </c>
    </row>
    <row r="1006" spans="2:5" x14ac:dyDescent="0.35">
      <c r="B1006" s="42" t="s">
        <v>8219</v>
      </c>
      <c r="C1006" s="40">
        <f>VLOOKUP(B1006,Data!F1005:T4845, 7, FALSE)</f>
        <v>30</v>
      </c>
      <c r="D1006" s="42" t="s">
        <v>8221</v>
      </c>
      <c r="E1006" s="40">
        <f>VLOOKUP(D1006,Data!F1165:T5118, 7, FALSE)</f>
        <v>0</v>
      </c>
    </row>
    <row r="1007" spans="2:5" x14ac:dyDescent="0.35">
      <c r="B1007" s="42" t="s">
        <v>8219</v>
      </c>
      <c r="C1007" s="40">
        <f>VLOOKUP(B1007,Data!F1006:T4846, 7, FALSE)</f>
        <v>30</v>
      </c>
      <c r="D1007" s="42" t="s">
        <v>8221</v>
      </c>
      <c r="E1007" s="40">
        <f>VLOOKUP(D1007,Data!F1166:T5119, 7, FALSE)</f>
        <v>0</v>
      </c>
    </row>
    <row r="1008" spans="2:5" x14ac:dyDescent="0.35">
      <c r="B1008" s="42" t="s">
        <v>8219</v>
      </c>
      <c r="C1008" s="40">
        <f>VLOOKUP(B1008,Data!F1007:T4847, 7, FALSE)</f>
        <v>30</v>
      </c>
      <c r="D1008" s="42" t="s">
        <v>8221</v>
      </c>
      <c r="E1008" s="40">
        <f>VLOOKUP(D1008,Data!F1167:T5120, 7, FALSE)</f>
        <v>25</v>
      </c>
    </row>
    <row r="1009" spans="2:5" x14ac:dyDescent="0.35">
      <c r="B1009" s="42" t="s">
        <v>8219</v>
      </c>
      <c r="C1009" s="40">
        <f>VLOOKUP(B1009,Data!F1008:T4848, 7, FALSE)</f>
        <v>30</v>
      </c>
      <c r="D1009" s="42" t="s">
        <v>8221</v>
      </c>
      <c r="E1009" s="40">
        <f>VLOOKUP(D1009,Data!F1168:T5121, 7, FALSE)</f>
        <v>8</v>
      </c>
    </row>
    <row r="1010" spans="2:5" x14ac:dyDescent="0.35">
      <c r="B1010" s="42" t="s">
        <v>8219</v>
      </c>
      <c r="C1010" s="40">
        <f>VLOOKUP(B1010,Data!F1009:T4849, 7, FALSE)</f>
        <v>30</v>
      </c>
      <c r="D1010" s="42" t="s">
        <v>8221</v>
      </c>
      <c r="E1010" s="40">
        <f>VLOOKUP(D1010,Data!F1169:T5122, 7, FALSE)</f>
        <v>16</v>
      </c>
    </row>
    <row r="1011" spans="2:5" x14ac:dyDescent="0.35">
      <c r="B1011" s="42" t="s">
        <v>8219</v>
      </c>
      <c r="C1011" s="40">
        <f>VLOOKUP(B1011,Data!F1010:T4850, 7, FALSE)</f>
        <v>30</v>
      </c>
      <c r="D1011" s="42" t="s">
        <v>8221</v>
      </c>
      <c r="E1011" s="40">
        <f>VLOOKUP(D1011,Data!F1170:T5123, 7, FALSE)</f>
        <v>3</v>
      </c>
    </row>
    <row r="1012" spans="2:5" x14ac:dyDescent="0.35">
      <c r="B1012" s="42" t="s">
        <v>8219</v>
      </c>
      <c r="C1012" s="40">
        <f>VLOOKUP(B1012,Data!F1011:T4851, 7, FALSE)</f>
        <v>30</v>
      </c>
      <c r="D1012" s="42" t="s">
        <v>8221</v>
      </c>
      <c r="E1012" s="40">
        <f>VLOOKUP(D1012,Data!F1171:T5124, 7, FALSE)</f>
        <v>3</v>
      </c>
    </row>
    <row r="1013" spans="2:5" x14ac:dyDescent="0.35">
      <c r="B1013" s="42" t="s">
        <v>8219</v>
      </c>
      <c r="C1013" s="40">
        <f>VLOOKUP(B1013,Data!F1012:T4852, 7, FALSE)</f>
        <v>30</v>
      </c>
      <c r="D1013" s="42" t="s">
        <v>8221</v>
      </c>
      <c r="E1013" s="40">
        <f>VLOOKUP(D1013,Data!F1172:T5125, 7, FALSE)</f>
        <v>2</v>
      </c>
    </row>
    <row r="1014" spans="2:5" x14ac:dyDescent="0.35">
      <c r="B1014" s="42" t="s">
        <v>8219</v>
      </c>
      <c r="C1014" s="40">
        <f>VLOOKUP(B1014,Data!F1013:T4853, 7, FALSE)</f>
        <v>30</v>
      </c>
      <c r="D1014" s="42" t="s">
        <v>8221</v>
      </c>
      <c r="E1014" s="40">
        <f>VLOOKUP(D1014,Data!F1173:T5126, 7, FALSE)</f>
        <v>1</v>
      </c>
    </row>
    <row r="1015" spans="2:5" x14ac:dyDescent="0.35">
      <c r="B1015" s="42" t="s">
        <v>8219</v>
      </c>
      <c r="C1015" s="40">
        <f>VLOOKUP(B1015,Data!F1014:T4854, 7, FALSE)</f>
        <v>30</v>
      </c>
      <c r="D1015" s="42" t="s">
        <v>8221</v>
      </c>
      <c r="E1015" s="40">
        <f>VLOOKUP(D1015,Data!F1174:T5127, 7, FALSE)</f>
        <v>0</v>
      </c>
    </row>
    <row r="1016" spans="2:5" x14ac:dyDescent="0.35">
      <c r="B1016" s="42" t="s">
        <v>8219</v>
      </c>
      <c r="C1016" s="40">
        <f>VLOOKUP(B1016,Data!F1015:T4855, 7, FALSE)</f>
        <v>30</v>
      </c>
      <c r="D1016" s="42" t="s">
        <v>8221</v>
      </c>
      <c r="E1016" s="40">
        <f>VLOOKUP(D1016,Data!F1175:T5128, 7, FALSE)</f>
        <v>1</v>
      </c>
    </row>
    <row r="1017" spans="2:5" x14ac:dyDescent="0.35">
      <c r="B1017" s="42" t="s">
        <v>8219</v>
      </c>
      <c r="C1017" s="40">
        <f>VLOOKUP(B1017,Data!F1016:T4856, 7, FALSE)</f>
        <v>30</v>
      </c>
      <c r="D1017" s="42" t="s">
        <v>8221</v>
      </c>
      <c r="E1017" s="40">
        <f>VLOOKUP(D1017,Data!F1176:T5129, 7, FALSE)</f>
        <v>19</v>
      </c>
    </row>
    <row r="1018" spans="2:5" x14ac:dyDescent="0.35">
      <c r="B1018" s="42" t="s">
        <v>8219</v>
      </c>
      <c r="C1018" s="40">
        <f>VLOOKUP(B1018,Data!F1017:T4857, 7, FALSE)</f>
        <v>30</v>
      </c>
      <c r="D1018" s="42" t="s">
        <v>8221</v>
      </c>
      <c r="E1018" s="40">
        <f>VLOOKUP(D1018,Data!F1177:T5130, 7, FALSE)</f>
        <v>9</v>
      </c>
    </row>
    <row r="1019" spans="2:5" x14ac:dyDescent="0.35">
      <c r="B1019" s="42" t="s">
        <v>8219</v>
      </c>
      <c r="C1019" s="40">
        <f>VLOOKUP(B1019,Data!F1018:T4858, 7, FALSE)</f>
        <v>30</v>
      </c>
      <c r="D1019" s="42" t="s">
        <v>8221</v>
      </c>
      <c r="E1019" s="40">
        <f>VLOOKUP(D1019,Data!F1178:T5131, 7, FALSE)</f>
        <v>1</v>
      </c>
    </row>
    <row r="1020" spans="2:5" x14ac:dyDescent="0.35">
      <c r="B1020" s="42" t="s">
        <v>8219</v>
      </c>
      <c r="C1020" s="40">
        <f>VLOOKUP(B1020,Data!F1019:T4859, 7, FALSE)</f>
        <v>30</v>
      </c>
      <c r="D1020" s="42" t="s">
        <v>8221</v>
      </c>
      <c r="E1020" s="40">
        <f>VLOOKUP(D1020,Data!F1179:T5132, 7, FALSE)</f>
        <v>0</v>
      </c>
    </row>
    <row r="1021" spans="2:5" x14ac:dyDescent="0.35">
      <c r="B1021" s="42" t="s">
        <v>8219</v>
      </c>
      <c r="C1021" s="40">
        <f>VLOOKUP(B1021,Data!F1020:T4860, 7, FALSE)</f>
        <v>30</v>
      </c>
      <c r="D1021" s="42" t="s">
        <v>8221</v>
      </c>
      <c r="E1021" s="40">
        <f>VLOOKUP(D1021,Data!F1180:T5133, 7, FALSE)</f>
        <v>1</v>
      </c>
    </row>
    <row r="1022" spans="2:5" x14ac:dyDescent="0.35">
      <c r="B1022" s="42" t="s">
        <v>8219</v>
      </c>
      <c r="C1022" s="40">
        <f>VLOOKUP(B1022,Data!F1021:T4861, 7, FALSE)</f>
        <v>30</v>
      </c>
      <c r="D1022" s="42" t="s">
        <v>8221</v>
      </c>
      <c r="E1022" s="40">
        <f>VLOOKUP(D1022,Data!F1181:T5134, 7, FALSE)</f>
        <v>5</v>
      </c>
    </row>
    <row r="1023" spans="2:5" x14ac:dyDescent="0.35">
      <c r="B1023" s="42" t="s">
        <v>8219</v>
      </c>
      <c r="C1023" s="40">
        <f>VLOOKUP(B1023,Data!F1022:T4862, 7, FALSE)</f>
        <v>30</v>
      </c>
      <c r="D1023" s="42" t="s">
        <v>8221</v>
      </c>
      <c r="E1023" s="40">
        <f>VLOOKUP(D1023,Data!F1182:T5135, 7, FALSE)</f>
        <v>85</v>
      </c>
    </row>
    <row r="1024" spans="2:5" x14ac:dyDescent="0.35">
      <c r="B1024" s="42" t="s">
        <v>8219</v>
      </c>
      <c r="C1024" s="40">
        <f>VLOOKUP(B1024,Data!F1023:T4863, 7, FALSE)</f>
        <v>478</v>
      </c>
      <c r="D1024" s="42" t="s">
        <v>8221</v>
      </c>
      <c r="E1024" s="40">
        <f>VLOOKUP(D1024,Data!F1183:T5136, 7, FALSE)</f>
        <v>3</v>
      </c>
    </row>
    <row r="1025" spans="2:5" x14ac:dyDescent="0.35">
      <c r="B1025" s="42" t="s">
        <v>8219</v>
      </c>
      <c r="C1025" s="40">
        <f>VLOOKUP(B1025,Data!F1024:T4864, 7, FALSE)</f>
        <v>74</v>
      </c>
      <c r="D1025" s="42" t="s">
        <v>8221</v>
      </c>
      <c r="E1025" s="40">
        <f>VLOOKUP(D1025,Data!F1184:T5137, 7, FALSE)</f>
        <v>4</v>
      </c>
    </row>
    <row r="1026" spans="2:5" x14ac:dyDescent="0.35">
      <c r="B1026" s="42" t="s">
        <v>8219</v>
      </c>
      <c r="C1026" s="40">
        <f>VLOOKUP(B1026,Data!F1025:T4865, 7, FALSE)</f>
        <v>131</v>
      </c>
      <c r="D1026" s="42" t="s">
        <v>8221</v>
      </c>
      <c r="E1026" s="40">
        <f>VLOOKUP(D1026,Data!F1185:T5138, 7, FALSE)</f>
        <v>3</v>
      </c>
    </row>
    <row r="1027" spans="2:5" x14ac:dyDescent="0.35">
      <c r="B1027" s="42" t="s">
        <v>8219</v>
      </c>
      <c r="C1027" s="40">
        <f>VLOOKUP(B1027,Data!F1026:T4866, 7, FALSE)</f>
        <v>61</v>
      </c>
      <c r="D1027" s="42" t="s">
        <v>8221</v>
      </c>
      <c r="E1027" s="40">
        <f>VLOOKUP(D1027,Data!F1186:T5139, 7, FALSE)</f>
        <v>5</v>
      </c>
    </row>
    <row r="1028" spans="2:5" x14ac:dyDescent="0.35">
      <c r="B1028" s="42" t="s">
        <v>8219</v>
      </c>
      <c r="C1028" s="40">
        <f>VLOOKUP(B1028,Data!F1027:T4867, 7, FALSE)</f>
        <v>1071</v>
      </c>
      <c r="D1028" s="42" t="s">
        <v>8221</v>
      </c>
      <c r="E1028" s="40">
        <f>VLOOKUP(D1028,Data!F1187:T5140, 7, FALSE)</f>
        <v>5</v>
      </c>
    </row>
    <row r="1029" spans="2:5" x14ac:dyDescent="0.35">
      <c r="B1029" s="42" t="s">
        <v>8219</v>
      </c>
      <c r="C1029" s="40">
        <f>VLOOKUP(B1029,Data!F1028:T4868, 7, FALSE)</f>
        <v>122</v>
      </c>
      <c r="D1029" s="42" t="s">
        <v>8221</v>
      </c>
      <c r="E1029" s="40">
        <f>VLOOKUP(D1029,Data!F1188:T5141, 7, FALSE)</f>
        <v>5</v>
      </c>
    </row>
    <row r="1030" spans="2:5" x14ac:dyDescent="0.35">
      <c r="B1030" s="42" t="s">
        <v>8219</v>
      </c>
      <c r="C1030" s="40">
        <f>VLOOKUP(B1030,Data!F1029:T4869, 7, FALSE)</f>
        <v>111</v>
      </c>
      <c r="D1030" s="42" t="s">
        <v>8221</v>
      </c>
      <c r="E1030" s="40">
        <f>VLOOKUP(D1030,Data!F1189:T5142, 7, FALSE)</f>
        <v>5</v>
      </c>
    </row>
    <row r="1031" spans="2:5" x14ac:dyDescent="0.35">
      <c r="B1031" s="42" t="s">
        <v>8219</v>
      </c>
      <c r="C1031" s="40">
        <f>VLOOKUP(B1031,Data!F1030:T4870, 7, FALSE)</f>
        <v>255</v>
      </c>
      <c r="D1031" s="42" t="s">
        <v>8221</v>
      </c>
      <c r="E1031" s="40">
        <f>VLOOKUP(D1031,Data!F1190:T5143, 7, FALSE)</f>
        <v>5</v>
      </c>
    </row>
    <row r="1032" spans="2:5" x14ac:dyDescent="0.35">
      <c r="B1032" s="42" t="s">
        <v>8219</v>
      </c>
      <c r="C1032" s="40">
        <f>VLOOKUP(B1032,Data!F1031:T4871, 7, FALSE)</f>
        <v>141</v>
      </c>
      <c r="D1032" s="42" t="s">
        <v>8221</v>
      </c>
      <c r="E1032" s="40">
        <f>VLOOKUP(D1032,Data!F1191:T5144, 7, FALSE)</f>
        <v>5</v>
      </c>
    </row>
    <row r="1033" spans="2:5" x14ac:dyDescent="0.35">
      <c r="B1033" s="42" t="s">
        <v>8219</v>
      </c>
      <c r="C1033" s="40">
        <f>VLOOKUP(B1033,Data!F1032:T4872, 7, FALSE)</f>
        <v>159</v>
      </c>
      <c r="D1033" s="42" t="s">
        <v>8221</v>
      </c>
      <c r="E1033" s="40">
        <f>VLOOKUP(D1033,Data!F1192:T5145, 7, FALSE)</f>
        <v>5</v>
      </c>
    </row>
    <row r="1034" spans="2:5" x14ac:dyDescent="0.35">
      <c r="B1034" s="42" t="s">
        <v>8219</v>
      </c>
      <c r="C1034" s="40">
        <f>VLOOKUP(B1034,Data!F1033:T4873, 7, FALSE)</f>
        <v>99</v>
      </c>
      <c r="D1034" s="42" t="s">
        <v>8221</v>
      </c>
      <c r="E1034" s="40">
        <f>VLOOKUP(D1034,Data!F1193:T5146, 7, FALSE)</f>
        <v>5</v>
      </c>
    </row>
    <row r="1035" spans="2:5" x14ac:dyDescent="0.35">
      <c r="B1035" s="42" t="s">
        <v>8219</v>
      </c>
      <c r="C1035" s="40">
        <f>VLOOKUP(B1035,Data!F1034:T4874, 7, FALSE)</f>
        <v>96</v>
      </c>
      <c r="D1035" s="42" t="s">
        <v>8221</v>
      </c>
      <c r="E1035" s="40">
        <f>VLOOKUP(D1035,Data!F1194:T5147, 7, FALSE)</f>
        <v>5</v>
      </c>
    </row>
    <row r="1036" spans="2:5" x14ac:dyDescent="0.35">
      <c r="B1036" s="42" t="s">
        <v>8219</v>
      </c>
      <c r="C1036" s="40">
        <f>VLOOKUP(B1036,Data!F1035:T4875, 7, FALSE)</f>
        <v>27</v>
      </c>
      <c r="D1036" s="42" t="s">
        <v>8221</v>
      </c>
      <c r="E1036" s="40">
        <f>VLOOKUP(D1036,Data!F1195:T5148, 7, FALSE)</f>
        <v>5</v>
      </c>
    </row>
    <row r="1037" spans="2:5" x14ac:dyDescent="0.35">
      <c r="B1037" s="42" t="s">
        <v>8219</v>
      </c>
      <c r="C1037" s="40">
        <f>VLOOKUP(B1037,Data!F1036:T4876, 7, FALSE)</f>
        <v>166</v>
      </c>
      <c r="D1037" s="42" t="s">
        <v>8221</v>
      </c>
      <c r="E1037" s="40">
        <f>VLOOKUP(D1037,Data!F1196:T5149, 7, FALSE)</f>
        <v>5</v>
      </c>
    </row>
    <row r="1038" spans="2:5" x14ac:dyDescent="0.35">
      <c r="B1038" s="42" t="s">
        <v>8219</v>
      </c>
      <c r="C1038" s="40">
        <f>VLOOKUP(B1038,Data!F1037:T4877, 7, FALSE)</f>
        <v>76</v>
      </c>
      <c r="D1038" s="42" t="s">
        <v>8221</v>
      </c>
      <c r="E1038" s="40">
        <f>VLOOKUP(D1038,Data!F1197:T5150, 7, FALSE)</f>
        <v>5</v>
      </c>
    </row>
    <row r="1039" spans="2:5" x14ac:dyDescent="0.35">
      <c r="B1039" s="42" t="s">
        <v>8219</v>
      </c>
      <c r="C1039" s="40">
        <f>VLOOKUP(B1039,Data!F1038:T4878, 7, FALSE)</f>
        <v>211</v>
      </c>
      <c r="D1039" s="42" t="s">
        <v>8221</v>
      </c>
      <c r="E1039" s="40">
        <f>VLOOKUP(D1039,Data!F1198:T5151, 7, FALSE)</f>
        <v>5</v>
      </c>
    </row>
    <row r="1040" spans="2:5" x14ac:dyDescent="0.35">
      <c r="B1040" s="42" t="s">
        <v>8219</v>
      </c>
      <c r="C1040" s="40">
        <f>VLOOKUP(B1040,Data!F1039:T4879, 7, FALSE)</f>
        <v>21</v>
      </c>
      <c r="D1040" s="42" t="s">
        <v>8221</v>
      </c>
      <c r="E1040" s="40">
        <f>VLOOKUP(D1040,Data!F1199:T5152, 7, FALSE)</f>
        <v>5</v>
      </c>
    </row>
    <row r="1041" spans="2:5" x14ac:dyDescent="0.35">
      <c r="B1041" s="42" t="s">
        <v>8219</v>
      </c>
      <c r="C1041" s="40">
        <f>VLOOKUP(B1041,Data!F1040:T4880, 7, FALSE)</f>
        <v>61</v>
      </c>
      <c r="D1041" s="42" t="s">
        <v>8221</v>
      </c>
      <c r="E1041" s="40">
        <f>VLOOKUP(D1041,Data!F1200:T5153, 7, FALSE)</f>
        <v>5</v>
      </c>
    </row>
    <row r="1042" spans="2:5" x14ac:dyDescent="0.35">
      <c r="B1042" s="42" t="s">
        <v>8219</v>
      </c>
      <c r="C1042" s="40">
        <f>VLOOKUP(B1042,Data!F1041:T4881, 7, FALSE)</f>
        <v>30</v>
      </c>
      <c r="D1042" s="42" t="s">
        <v>8221</v>
      </c>
      <c r="E1042" s="40">
        <f>VLOOKUP(D1042,Data!F1201:T5154, 7, FALSE)</f>
        <v>5</v>
      </c>
    </row>
    <row r="1043" spans="2:5" x14ac:dyDescent="0.35">
      <c r="B1043" s="42" t="s">
        <v>8219</v>
      </c>
      <c r="C1043" s="40">
        <f>VLOOKUP(B1043,Data!F1042:T4882, 7, FALSE)</f>
        <v>375</v>
      </c>
      <c r="D1043" s="42" t="s">
        <v>8221</v>
      </c>
      <c r="E1043" s="40">
        <f>VLOOKUP(D1043,Data!F1202:T5155, 7, FALSE)</f>
        <v>5</v>
      </c>
    </row>
    <row r="1044" spans="2:5" x14ac:dyDescent="0.35">
      <c r="B1044" s="42" t="s">
        <v>8219</v>
      </c>
      <c r="C1044" s="40">
        <f>VLOOKUP(B1044,Data!F1043:T4883, 7, FALSE)</f>
        <v>375</v>
      </c>
      <c r="D1044" s="42" t="s">
        <v>8221</v>
      </c>
      <c r="E1044" s="40">
        <f>VLOOKUP(D1044,Data!F1203:T5156, 7, FALSE)</f>
        <v>5</v>
      </c>
    </row>
    <row r="1045" spans="2:5" x14ac:dyDescent="0.35">
      <c r="B1045" s="42" t="s">
        <v>8219</v>
      </c>
      <c r="C1045" s="40">
        <f>VLOOKUP(B1045,Data!F1044:T4884, 7, FALSE)</f>
        <v>375</v>
      </c>
      <c r="D1045" s="42" t="s">
        <v>8221</v>
      </c>
      <c r="E1045" s="40">
        <f>VLOOKUP(D1045,Data!F1204:T5157, 7, FALSE)</f>
        <v>5</v>
      </c>
    </row>
    <row r="1046" spans="2:5" x14ac:dyDescent="0.35">
      <c r="B1046" s="42" t="s">
        <v>8219</v>
      </c>
      <c r="C1046" s="40">
        <f>VLOOKUP(B1046,Data!F1045:T4885, 7, FALSE)</f>
        <v>375</v>
      </c>
      <c r="D1046" s="42" t="s">
        <v>8221</v>
      </c>
      <c r="E1046" s="40">
        <f>VLOOKUP(D1046,Data!F1205:T5158, 7, FALSE)</f>
        <v>5</v>
      </c>
    </row>
    <row r="1047" spans="2:5" x14ac:dyDescent="0.35">
      <c r="B1047" s="42" t="s">
        <v>8219</v>
      </c>
      <c r="C1047" s="40">
        <f>VLOOKUP(B1047,Data!F1046:T4886, 7, FALSE)</f>
        <v>375</v>
      </c>
      <c r="D1047" s="42" t="s">
        <v>8221</v>
      </c>
      <c r="E1047" s="40">
        <f>VLOOKUP(D1047,Data!F1206:T5159, 7, FALSE)</f>
        <v>5</v>
      </c>
    </row>
    <row r="1048" spans="2:5" x14ac:dyDescent="0.35">
      <c r="B1048" s="42" t="s">
        <v>8219</v>
      </c>
      <c r="C1048" s="40">
        <f>VLOOKUP(B1048,Data!F1047:T4887, 7, FALSE)</f>
        <v>375</v>
      </c>
      <c r="D1048" s="42" t="s">
        <v>8221</v>
      </c>
      <c r="E1048" s="40">
        <f>VLOOKUP(D1048,Data!F1207:T5160, 7, FALSE)</f>
        <v>5</v>
      </c>
    </row>
    <row r="1049" spans="2:5" x14ac:dyDescent="0.35">
      <c r="B1049" s="42" t="s">
        <v>8219</v>
      </c>
      <c r="C1049" s="40">
        <f>VLOOKUP(B1049,Data!F1048:T4888, 7, FALSE)</f>
        <v>375</v>
      </c>
      <c r="D1049" s="42" t="s">
        <v>8221</v>
      </c>
      <c r="E1049" s="40">
        <f>VLOOKUP(D1049,Data!F1208:T5161, 7, FALSE)</f>
        <v>5</v>
      </c>
    </row>
    <row r="1050" spans="2:5" x14ac:dyDescent="0.35">
      <c r="B1050" s="42" t="s">
        <v>8219</v>
      </c>
      <c r="C1050" s="40">
        <f>VLOOKUP(B1050,Data!F1049:T4889, 7, FALSE)</f>
        <v>375</v>
      </c>
      <c r="D1050" s="42" t="s">
        <v>8221</v>
      </c>
      <c r="E1050" s="40">
        <f>VLOOKUP(D1050,Data!F1209:T5162, 7, FALSE)</f>
        <v>5</v>
      </c>
    </row>
    <row r="1051" spans="2:5" x14ac:dyDescent="0.35">
      <c r="B1051" s="42" t="s">
        <v>8219</v>
      </c>
      <c r="C1051" s="40">
        <f>VLOOKUP(B1051,Data!F1050:T4890, 7, FALSE)</f>
        <v>375</v>
      </c>
      <c r="D1051" s="42" t="s">
        <v>8221</v>
      </c>
      <c r="E1051" s="40">
        <f>VLOOKUP(D1051,Data!F1210:T5163, 7, FALSE)</f>
        <v>5</v>
      </c>
    </row>
    <row r="1052" spans="2:5" x14ac:dyDescent="0.35">
      <c r="B1052" s="42" t="s">
        <v>8219</v>
      </c>
      <c r="C1052" s="40">
        <f>VLOOKUP(B1052,Data!F1051:T4891, 7, FALSE)</f>
        <v>375</v>
      </c>
      <c r="D1052" s="42" t="s">
        <v>8221</v>
      </c>
      <c r="E1052" s="40">
        <f>VLOOKUP(D1052,Data!F1211:T5164, 7, FALSE)</f>
        <v>5</v>
      </c>
    </row>
    <row r="1053" spans="2:5" x14ac:dyDescent="0.35">
      <c r="B1053" s="42" t="s">
        <v>8219</v>
      </c>
      <c r="C1053" s="40">
        <f>VLOOKUP(B1053,Data!F1052:T4892, 7, FALSE)</f>
        <v>375</v>
      </c>
      <c r="D1053" s="42" t="s">
        <v>8221</v>
      </c>
      <c r="E1053" s="40">
        <f>VLOOKUP(D1053,Data!F1212:T5165, 7, FALSE)</f>
        <v>5</v>
      </c>
    </row>
    <row r="1054" spans="2:5" x14ac:dyDescent="0.35">
      <c r="B1054" s="42" t="s">
        <v>8219</v>
      </c>
      <c r="C1054" s="40">
        <f>VLOOKUP(B1054,Data!F1053:T4893, 7, FALSE)</f>
        <v>375</v>
      </c>
      <c r="D1054" s="42" t="s">
        <v>8221</v>
      </c>
      <c r="E1054" s="40">
        <f>VLOOKUP(D1054,Data!F1213:T5166, 7, FALSE)</f>
        <v>5</v>
      </c>
    </row>
    <row r="1055" spans="2:5" x14ac:dyDescent="0.35">
      <c r="B1055" s="42" t="s">
        <v>8219</v>
      </c>
      <c r="C1055" s="40">
        <f>VLOOKUP(B1055,Data!F1054:T4894, 7, FALSE)</f>
        <v>375</v>
      </c>
      <c r="D1055" s="42" t="s">
        <v>8221</v>
      </c>
      <c r="E1055" s="40">
        <f>VLOOKUP(D1055,Data!F1214:T5167, 7, FALSE)</f>
        <v>5</v>
      </c>
    </row>
    <row r="1056" spans="2:5" x14ac:dyDescent="0.35">
      <c r="B1056" s="42" t="s">
        <v>8219</v>
      </c>
      <c r="C1056" s="40">
        <f>VLOOKUP(B1056,Data!F1055:T4895, 7, FALSE)</f>
        <v>375</v>
      </c>
      <c r="D1056" s="42" t="s">
        <v>8221</v>
      </c>
      <c r="E1056" s="40">
        <f>VLOOKUP(D1056,Data!F1215:T5168, 7, FALSE)</f>
        <v>5</v>
      </c>
    </row>
    <row r="1057" spans="2:5" x14ac:dyDescent="0.35">
      <c r="B1057" s="42" t="s">
        <v>8219</v>
      </c>
      <c r="C1057" s="40">
        <f>VLOOKUP(B1057,Data!F1056:T4896, 7, FALSE)</f>
        <v>375</v>
      </c>
      <c r="D1057" s="42" t="s">
        <v>8221</v>
      </c>
      <c r="E1057" s="40">
        <f>VLOOKUP(D1057,Data!F1216:T5169, 7, FALSE)</f>
        <v>5</v>
      </c>
    </row>
    <row r="1058" spans="2:5" x14ac:dyDescent="0.35">
      <c r="B1058" s="42" t="s">
        <v>8219</v>
      </c>
      <c r="C1058" s="40">
        <f>VLOOKUP(B1058,Data!F1057:T4897, 7, FALSE)</f>
        <v>375</v>
      </c>
      <c r="D1058" s="42" t="s">
        <v>8221</v>
      </c>
      <c r="E1058" s="40">
        <f>VLOOKUP(D1058,Data!F1217:T5170, 7, FALSE)</f>
        <v>5</v>
      </c>
    </row>
    <row r="1059" spans="2:5" x14ac:dyDescent="0.35">
      <c r="B1059" s="42" t="s">
        <v>8219</v>
      </c>
      <c r="C1059" s="40">
        <f>VLOOKUP(B1059,Data!F1058:T4898, 7, FALSE)</f>
        <v>375</v>
      </c>
      <c r="D1059" s="42" t="s">
        <v>8221</v>
      </c>
      <c r="E1059" s="40">
        <f>VLOOKUP(D1059,Data!F1218:T5171, 7, FALSE)</f>
        <v>5</v>
      </c>
    </row>
    <row r="1060" spans="2:5" x14ac:dyDescent="0.35">
      <c r="B1060" s="42" t="s">
        <v>8219</v>
      </c>
      <c r="C1060" s="40">
        <f>VLOOKUP(B1060,Data!F1059:T4899, 7, FALSE)</f>
        <v>375</v>
      </c>
      <c r="D1060" s="42" t="s">
        <v>8221</v>
      </c>
      <c r="E1060" s="40">
        <f>VLOOKUP(D1060,Data!F1219:T5172, 7, FALSE)</f>
        <v>5</v>
      </c>
    </row>
    <row r="1061" spans="2:5" x14ac:dyDescent="0.35">
      <c r="B1061" s="42" t="s">
        <v>8219</v>
      </c>
      <c r="C1061" s="40">
        <f>VLOOKUP(B1061,Data!F1060:T4900, 7, FALSE)</f>
        <v>375</v>
      </c>
      <c r="D1061" s="42" t="s">
        <v>8221</v>
      </c>
      <c r="E1061" s="40">
        <f>VLOOKUP(D1061,Data!F1220:T5173, 7, FALSE)</f>
        <v>5</v>
      </c>
    </row>
    <row r="1062" spans="2:5" x14ac:dyDescent="0.35">
      <c r="B1062" s="42" t="s">
        <v>8219</v>
      </c>
      <c r="C1062" s="40">
        <f>VLOOKUP(B1062,Data!F1061:T4901, 7, FALSE)</f>
        <v>375</v>
      </c>
      <c r="D1062" s="42" t="s">
        <v>8221</v>
      </c>
      <c r="E1062" s="40">
        <f>VLOOKUP(D1062,Data!F1221:T5174, 7, FALSE)</f>
        <v>5</v>
      </c>
    </row>
    <row r="1063" spans="2:5" x14ac:dyDescent="0.35">
      <c r="B1063" s="42" t="s">
        <v>8219</v>
      </c>
      <c r="C1063" s="40">
        <f>VLOOKUP(B1063,Data!F1062:T4902, 7, FALSE)</f>
        <v>375</v>
      </c>
      <c r="D1063" s="42" t="s">
        <v>8221</v>
      </c>
      <c r="E1063" s="40">
        <f>VLOOKUP(D1063,Data!F1222:T5175, 7, FALSE)</f>
        <v>5</v>
      </c>
    </row>
    <row r="1064" spans="2:5" x14ac:dyDescent="0.35">
      <c r="B1064" s="42" t="s">
        <v>8219</v>
      </c>
      <c r="C1064" s="40">
        <f>VLOOKUP(B1064,Data!F1063:T4903, 7, FALSE)</f>
        <v>375</v>
      </c>
      <c r="D1064" s="42" t="s">
        <v>8221</v>
      </c>
      <c r="E1064" s="40">
        <f>VLOOKUP(D1064,Data!F1223:T5176, 7, FALSE)</f>
        <v>5</v>
      </c>
    </row>
    <row r="1065" spans="2:5" x14ac:dyDescent="0.35">
      <c r="B1065" s="42" t="s">
        <v>8219</v>
      </c>
      <c r="C1065" s="40">
        <f>VLOOKUP(B1065,Data!F1064:T4904, 7, FALSE)</f>
        <v>375</v>
      </c>
      <c r="D1065" s="42" t="s">
        <v>8221</v>
      </c>
      <c r="E1065" s="40">
        <f>VLOOKUP(D1065,Data!F1224:T5177, 7, FALSE)</f>
        <v>5</v>
      </c>
    </row>
    <row r="1066" spans="2:5" x14ac:dyDescent="0.35">
      <c r="B1066" s="42" t="s">
        <v>8219</v>
      </c>
      <c r="C1066" s="40">
        <f>VLOOKUP(B1066,Data!F1065:T4905, 7, FALSE)</f>
        <v>375</v>
      </c>
      <c r="D1066" s="42" t="s">
        <v>8221</v>
      </c>
      <c r="E1066" s="40">
        <f>VLOOKUP(D1066,Data!F1225:T5178, 7, FALSE)</f>
        <v>5</v>
      </c>
    </row>
    <row r="1067" spans="2:5" x14ac:dyDescent="0.35">
      <c r="B1067" s="42" t="s">
        <v>8219</v>
      </c>
      <c r="C1067" s="40">
        <f>VLOOKUP(B1067,Data!F1066:T4906, 7, FALSE)</f>
        <v>375</v>
      </c>
      <c r="D1067" s="42" t="s">
        <v>8221</v>
      </c>
      <c r="E1067" s="40">
        <f>VLOOKUP(D1067,Data!F1226:T5179, 7, FALSE)</f>
        <v>5</v>
      </c>
    </row>
    <row r="1068" spans="2:5" x14ac:dyDescent="0.35">
      <c r="B1068" s="42" t="s">
        <v>8219</v>
      </c>
      <c r="C1068" s="40">
        <f>VLOOKUP(B1068,Data!F1067:T4907, 7, FALSE)</f>
        <v>375</v>
      </c>
      <c r="D1068" s="42" t="s">
        <v>8221</v>
      </c>
      <c r="E1068" s="40">
        <f>VLOOKUP(D1068,Data!F1227:T5180, 7, FALSE)</f>
        <v>5</v>
      </c>
    </row>
    <row r="1069" spans="2:5" x14ac:dyDescent="0.35">
      <c r="B1069" s="42" t="s">
        <v>8219</v>
      </c>
      <c r="C1069" s="40">
        <f>VLOOKUP(B1069,Data!F1068:T4908, 7, FALSE)</f>
        <v>375</v>
      </c>
      <c r="D1069" s="42" t="s">
        <v>8221</v>
      </c>
      <c r="E1069" s="40">
        <f>VLOOKUP(D1069,Data!F1228:T5181, 7, FALSE)</f>
        <v>5</v>
      </c>
    </row>
    <row r="1070" spans="2:5" x14ac:dyDescent="0.35">
      <c r="B1070" s="42" t="s">
        <v>8219</v>
      </c>
      <c r="C1070" s="40">
        <f>VLOOKUP(B1070,Data!F1069:T4909, 7, FALSE)</f>
        <v>375</v>
      </c>
      <c r="D1070" s="42" t="s">
        <v>8221</v>
      </c>
      <c r="E1070" s="40">
        <f>VLOOKUP(D1070,Data!F1229:T5182, 7, FALSE)</f>
        <v>5</v>
      </c>
    </row>
    <row r="1071" spans="2:5" x14ac:dyDescent="0.35">
      <c r="B1071" s="42" t="s">
        <v>8219</v>
      </c>
      <c r="C1071" s="40">
        <f>VLOOKUP(B1071,Data!F1070:T4910, 7, FALSE)</f>
        <v>375</v>
      </c>
      <c r="D1071" s="42" t="s">
        <v>8221</v>
      </c>
      <c r="E1071" s="40">
        <f>VLOOKUP(D1071,Data!F1230:T5183, 7, FALSE)</f>
        <v>5</v>
      </c>
    </row>
    <row r="1072" spans="2:5" x14ac:dyDescent="0.35">
      <c r="B1072" s="42" t="s">
        <v>8219</v>
      </c>
      <c r="C1072" s="40">
        <f>VLOOKUP(B1072,Data!F1071:T4911, 7, FALSE)</f>
        <v>375</v>
      </c>
      <c r="D1072" s="42" t="s">
        <v>8221</v>
      </c>
      <c r="E1072" s="40">
        <f>VLOOKUP(D1072,Data!F1231:T5184, 7, FALSE)</f>
        <v>5</v>
      </c>
    </row>
    <row r="1073" spans="2:5" x14ac:dyDescent="0.35">
      <c r="B1073" s="42" t="s">
        <v>8219</v>
      </c>
      <c r="C1073" s="40">
        <f>VLOOKUP(B1073,Data!F1072:T4912, 7, FALSE)</f>
        <v>375</v>
      </c>
      <c r="D1073" s="42" t="s">
        <v>8221</v>
      </c>
      <c r="E1073" s="40">
        <f>VLOOKUP(D1073,Data!F1232:T5185, 7, FALSE)</f>
        <v>5</v>
      </c>
    </row>
    <row r="1074" spans="2:5" x14ac:dyDescent="0.35">
      <c r="B1074" s="42" t="s">
        <v>8219</v>
      </c>
      <c r="C1074" s="40">
        <f>VLOOKUP(B1074,Data!F1073:T4913, 7, FALSE)</f>
        <v>375</v>
      </c>
      <c r="D1074" s="42" t="s">
        <v>8221</v>
      </c>
      <c r="E1074" s="40">
        <f>VLOOKUP(D1074,Data!F1233:T5186, 7, FALSE)</f>
        <v>5</v>
      </c>
    </row>
    <row r="1075" spans="2:5" x14ac:dyDescent="0.35">
      <c r="B1075" s="42" t="s">
        <v>8219</v>
      </c>
      <c r="C1075" s="40">
        <f>VLOOKUP(B1075,Data!F1074:T4914, 7, FALSE)</f>
        <v>375</v>
      </c>
      <c r="D1075" s="42" t="s">
        <v>8221</v>
      </c>
      <c r="E1075" s="40">
        <f>VLOOKUP(D1075,Data!F1234:T5187, 7, FALSE)</f>
        <v>5</v>
      </c>
    </row>
    <row r="1076" spans="2:5" x14ac:dyDescent="0.35">
      <c r="B1076" s="42" t="s">
        <v>8219</v>
      </c>
      <c r="C1076" s="40">
        <f>VLOOKUP(B1076,Data!F1075:T4915, 7, FALSE)</f>
        <v>375</v>
      </c>
      <c r="D1076" s="42" t="s">
        <v>8221</v>
      </c>
      <c r="E1076" s="40">
        <f>VLOOKUP(D1076,Data!F1235:T5188, 7, FALSE)</f>
        <v>5</v>
      </c>
    </row>
    <row r="1077" spans="2:5" x14ac:dyDescent="0.35">
      <c r="B1077" s="42" t="s">
        <v>8219</v>
      </c>
      <c r="C1077" s="40">
        <f>VLOOKUP(B1077,Data!F1076:T4916, 7, FALSE)</f>
        <v>375</v>
      </c>
      <c r="D1077" s="42" t="s">
        <v>8221</v>
      </c>
      <c r="E1077" s="40">
        <f>VLOOKUP(D1077,Data!F1236:T5189, 7, FALSE)</f>
        <v>5</v>
      </c>
    </row>
    <row r="1078" spans="2:5" x14ac:dyDescent="0.35">
      <c r="B1078" s="42" t="s">
        <v>8219</v>
      </c>
      <c r="C1078" s="40">
        <f>VLOOKUP(B1078,Data!F1077:T4917, 7, FALSE)</f>
        <v>375</v>
      </c>
      <c r="D1078" s="42" t="s">
        <v>8221</v>
      </c>
      <c r="E1078" s="40">
        <f>VLOOKUP(D1078,Data!F1237:T5190, 7, FALSE)</f>
        <v>5</v>
      </c>
    </row>
    <row r="1079" spans="2:5" x14ac:dyDescent="0.35">
      <c r="B1079" s="42" t="s">
        <v>8219</v>
      </c>
      <c r="C1079" s="40">
        <f>VLOOKUP(B1079,Data!F1078:T4918, 7, FALSE)</f>
        <v>375</v>
      </c>
      <c r="D1079" s="42" t="s">
        <v>8221</v>
      </c>
      <c r="E1079" s="40">
        <f>VLOOKUP(D1079,Data!F1238:T5191, 7, FALSE)</f>
        <v>5</v>
      </c>
    </row>
    <row r="1080" spans="2:5" x14ac:dyDescent="0.35">
      <c r="B1080" s="42" t="s">
        <v>8219</v>
      </c>
      <c r="C1080" s="40">
        <f>VLOOKUP(B1080,Data!F1079:T4919, 7, FALSE)</f>
        <v>375</v>
      </c>
      <c r="D1080" s="42" t="s">
        <v>8221</v>
      </c>
      <c r="E1080" s="40">
        <f>VLOOKUP(D1080,Data!F1239:T5192, 7, FALSE)</f>
        <v>5</v>
      </c>
    </row>
    <row r="1081" spans="2:5" x14ac:dyDescent="0.35">
      <c r="B1081" s="42" t="s">
        <v>8219</v>
      </c>
      <c r="C1081" s="40">
        <f>VLOOKUP(B1081,Data!F1080:T4920, 7, FALSE)</f>
        <v>375</v>
      </c>
      <c r="D1081" s="42" t="s">
        <v>8221</v>
      </c>
      <c r="E1081" s="40">
        <f>VLOOKUP(D1081,Data!F1240:T5193, 7, FALSE)</f>
        <v>5</v>
      </c>
    </row>
    <row r="1082" spans="2:5" x14ac:dyDescent="0.35">
      <c r="B1082" s="42" t="s">
        <v>8219</v>
      </c>
      <c r="C1082" s="40">
        <f>VLOOKUP(B1082,Data!F1081:T4921, 7, FALSE)</f>
        <v>375</v>
      </c>
      <c r="D1082" s="42" t="s">
        <v>8221</v>
      </c>
      <c r="E1082" s="40">
        <f>VLOOKUP(D1082,Data!F1241:T5194, 7, FALSE)</f>
        <v>5</v>
      </c>
    </row>
    <row r="1083" spans="2:5" x14ac:dyDescent="0.35">
      <c r="B1083" s="42" t="s">
        <v>8219</v>
      </c>
      <c r="C1083" s="40">
        <f>VLOOKUP(B1083,Data!F1082:T4922, 7, FALSE)</f>
        <v>375</v>
      </c>
      <c r="D1083" s="42" t="s">
        <v>8221</v>
      </c>
      <c r="E1083" s="40">
        <f>VLOOKUP(D1083,Data!F1242:T5195, 7, FALSE)</f>
        <v>5</v>
      </c>
    </row>
    <row r="1084" spans="2:5" x14ac:dyDescent="0.35">
      <c r="B1084" s="42" t="s">
        <v>8219</v>
      </c>
      <c r="C1084" s="40">
        <f>VLOOKUP(B1084,Data!F1083:T4923, 7, FALSE)</f>
        <v>375</v>
      </c>
      <c r="D1084" s="42" t="s">
        <v>8221</v>
      </c>
      <c r="E1084" s="40">
        <f>VLOOKUP(D1084,Data!F1243:T5196, 7, FALSE)</f>
        <v>5</v>
      </c>
    </row>
    <row r="1085" spans="2:5" x14ac:dyDescent="0.35">
      <c r="B1085" s="42" t="s">
        <v>8219</v>
      </c>
      <c r="C1085" s="40">
        <f>VLOOKUP(B1085,Data!F1084:T4924, 7, FALSE)</f>
        <v>375</v>
      </c>
      <c r="D1085" s="42" t="s">
        <v>8221</v>
      </c>
      <c r="E1085" s="40">
        <f>VLOOKUP(D1085,Data!F1244:T5197, 7, FALSE)</f>
        <v>5</v>
      </c>
    </row>
    <row r="1086" spans="2:5" x14ac:dyDescent="0.35">
      <c r="B1086" s="42" t="s">
        <v>8219</v>
      </c>
      <c r="C1086" s="40">
        <f>VLOOKUP(B1086,Data!F1085:T4925, 7, FALSE)</f>
        <v>375</v>
      </c>
      <c r="D1086" s="42" t="s">
        <v>8221</v>
      </c>
      <c r="E1086" s="40">
        <f>VLOOKUP(D1086,Data!F1245:T5198, 7, FALSE)</f>
        <v>5</v>
      </c>
    </row>
    <row r="1087" spans="2:5" x14ac:dyDescent="0.35">
      <c r="B1087" s="42" t="s">
        <v>8219</v>
      </c>
      <c r="C1087" s="40">
        <f>VLOOKUP(B1087,Data!F1086:T4926, 7, FALSE)</f>
        <v>375</v>
      </c>
      <c r="D1087" s="42" t="s">
        <v>8221</v>
      </c>
      <c r="E1087" s="40">
        <f>VLOOKUP(D1087,Data!F1246:T5199, 7, FALSE)</f>
        <v>5</v>
      </c>
    </row>
    <row r="1088" spans="2:5" x14ac:dyDescent="0.35">
      <c r="B1088" s="42" t="s">
        <v>8219</v>
      </c>
      <c r="C1088" s="40">
        <f>VLOOKUP(B1088,Data!F1087:T4927, 7, FALSE)</f>
        <v>375</v>
      </c>
      <c r="D1088" s="42" t="s">
        <v>8221</v>
      </c>
      <c r="E1088" s="40">
        <f>VLOOKUP(D1088,Data!F1247:T5200, 7, FALSE)</f>
        <v>5</v>
      </c>
    </row>
    <row r="1089" spans="2:5" x14ac:dyDescent="0.35">
      <c r="B1089" s="42" t="s">
        <v>8219</v>
      </c>
      <c r="C1089" s="40">
        <f>VLOOKUP(B1089,Data!F1088:T4928, 7, FALSE)</f>
        <v>375</v>
      </c>
      <c r="D1089" s="42" t="s">
        <v>8221</v>
      </c>
      <c r="E1089" s="40">
        <f>VLOOKUP(D1089,Data!F1248:T5201, 7, FALSE)</f>
        <v>5</v>
      </c>
    </row>
    <row r="1090" spans="2:5" x14ac:dyDescent="0.35">
      <c r="B1090" s="42" t="s">
        <v>8219</v>
      </c>
      <c r="C1090" s="40">
        <f>VLOOKUP(B1090,Data!F1089:T4929, 7, FALSE)</f>
        <v>375</v>
      </c>
      <c r="D1090" s="42" t="s">
        <v>8221</v>
      </c>
      <c r="E1090" s="40">
        <f>VLOOKUP(D1090,Data!F1249:T5202, 7, FALSE)</f>
        <v>5</v>
      </c>
    </row>
    <row r="1091" spans="2:5" x14ac:dyDescent="0.35">
      <c r="B1091" s="42" t="s">
        <v>8219</v>
      </c>
      <c r="C1091" s="40">
        <f>VLOOKUP(B1091,Data!F1090:T4930, 7, FALSE)</f>
        <v>375</v>
      </c>
      <c r="D1091" s="42" t="s">
        <v>8221</v>
      </c>
      <c r="E1091" s="40">
        <f>VLOOKUP(D1091,Data!F1250:T5203, 7, FALSE)</f>
        <v>5</v>
      </c>
    </row>
    <row r="1092" spans="2:5" x14ac:dyDescent="0.35">
      <c r="B1092" s="42" t="s">
        <v>8219</v>
      </c>
      <c r="C1092" s="40">
        <f>VLOOKUP(B1092,Data!F1091:T4931, 7, FALSE)</f>
        <v>375</v>
      </c>
      <c r="D1092" s="42" t="s">
        <v>8221</v>
      </c>
      <c r="E1092" s="40">
        <f>VLOOKUP(D1092,Data!F1251:T5204, 7, FALSE)</f>
        <v>5</v>
      </c>
    </row>
    <row r="1093" spans="2:5" x14ac:dyDescent="0.35">
      <c r="B1093" s="42" t="s">
        <v>8219</v>
      </c>
      <c r="C1093" s="40">
        <f>VLOOKUP(B1093,Data!F1092:T4932, 7, FALSE)</f>
        <v>375</v>
      </c>
      <c r="D1093" s="42" t="s">
        <v>8221</v>
      </c>
      <c r="E1093" s="40">
        <f>VLOOKUP(D1093,Data!F1252:T5205, 7, FALSE)</f>
        <v>5</v>
      </c>
    </row>
    <row r="1094" spans="2:5" x14ac:dyDescent="0.35">
      <c r="B1094" s="42" t="s">
        <v>8219</v>
      </c>
      <c r="C1094" s="40">
        <f>VLOOKUP(B1094,Data!F1093:T4933, 7, FALSE)</f>
        <v>375</v>
      </c>
      <c r="D1094" s="42" t="s">
        <v>8221</v>
      </c>
      <c r="E1094" s="40">
        <f>VLOOKUP(D1094,Data!F1253:T5206, 7, FALSE)</f>
        <v>5</v>
      </c>
    </row>
    <row r="1095" spans="2:5" x14ac:dyDescent="0.35">
      <c r="B1095" s="42" t="s">
        <v>8219</v>
      </c>
      <c r="C1095" s="40">
        <f>VLOOKUP(B1095,Data!F1094:T4934, 7, FALSE)</f>
        <v>375</v>
      </c>
      <c r="D1095" s="42" t="s">
        <v>8221</v>
      </c>
      <c r="E1095" s="40">
        <f>VLOOKUP(D1095,Data!F1254:T5207, 7, FALSE)</f>
        <v>5</v>
      </c>
    </row>
    <row r="1096" spans="2:5" x14ac:dyDescent="0.35">
      <c r="B1096" s="42" t="s">
        <v>8219</v>
      </c>
      <c r="C1096" s="40">
        <f>VLOOKUP(B1096,Data!F1095:T4935, 7, FALSE)</f>
        <v>375</v>
      </c>
      <c r="D1096" s="42" t="s">
        <v>8221</v>
      </c>
      <c r="E1096" s="40">
        <f>VLOOKUP(D1096,Data!F1255:T5208, 7, FALSE)</f>
        <v>5</v>
      </c>
    </row>
    <row r="1097" spans="2:5" x14ac:dyDescent="0.35">
      <c r="B1097" s="42" t="s">
        <v>8219</v>
      </c>
      <c r="C1097" s="40">
        <f>VLOOKUP(B1097,Data!F1096:T4936, 7, FALSE)</f>
        <v>375</v>
      </c>
      <c r="D1097" s="42" t="s">
        <v>8221</v>
      </c>
      <c r="E1097" s="40">
        <f>VLOOKUP(D1097,Data!F1256:T5209, 7, FALSE)</f>
        <v>5</v>
      </c>
    </row>
    <row r="1098" spans="2:5" x14ac:dyDescent="0.35">
      <c r="B1098" s="42" t="s">
        <v>8219</v>
      </c>
      <c r="C1098" s="40">
        <f>VLOOKUP(B1098,Data!F1097:T4937, 7, FALSE)</f>
        <v>375</v>
      </c>
      <c r="D1098" s="42" t="s">
        <v>8221</v>
      </c>
      <c r="E1098" s="40">
        <f>VLOOKUP(D1098,Data!F1257:T5210, 7, FALSE)</f>
        <v>5</v>
      </c>
    </row>
    <row r="1099" spans="2:5" x14ac:dyDescent="0.35">
      <c r="B1099" s="42" t="s">
        <v>8219</v>
      </c>
      <c r="C1099" s="40">
        <f>VLOOKUP(B1099,Data!F1098:T4938, 7, FALSE)</f>
        <v>375</v>
      </c>
      <c r="D1099" s="42" t="s">
        <v>8221</v>
      </c>
      <c r="E1099" s="40">
        <f>VLOOKUP(D1099,Data!F1258:T5211, 7, FALSE)</f>
        <v>5</v>
      </c>
    </row>
    <row r="1100" spans="2:5" x14ac:dyDescent="0.35">
      <c r="B1100" s="42" t="s">
        <v>8219</v>
      </c>
      <c r="C1100" s="40">
        <f>VLOOKUP(B1100,Data!F1099:T4939, 7, FALSE)</f>
        <v>375</v>
      </c>
      <c r="D1100" s="42" t="s">
        <v>8221</v>
      </c>
      <c r="E1100" s="40">
        <f>VLOOKUP(D1100,Data!F1259:T5212, 7, FALSE)</f>
        <v>5</v>
      </c>
    </row>
    <row r="1101" spans="2:5" x14ac:dyDescent="0.35">
      <c r="B1101" s="42" t="s">
        <v>8219</v>
      </c>
      <c r="C1101" s="40">
        <f>VLOOKUP(B1101,Data!F1100:T4940, 7, FALSE)</f>
        <v>375</v>
      </c>
      <c r="D1101" s="42" t="s">
        <v>8221</v>
      </c>
      <c r="E1101" s="40">
        <f>VLOOKUP(D1101,Data!F1260:T5213, 7, FALSE)</f>
        <v>5</v>
      </c>
    </row>
    <row r="1102" spans="2:5" x14ac:dyDescent="0.35">
      <c r="B1102" s="42" t="s">
        <v>8219</v>
      </c>
      <c r="C1102" s="40">
        <f>VLOOKUP(B1102,Data!F1101:T4941, 7, FALSE)</f>
        <v>375</v>
      </c>
      <c r="D1102" s="42" t="s">
        <v>8221</v>
      </c>
      <c r="E1102" s="40">
        <f>VLOOKUP(D1102,Data!F1261:T5214, 7, FALSE)</f>
        <v>5</v>
      </c>
    </row>
    <row r="1103" spans="2:5" x14ac:dyDescent="0.35">
      <c r="B1103" s="42" t="s">
        <v>8219</v>
      </c>
      <c r="C1103" s="40">
        <f>VLOOKUP(B1103,Data!F1102:T4942, 7, FALSE)</f>
        <v>375</v>
      </c>
      <c r="D1103" s="42" t="s">
        <v>8221</v>
      </c>
      <c r="E1103" s="40">
        <f>VLOOKUP(D1103,Data!F1262:T5215, 7, FALSE)</f>
        <v>5</v>
      </c>
    </row>
    <row r="1104" spans="2:5" x14ac:dyDescent="0.35">
      <c r="B1104" s="42" t="s">
        <v>8219</v>
      </c>
      <c r="C1104" s="40">
        <f>VLOOKUP(B1104,Data!F1103:T4943, 7, FALSE)</f>
        <v>375</v>
      </c>
      <c r="D1104" s="42" t="s">
        <v>8221</v>
      </c>
      <c r="E1104" s="40">
        <f>VLOOKUP(D1104,Data!F1263:T5216, 7, FALSE)</f>
        <v>5</v>
      </c>
    </row>
    <row r="1105" spans="2:5" x14ac:dyDescent="0.35">
      <c r="B1105" s="42" t="s">
        <v>8219</v>
      </c>
      <c r="C1105" s="40">
        <f>VLOOKUP(B1105,Data!F1104:T4944, 7, FALSE)</f>
        <v>375</v>
      </c>
      <c r="D1105" s="42" t="s">
        <v>8221</v>
      </c>
      <c r="E1105" s="40">
        <f>VLOOKUP(D1105,Data!F1264:T5217, 7, FALSE)</f>
        <v>5</v>
      </c>
    </row>
    <row r="1106" spans="2:5" x14ac:dyDescent="0.35">
      <c r="B1106" s="42" t="s">
        <v>8219</v>
      </c>
      <c r="C1106" s="40">
        <f>VLOOKUP(B1106,Data!F1105:T4945, 7, FALSE)</f>
        <v>375</v>
      </c>
      <c r="D1106" s="42" t="s">
        <v>8221</v>
      </c>
      <c r="E1106" s="40">
        <f>VLOOKUP(D1106,Data!F1265:T5218, 7, FALSE)</f>
        <v>5</v>
      </c>
    </row>
    <row r="1107" spans="2:5" x14ac:dyDescent="0.35">
      <c r="B1107" s="42" t="s">
        <v>8219</v>
      </c>
      <c r="C1107" s="40">
        <f>VLOOKUP(B1107,Data!F1106:T4946, 7, FALSE)</f>
        <v>375</v>
      </c>
      <c r="D1107" s="42" t="s">
        <v>8221</v>
      </c>
      <c r="E1107" s="40">
        <f>VLOOKUP(D1107,Data!F1266:T5219, 7, FALSE)</f>
        <v>5</v>
      </c>
    </row>
    <row r="1108" spans="2:5" x14ac:dyDescent="0.35">
      <c r="B1108" s="42" t="s">
        <v>8219</v>
      </c>
      <c r="C1108" s="40">
        <f>VLOOKUP(B1108,Data!F1107:T4947, 7, FALSE)</f>
        <v>375</v>
      </c>
      <c r="D1108" s="42" t="s">
        <v>8221</v>
      </c>
      <c r="E1108" s="40">
        <f>VLOOKUP(D1108,Data!F1267:T5220, 7, FALSE)</f>
        <v>5</v>
      </c>
    </row>
    <row r="1109" spans="2:5" x14ac:dyDescent="0.35">
      <c r="B1109" s="42" t="s">
        <v>8219</v>
      </c>
      <c r="C1109" s="40">
        <f>VLOOKUP(B1109,Data!F1108:T4948, 7, FALSE)</f>
        <v>375</v>
      </c>
      <c r="D1109" s="42" t="s">
        <v>8221</v>
      </c>
      <c r="E1109" s="40">
        <f>VLOOKUP(D1109,Data!F1268:T5221, 7, FALSE)</f>
        <v>5</v>
      </c>
    </row>
    <row r="1110" spans="2:5" x14ac:dyDescent="0.35">
      <c r="B1110" s="42" t="s">
        <v>8219</v>
      </c>
      <c r="C1110" s="40">
        <f>VLOOKUP(B1110,Data!F1109:T4949, 7, FALSE)</f>
        <v>375</v>
      </c>
      <c r="D1110" s="42" t="s">
        <v>8221</v>
      </c>
      <c r="E1110" s="40">
        <f>VLOOKUP(D1110,Data!F1269:T5222, 7, FALSE)</f>
        <v>5</v>
      </c>
    </row>
    <row r="1111" spans="2:5" x14ac:dyDescent="0.35">
      <c r="B1111" s="42" t="s">
        <v>8219</v>
      </c>
      <c r="C1111" s="40">
        <f>VLOOKUP(B1111,Data!F1110:T4950, 7, FALSE)</f>
        <v>375</v>
      </c>
      <c r="D1111" s="42" t="s">
        <v>8221</v>
      </c>
      <c r="E1111" s="40">
        <f>VLOOKUP(D1111,Data!F1270:T5223, 7, FALSE)</f>
        <v>5</v>
      </c>
    </row>
    <row r="1112" spans="2:5" x14ac:dyDescent="0.35">
      <c r="B1112" s="42" t="s">
        <v>8219</v>
      </c>
      <c r="C1112" s="40">
        <f>VLOOKUP(B1112,Data!F1111:T4951, 7, FALSE)</f>
        <v>375</v>
      </c>
      <c r="D1112" s="42" t="s">
        <v>8221</v>
      </c>
      <c r="E1112" s="40">
        <f>VLOOKUP(D1112,Data!F1271:T5224, 7, FALSE)</f>
        <v>5</v>
      </c>
    </row>
    <row r="1113" spans="2:5" x14ac:dyDescent="0.35">
      <c r="B1113" s="42" t="s">
        <v>8219</v>
      </c>
      <c r="C1113" s="40">
        <f>VLOOKUP(B1113,Data!F1112:T4952, 7, FALSE)</f>
        <v>375</v>
      </c>
      <c r="D1113" s="42" t="s">
        <v>8221</v>
      </c>
      <c r="E1113" s="40">
        <f>VLOOKUP(D1113,Data!F1272:T5225, 7, FALSE)</f>
        <v>5</v>
      </c>
    </row>
    <row r="1114" spans="2:5" x14ac:dyDescent="0.35">
      <c r="B1114" s="42" t="s">
        <v>8219</v>
      </c>
      <c r="C1114" s="40">
        <f>VLOOKUP(B1114,Data!F1113:T4953, 7, FALSE)</f>
        <v>375</v>
      </c>
      <c r="D1114" s="42" t="s">
        <v>8221</v>
      </c>
      <c r="E1114" s="40">
        <f>VLOOKUP(D1114,Data!F1273:T5226, 7, FALSE)</f>
        <v>5</v>
      </c>
    </row>
    <row r="1115" spans="2:5" x14ac:dyDescent="0.35">
      <c r="B1115" s="42" t="s">
        <v>8219</v>
      </c>
      <c r="C1115" s="40">
        <f>VLOOKUP(B1115,Data!F1114:T4954, 7, FALSE)</f>
        <v>375</v>
      </c>
      <c r="D1115" s="42" t="s">
        <v>8221</v>
      </c>
      <c r="E1115" s="40">
        <f>VLOOKUP(D1115,Data!F1274:T5227, 7, FALSE)</f>
        <v>5</v>
      </c>
    </row>
    <row r="1116" spans="2:5" x14ac:dyDescent="0.35">
      <c r="B1116" s="42" t="s">
        <v>8219</v>
      </c>
      <c r="C1116" s="40">
        <f>VLOOKUP(B1116,Data!F1115:T4955, 7, FALSE)</f>
        <v>375</v>
      </c>
      <c r="D1116" s="42" t="s">
        <v>8221</v>
      </c>
      <c r="E1116" s="40">
        <f>VLOOKUP(D1116,Data!F1275:T5228, 7, FALSE)</f>
        <v>5</v>
      </c>
    </row>
    <row r="1117" spans="2:5" x14ac:dyDescent="0.35">
      <c r="B1117" s="42" t="s">
        <v>8219</v>
      </c>
      <c r="C1117" s="40">
        <f>VLOOKUP(B1117,Data!F1116:T4956, 7, FALSE)</f>
        <v>375</v>
      </c>
      <c r="D1117" s="42" t="s">
        <v>8221</v>
      </c>
      <c r="E1117" s="40">
        <f>VLOOKUP(D1117,Data!F1276:T5229, 7, FALSE)</f>
        <v>5</v>
      </c>
    </row>
    <row r="1118" spans="2:5" x14ac:dyDescent="0.35">
      <c r="B1118" s="42" t="s">
        <v>8219</v>
      </c>
      <c r="C1118" s="40">
        <f>VLOOKUP(B1118,Data!F1117:T4957, 7, FALSE)</f>
        <v>375</v>
      </c>
      <c r="D1118" s="42" t="s">
        <v>8221</v>
      </c>
      <c r="E1118" s="40">
        <f>VLOOKUP(D1118,Data!F1277:T5230, 7, FALSE)</f>
        <v>5</v>
      </c>
    </row>
    <row r="1119" spans="2:5" x14ac:dyDescent="0.35">
      <c r="B1119" s="42" t="s">
        <v>8219</v>
      </c>
      <c r="C1119" s="40">
        <f>VLOOKUP(B1119,Data!F1118:T4958, 7, FALSE)</f>
        <v>375</v>
      </c>
      <c r="D1119" s="42" t="s">
        <v>8221</v>
      </c>
      <c r="E1119" s="40">
        <f>VLOOKUP(D1119,Data!F1278:T5231, 7, FALSE)</f>
        <v>5</v>
      </c>
    </row>
    <row r="1120" spans="2:5" x14ac:dyDescent="0.35">
      <c r="B1120" s="42" t="s">
        <v>8219</v>
      </c>
      <c r="C1120" s="40">
        <f>VLOOKUP(B1120,Data!F1119:T4959, 7, FALSE)</f>
        <v>375</v>
      </c>
      <c r="D1120" s="42" t="s">
        <v>8221</v>
      </c>
      <c r="E1120" s="40">
        <f>VLOOKUP(D1120,Data!F1279:T5232, 7, FALSE)</f>
        <v>5</v>
      </c>
    </row>
    <row r="1121" spans="2:5" x14ac:dyDescent="0.35">
      <c r="B1121" s="42" t="s">
        <v>8219</v>
      </c>
      <c r="C1121" s="40">
        <f>VLOOKUP(B1121,Data!F1120:T4960, 7, FALSE)</f>
        <v>375</v>
      </c>
      <c r="D1121" s="42" t="s">
        <v>8221</v>
      </c>
      <c r="E1121" s="40">
        <f>VLOOKUP(D1121,Data!F1280:T5233, 7, FALSE)</f>
        <v>5</v>
      </c>
    </row>
    <row r="1122" spans="2:5" x14ac:dyDescent="0.35">
      <c r="B1122" s="42" t="s">
        <v>8219</v>
      </c>
      <c r="C1122" s="40">
        <f>VLOOKUP(B1122,Data!F1121:T4961, 7, FALSE)</f>
        <v>375</v>
      </c>
      <c r="D1122" s="42" t="s">
        <v>8221</v>
      </c>
      <c r="E1122" s="40">
        <f>VLOOKUP(D1122,Data!F1281:T5234, 7, FALSE)</f>
        <v>5</v>
      </c>
    </row>
    <row r="1123" spans="2:5" x14ac:dyDescent="0.35">
      <c r="B1123" s="42" t="s">
        <v>8219</v>
      </c>
      <c r="C1123" s="40">
        <f>VLOOKUP(B1123,Data!F1122:T4962, 7, FALSE)</f>
        <v>375</v>
      </c>
      <c r="D1123" s="42" t="s">
        <v>8221</v>
      </c>
      <c r="E1123" s="40">
        <f>VLOOKUP(D1123,Data!F1282:T5235, 7, FALSE)</f>
        <v>5</v>
      </c>
    </row>
    <row r="1124" spans="2:5" x14ac:dyDescent="0.35">
      <c r="B1124" s="42" t="s">
        <v>8219</v>
      </c>
      <c r="C1124" s="40">
        <f>VLOOKUP(B1124,Data!F1123:T4963, 7, FALSE)</f>
        <v>375</v>
      </c>
      <c r="D1124" s="42" t="s">
        <v>8221</v>
      </c>
      <c r="E1124" s="40">
        <f>VLOOKUP(D1124,Data!F1283:T5236, 7, FALSE)</f>
        <v>5</v>
      </c>
    </row>
    <row r="1125" spans="2:5" x14ac:dyDescent="0.35">
      <c r="B1125" s="42" t="s">
        <v>8219</v>
      </c>
      <c r="C1125" s="40">
        <f>VLOOKUP(B1125,Data!F1124:T4964, 7, FALSE)</f>
        <v>375</v>
      </c>
      <c r="D1125" s="42" t="s">
        <v>8221</v>
      </c>
      <c r="E1125" s="40">
        <f>VLOOKUP(D1125,Data!F1284:T5237, 7, FALSE)</f>
        <v>5</v>
      </c>
    </row>
    <row r="1126" spans="2:5" x14ac:dyDescent="0.35">
      <c r="B1126" s="42" t="s">
        <v>8219</v>
      </c>
      <c r="C1126" s="40">
        <f>VLOOKUP(B1126,Data!F1125:T4965, 7, FALSE)</f>
        <v>375</v>
      </c>
      <c r="D1126" s="42" t="s">
        <v>8221</v>
      </c>
      <c r="E1126" s="40">
        <f>VLOOKUP(D1126,Data!F1285:T5238, 7, FALSE)</f>
        <v>5</v>
      </c>
    </row>
    <row r="1127" spans="2:5" x14ac:dyDescent="0.35">
      <c r="B1127" s="42" t="s">
        <v>8219</v>
      </c>
      <c r="C1127" s="40">
        <f>VLOOKUP(B1127,Data!F1126:T4966, 7, FALSE)</f>
        <v>375</v>
      </c>
      <c r="D1127" s="42" t="s">
        <v>8221</v>
      </c>
      <c r="E1127" s="40">
        <f>VLOOKUP(D1127,Data!F1286:T5239, 7, FALSE)</f>
        <v>5</v>
      </c>
    </row>
    <row r="1128" spans="2:5" x14ac:dyDescent="0.35">
      <c r="B1128" s="42" t="s">
        <v>8219</v>
      </c>
      <c r="C1128" s="40">
        <f>VLOOKUP(B1128,Data!F1127:T4967, 7, FALSE)</f>
        <v>375</v>
      </c>
      <c r="D1128" s="42" t="s">
        <v>8221</v>
      </c>
      <c r="E1128" s="40">
        <f>VLOOKUP(D1128,Data!F1287:T5240, 7, FALSE)</f>
        <v>5</v>
      </c>
    </row>
    <row r="1129" spans="2:5" x14ac:dyDescent="0.35">
      <c r="B1129" s="42" t="s">
        <v>8219</v>
      </c>
      <c r="C1129" s="40">
        <f>VLOOKUP(B1129,Data!F1128:T4968, 7, FALSE)</f>
        <v>375</v>
      </c>
      <c r="D1129" s="42" t="s">
        <v>8221</v>
      </c>
      <c r="E1129" s="40">
        <f>VLOOKUP(D1129,Data!F1288:T5241, 7, FALSE)</f>
        <v>5</v>
      </c>
    </row>
    <row r="1130" spans="2:5" x14ac:dyDescent="0.35">
      <c r="B1130" s="42" t="s">
        <v>8219</v>
      </c>
      <c r="C1130" s="40">
        <f>VLOOKUP(B1130,Data!F1129:T4969, 7, FALSE)</f>
        <v>375</v>
      </c>
      <c r="D1130" s="42" t="s">
        <v>8221</v>
      </c>
      <c r="E1130" s="40">
        <f>VLOOKUP(D1130,Data!F1289:T5242, 7, FALSE)</f>
        <v>5</v>
      </c>
    </row>
    <row r="1131" spans="2:5" x14ac:dyDescent="0.35">
      <c r="B1131" s="42" t="s">
        <v>8219</v>
      </c>
      <c r="C1131" s="40">
        <f>VLOOKUP(B1131,Data!F1130:T4970, 7, FALSE)</f>
        <v>375</v>
      </c>
      <c r="D1131" s="42" t="s">
        <v>8221</v>
      </c>
      <c r="E1131" s="40">
        <f>VLOOKUP(D1131,Data!F1290:T5243, 7, FALSE)</f>
        <v>5</v>
      </c>
    </row>
    <row r="1132" spans="2:5" x14ac:dyDescent="0.35">
      <c r="B1132" s="42" t="s">
        <v>8219</v>
      </c>
      <c r="C1132" s="40">
        <f>VLOOKUP(B1132,Data!F1131:T4971, 7, FALSE)</f>
        <v>375</v>
      </c>
      <c r="D1132" s="42" t="s">
        <v>8221</v>
      </c>
      <c r="E1132" s="40">
        <f>VLOOKUP(D1132,Data!F1291:T5244, 7, FALSE)</f>
        <v>5</v>
      </c>
    </row>
    <row r="1133" spans="2:5" x14ac:dyDescent="0.35">
      <c r="B1133" s="42" t="s">
        <v>8219</v>
      </c>
      <c r="C1133" s="40">
        <f>VLOOKUP(B1133,Data!F1132:T4972, 7, FALSE)</f>
        <v>375</v>
      </c>
      <c r="D1133" s="42" t="s">
        <v>8221</v>
      </c>
      <c r="E1133" s="40">
        <f>VLOOKUP(D1133,Data!F1292:T5245, 7, FALSE)</f>
        <v>5</v>
      </c>
    </row>
    <row r="1134" spans="2:5" x14ac:dyDescent="0.35">
      <c r="B1134" s="42" t="s">
        <v>8219</v>
      </c>
      <c r="C1134" s="40">
        <f>VLOOKUP(B1134,Data!F1133:T4973, 7, FALSE)</f>
        <v>375</v>
      </c>
      <c r="D1134" s="42" t="s">
        <v>8221</v>
      </c>
      <c r="E1134" s="40">
        <f>VLOOKUP(D1134,Data!F1293:T5246, 7, FALSE)</f>
        <v>5</v>
      </c>
    </row>
    <row r="1135" spans="2:5" x14ac:dyDescent="0.35">
      <c r="B1135" s="42" t="s">
        <v>8219</v>
      </c>
      <c r="C1135" s="40">
        <f>VLOOKUP(B1135,Data!F1134:T4974, 7, FALSE)</f>
        <v>375</v>
      </c>
      <c r="D1135" s="42" t="s">
        <v>8221</v>
      </c>
      <c r="E1135" s="40">
        <f>VLOOKUP(D1135,Data!F1294:T5247, 7, FALSE)</f>
        <v>5</v>
      </c>
    </row>
    <row r="1136" spans="2:5" x14ac:dyDescent="0.35">
      <c r="B1136" s="42" t="s">
        <v>8219</v>
      </c>
      <c r="C1136" s="40">
        <f>VLOOKUP(B1136,Data!F1135:T4975, 7, FALSE)</f>
        <v>375</v>
      </c>
      <c r="D1136" s="42" t="s">
        <v>8221</v>
      </c>
      <c r="E1136" s="40">
        <f>VLOOKUP(D1136,Data!F1295:T5248, 7, FALSE)</f>
        <v>5</v>
      </c>
    </row>
    <row r="1137" spans="2:5" x14ac:dyDescent="0.35">
      <c r="B1137" s="42" t="s">
        <v>8219</v>
      </c>
      <c r="C1137" s="40">
        <f>VLOOKUP(B1137,Data!F1136:T4976, 7, FALSE)</f>
        <v>375</v>
      </c>
      <c r="D1137" s="42" t="s">
        <v>8221</v>
      </c>
      <c r="E1137" s="40">
        <f>VLOOKUP(D1137,Data!F1296:T5249, 7, FALSE)</f>
        <v>5</v>
      </c>
    </row>
    <row r="1138" spans="2:5" x14ac:dyDescent="0.35">
      <c r="B1138" s="42" t="s">
        <v>8219</v>
      </c>
      <c r="C1138" s="40">
        <f>VLOOKUP(B1138,Data!F1137:T4977, 7, FALSE)</f>
        <v>375</v>
      </c>
      <c r="D1138" s="42" t="s">
        <v>8221</v>
      </c>
      <c r="E1138" s="40">
        <f>VLOOKUP(D1138,Data!F1297:T5250, 7, FALSE)</f>
        <v>5</v>
      </c>
    </row>
    <row r="1139" spans="2:5" x14ac:dyDescent="0.35">
      <c r="B1139" s="42" t="s">
        <v>8219</v>
      </c>
      <c r="C1139" s="40">
        <f>VLOOKUP(B1139,Data!F1138:T4978, 7, FALSE)</f>
        <v>375</v>
      </c>
      <c r="D1139" s="42" t="s">
        <v>8221</v>
      </c>
      <c r="E1139" s="40">
        <f>VLOOKUP(D1139,Data!F1298:T5251, 7, FALSE)</f>
        <v>5</v>
      </c>
    </row>
    <row r="1140" spans="2:5" x14ac:dyDescent="0.35">
      <c r="B1140" s="42" t="s">
        <v>8219</v>
      </c>
      <c r="C1140" s="40">
        <f>VLOOKUP(B1140,Data!F1139:T4979, 7, FALSE)</f>
        <v>375</v>
      </c>
      <c r="D1140" s="42" t="s">
        <v>8221</v>
      </c>
      <c r="E1140" s="40">
        <f>VLOOKUP(D1140,Data!F1299:T5252, 7, FALSE)</f>
        <v>5</v>
      </c>
    </row>
    <row r="1141" spans="2:5" x14ac:dyDescent="0.35">
      <c r="B1141" s="42" t="s">
        <v>8219</v>
      </c>
      <c r="C1141" s="40">
        <f>VLOOKUP(B1141,Data!F1140:T4980, 7, FALSE)</f>
        <v>375</v>
      </c>
      <c r="D1141" s="42" t="s">
        <v>8221</v>
      </c>
      <c r="E1141" s="40">
        <f>VLOOKUP(D1141,Data!F1300:T5253, 7, FALSE)</f>
        <v>5</v>
      </c>
    </row>
    <row r="1142" spans="2:5" x14ac:dyDescent="0.35">
      <c r="B1142" s="42" t="s">
        <v>8219</v>
      </c>
      <c r="C1142" s="40">
        <f>VLOOKUP(B1142,Data!F1141:T4981, 7, FALSE)</f>
        <v>375</v>
      </c>
      <c r="D1142" s="42" t="s">
        <v>8221</v>
      </c>
      <c r="E1142" s="40">
        <f>VLOOKUP(D1142,Data!F1301:T5254, 7, FALSE)</f>
        <v>5</v>
      </c>
    </row>
    <row r="1143" spans="2:5" x14ac:dyDescent="0.35">
      <c r="B1143" s="42" t="s">
        <v>8219</v>
      </c>
      <c r="C1143" s="40">
        <f>VLOOKUP(B1143,Data!F1142:T4982, 7, FALSE)</f>
        <v>375</v>
      </c>
      <c r="D1143" s="42" t="s">
        <v>8221</v>
      </c>
      <c r="E1143" s="40">
        <f>VLOOKUP(D1143,Data!F1302:T5255, 7, FALSE)</f>
        <v>5</v>
      </c>
    </row>
    <row r="1144" spans="2:5" x14ac:dyDescent="0.35">
      <c r="B1144" s="42" t="s">
        <v>8219</v>
      </c>
      <c r="C1144" s="40">
        <f>VLOOKUP(B1144,Data!F1143:T4983, 7, FALSE)</f>
        <v>375</v>
      </c>
      <c r="D1144" s="42" t="s">
        <v>8221</v>
      </c>
      <c r="E1144" s="40">
        <f>VLOOKUP(D1144,Data!F1303:T5256, 7, FALSE)</f>
        <v>5</v>
      </c>
    </row>
    <row r="1145" spans="2:5" x14ac:dyDescent="0.35">
      <c r="B1145" s="42" t="s">
        <v>8219</v>
      </c>
      <c r="C1145" s="40">
        <f>VLOOKUP(B1145,Data!F1144:T4984, 7, FALSE)</f>
        <v>375</v>
      </c>
      <c r="D1145" s="42" t="s">
        <v>8221</v>
      </c>
      <c r="E1145" s="40">
        <f>VLOOKUP(D1145,Data!F1304:T5257, 7, FALSE)</f>
        <v>5</v>
      </c>
    </row>
    <row r="1146" spans="2:5" x14ac:dyDescent="0.35">
      <c r="B1146" s="42" t="s">
        <v>8219</v>
      </c>
      <c r="C1146" s="40">
        <f>VLOOKUP(B1146,Data!F1145:T4985, 7, FALSE)</f>
        <v>375</v>
      </c>
      <c r="D1146" s="42" t="s">
        <v>8221</v>
      </c>
      <c r="E1146" s="40">
        <f>VLOOKUP(D1146,Data!F1305:T5258, 7, FALSE)</f>
        <v>5</v>
      </c>
    </row>
    <row r="1147" spans="2:5" x14ac:dyDescent="0.35">
      <c r="B1147" s="42" t="s">
        <v>8219</v>
      </c>
      <c r="C1147" s="40">
        <f>VLOOKUP(B1147,Data!F1146:T4986, 7, FALSE)</f>
        <v>375</v>
      </c>
      <c r="D1147" s="42" t="s">
        <v>8221</v>
      </c>
      <c r="E1147" s="40">
        <f>VLOOKUP(D1147,Data!F1306:T5259, 7, FALSE)</f>
        <v>5</v>
      </c>
    </row>
    <row r="1148" spans="2:5" x14ac:dyDescent="0.35">
      <c r="B1148" s="42" t="s">
        <v>8219</v>
      </c>
      <c r="C1148" s="40">
        <f>VLOOKUP(B1148,Data!F1147:T4987, 7, FALSE)</f>
        <v>375</v>
      </c>
      <c r="D1148" s="42" t="s">
        <v>8221</v>
      </c>
      <c r="E1148" s="40">
        <f>VLOOKUP(D1148,Data!F1307:T5260, 7, FALSE)</f>
        <v>5</v>
      </c>
    </row>
    <row r="1149" spans="2:5" x14ac:dyDescent="0.35">
      <c r="B1149" s="42" t="s">
        <v>8219</v>
      </c>
      <c r="C1149" s="40">
        <f>VLOOKUP(B1149,Data!F1148:T4988, 7, FALSE)</f>
        <v>375</v>
      </c>
      <c r="D1149" s="42" t="s">
        <v>8221</v>
      </c>
      <c r="E1149" s="40">
        <f>VLOOKUP(D1149,Data!F1308:T5261, 7, FALSE)</f>
        <v>5</v>
      </c>
    </row>
    <row r="1150" spans="2:5" x14ac:dyDescent="0.35">
      <c r="B1150" s="42" t="s">
        <v>8219</v>
      </c>
      <c r="C1150" s="40">
        <f>VLOOKUP(B1150,Data!F1149:T4989, 7, FALSE)</f>
        <v>375</v>
      </c>
      <c r="D1150" s="42" t="s">
        <v>8221</v>
      </c>
      <c r="E1150" s="40">
        <f>VLOOKUP(D1150,Data!F1309:T5262, 7, FALSE)</f>
        <v>5</v>
      </c>
    </row>
    <row r="1151" spans="2:5" x14ac:dyDescent="0.35">
      <c r="B1151" s="42" t="s">
        <v>8219</v>
      </c>
      <c r="C1151" s="40">
        <f>VLOOKUP(B1151,Data!F1150:T4990, 7, FALSE)</f>
        <v>375</v>
      </c>
      <c r="D1151" s="42" t="s">
        <v>8221</v>
      </c>
      <c r="E1151" s="40">
        <f>VLOOKUP(D1151,Data!F1310:T5263, 7, FALSE)</f>
        <v>5</v>
      </c>
    </row>
    <row r="1152" spans="2:5" x14ac:dyDescent="0.35">
      <c r="B1152" s="42" t="s">
        <v>8219</v>
      </c>
      <c r="C1152" s="40">
        <f>VLOOKUP(B1152,Data!F1151:T4991, 7, FALSE)</f>
        <v>375</v>
      </c>
      <c r="D1152" s="42" t="s">
        <v>8221</v>
      </c>
      <c r="E1152" s="40">
        <f>VLOOKUP(D1152,Data!F1311:T5264, 7, FALSE)</f>
        <v>5</v>
      </c>
    </row>
    <row r="1153" spans="2:5" x14ac:dyDescent="0.35">
      <c r="B1153" s="42" t="s">
        <v>8219</v>
      </c>
      <c r="C1153" s="40">
        <f>VLOOKUP(B1153,Data!F1152:T4992, 7, FALSE)</f>
        <v>375</v>
      </c>
      <c r="D1153" s="42" t="s">
        <v>8221</v>
      </c>
      <c r="E1153" s="40">
        <f>VLOOKUP(D1153,Data!F1312:T5265, 7, FALSE)</f>
        <v>5</v>
      </c>
    </row>
    <row r="1154" spans="2:5" x14ac:dyDescent="0.35">
      <c r="B1154" s="42" t="s">
        <v>8219</v>
      </c>
      <c r="C1154" s="40">
        <f>VLOOKUP(B1154,Data!F1153:T4993, 7, FALSE)</f>
        <v>375</v>
      </c>
      <c r="D1154" s="42" t="s">
        <v>8221</v>
      </c>
      <c r="E1154" s="40">
        <f>VLOOKUP(D1154,Data!F1313:T5266, 7, FALSE)</f>
        <v>5</v>
      </c>
    </row>
    <row r="1155" spans="2:5" x14ac:dyDescent="0.35">
      <c r="B1155" s="42" t="s">
        <v>8219</v>
      </c>
      <c r="C1155" s="40">
        <f>VLOOKUP(B1155,Data!F1154:T4994, 7, FALSE)</f>
        <v>375</v>
      </c>
      <c r="D1155" s="42" t="s">
        <v>8221</v>
      </c>
      <c r="E1155" s="40">
        <f>VLOOKUP(D1155,Data!F1314:T5267, 7, FALSE)</f>
        <v>5</v>
      </c>
    </row>
    <row r="1156" spans="2:5" x14ac:dyDescent="0.35">
      <c r="B1156" s="42" t="s">
        <v>8219</v>
      </c>
      <c r="C1156" s="40">
        <f>VLOOKUP(B1156,Data!F1155:T4995, 7, FALSE)</f>
        <v>375</v>
      </c>
      <c r="D1156" s="42" t="s">
        <v>8221</v>
      </c>
      <c r="E1156" s="40">
        <f>VLOOKUP(D1156,Data!F1315:T5268, 7, FALSE)</f>
        <v>5</v>
      </c>
    </row>
    <row r="1157" spans="2:5" x14ac:dyDescent="0.35">
      <c r="B1157" s="42" t="s">
        <v>8219</v>
      </c>
      <c r="C1157" s="40">
        <f>VLOOKUP(B1157,Data!F1156:T4996, 7, FALSE)</f>
        <v>375</v>
      </c>
      <c r="D1157" s="42" t="s">
        <v>8221</v>
      </c>
      <c r="E1157" s="40">
        <f>VLOOKUP(D1157,Data!F1316:T5269, 7, FALSE)</f>
        <v>5</v>
      </c>
    </row>
    <row r="1158" spans="2:5" x14ac:dyDescent="0.35">
      <c r="B1158" s="42" t="s">
        <v>8219</v>
      </c>
      <c r="C1158" s="40">
        <f>VLOOKUP(B1158,Data!F1157:T4997, 7, FALSE)</f>
        <v>375</v>
      </c>
      <c r="D1158" s="42" t="s">
        <v>8221</v>
      </c>
      <c r="E1158" s="40">
        <f>VLOOKUP(D1158,Data!F1317:T5270, 7, FALSE)</f>
        <v>5</v>
      </c>
    </row>
    <row r="1159" spans="2:5" x14ac:dyDescent="0.35">
      <c r="B1159" s="42" t="s">
        <v>8219</v>
      </c>
      <c r="C1159" s="40">
        <f>VLOOKUP(B1159,Data!F1158:T4998, 7, FALSE)</f>
        <v>375</v>
      </c>
      <c r="D1159" s="42" t="s">
        <v>8221</v>
      </c>
      <c r="E1159" s="40">
        <f>VLOOKUP(D1159,Data!F1318:T5271, 7, FALSE)</f>
        <v>5</v>
      </c>
    </row>
    <row r="1160" spans="2:5" x14ac:dyDescent="0.35">
      <c r="B1160" s="42" t="s">
        <v>8219</v>
      </c>
      <c r="C1160" s="40">
        <f>VLOOKUP(B1160,Data!F1159:T4999, 7, FALSE)</f>
        <v>375</v>
      </c>
      <c r="D1160" s="42" t="s">
        <v>8221</v>
      </c>
      <c r="E1160" s="40">
        <f>VLOOKUP(D1160,Data!F1319:T5272, 7, FALSE)</f>
        <v>5</v>
      </c>
    </row>
    <row r="1161" spans="2:5" x14ac:dyDescent="0.35">
      <c r="B1161" s="42" t="s">
        <v>8219</v>
      </c>
      <c r="C1161" s="40">
        <f>VLOOKUP(B1161,Data!F1160:T5000, 7, FALSE)</f>
        <v>375</v>
      </c>
      <c r="D1161" s="42" t="s">
        <v>8221</v>
      </c>
      <c r="E1161" s="40">
        <f>VLOOKUP(D1161,Data!F1320:T5273, 7, FALSE)</f>
        <v>5</v>
      </c>
    </row>
    <row r="1162" spans="2:5" x14ac:dyDescent="0.35">
      <c r="B1162" s="42" t="s">
        <v>8219</v>
      </c>
      <c r="C1162" s="40">
        <f>VLOOKUP(B1162,Data!F1161:T5001, 7, FALSE)</f>
        <v>375</v>
      </c>
      <c r="D1162" s="42" t="s">
        <v>8221</v>
      </c>
      <c r="E1162" s="40">
        <f>VLOOKUP(D1162,Data!F1321:T5274, 7, FALSE)</f>
        <v>5</v>
      </c>
    </row>
    <row r="1163" spans="2:5" x14ac:dyDescent="0.35">
      <c r="B1163" s="42" t="s">
        <v>8219</v>
      </c>
      <c r="C1163" s="40">
        <f>VLOOKUP(B1163,Data!F1162:T5002, 7, FALSE)</f>
        <v>375</v>
      </c>
      <c r="D1163" s="42" t="s">
        <v>8221</v>
      </c>
      <c r="E1163" s="40">
        <f>VLOOKUP(D1163,Data!F1322:T5275, 7, FALSE)</f>
        <v>5</v>
      </c>
    </row>
    <row r="1164" spans="2:5" x14ac:dyDescent="0.35">
      <c r="B1164" s="42" t="s">
        <v>8219</v>
      </c>
      <c r="C1164" s="40">
        <f>VLOOKUP(B1164,Data!F1163:T5003, 7, FALSE)</f>
        <v>375</v>
      </c>
      <c r="D1164" s="42" t="s">
        <v>8221</v>
      </c>
      <c r="E1164" s="40">
        <f>VLOOKUP(D1164,Data!F1323:T5276, 7, FALSE)</f>
        <v>5</v>
      </c>
    </row>
    <row r="1165" spans="2:5" x14ac:dyDescent="0.35">
      <c r="B1165" s="42" t="s">
        <v>8219</v>
      </c>
      <c r="C1165" s="40">
        <f>VLOOKUP(B1165,Data!F1164:T5004, 7, FALSE)</f>
        <v>375</v>
      </c>
      <c r="D1165" s="42" t="s">
        <v>8221</v>
      </c>
      <c r="E1165" s="40">
        <f>VLOOKUP(D1165,Data!F1324:T5277, 7, FALSE)</f>
        <v>5</v>
      </c>
    </row>
    <row r="1166" spans="2:5" x14ac:dyDescent="0.35">
      <c r="B1166" s="42" t="s">
        <v>8219</v>
      </c>
      <c r="C1166" s="40">
        <f>VLOOKUP(B1166,Data!F1165:T5005, 7, FALSE)</f>
        <v>375</v>
      </c>
      <c r="D1166" s="42" t="s">
        <v>8221</v>
      </c>
      <c r="E1166" s="40">
        <f>VLOOKUP(D1166,Data!F1325:T5278, 7, FALSE)</f>
        <v>5</v>
      </c>
    </row>
    <row r="1167" spans="2:5" x14ac:dyDescent="0.35">
      <c r="B1167" s="42" t="s">
        <v>8219</v>
      </c>
      <c r="C1167" s="40">
        <f>VLOOKUP(B1167,Data!F1166:T5006, 7, FALSE)</f>
        <v>375</v>
      </c>
      <c r="D1167" s="42" t="s">
        <v>8221</v>
      </c>
      <c r="E1167" s="40">
        <f>VLOOKUP(D1167,Data!F1326:T5279, 7, FALSE)</f>
        <v>5</v>
      </c>
    </row>
    <row r="1168" spans="2:5" x14ac:dyDescent="0.35">
      <c r="B1168" s="42" t="s">
        <v>8219</v>
      </c>
      <c r="C1168" s="40">
        <f>VLOOKUP(B1168,Data!F1167:T5007, 7, FALSE)</f>
        <v>375</v>
      </c>
      <c r="D1168" s="42" t="s">
        <v>8221</v>
      </c>
      <c r="E1168" s="40">
        <f>VLOOKUP(D1168,Data!F1327:T5280, 7, FALSE)</f>
        <v>5</v>
      </c>
    </row>
    <row r="1169" spans="2:5" x14ac:dyDescent="0.35">
      <c r="B1169" s="42" t="s">
        <v>8219</v>
      </c>
      <c r="C1169" s="40">
        <f>VLOOKUP(B1169,Data!F1168:T5008, 7, FALSE)</f>
        <v>375</v>
      </c>
      <c r="D1169" s="42" t="s">
        <v>8221</v>
      </c>
      <c r="E1169" s="40">
        <f>VLOOKUP(D1169,Data!F1328:T5281, 7, FALSE)</f>
        <v>5</v>
      </c>
    </row>
    <row r="1170" spans="2:5" x14ac:dyDescent="0.35">
      <c r="B1170" s="42" t="s">
        <v>8219</v>
      </c>
      <c r="C1170" s="40">
        <f>VLOOKUP(B1170,Data!F1169:T5009, 7, FALSE)</f>
        <v>375</v>
      </c>
      <c r="D1170" s="42" t="s">
        <v>8221</v>
      </c>
      <c r="E1170" s="40">
        <f>VLOOKUP(D1170,Data!F1329:T5282, 7, FALSE)</f>
        <v>5</v>
      </c>
    </row>
    <row r="1171" spans="2:5" x14ac:dyDescent="0.35">
      <c r="B1171" s="42" t="s">
        <v>8219</v>
      </c>
      <c r="C1171" s="40">
        <f>VLOOKUP(B1171,Data!F1170:T5010, 7, FALSE)</f>
        <v>375</v>
      </c>
      <c r="D1171" s="42" t="s">
        <v>8221</v>
      </c>
      <c r="E1171" s="40">
        <f>VLOOKUP(D1171,Data!F1330:T5283, 7, FALSE)</f>
        <v>5</v>
      </c>
    </row>
    <row r="1172" spans="2:5" x14ac:dyDescent="0.35">
      <c r="B1172" s="42" t="s">
        <v>8219</v>
      </c>
      <c r="C1172" s="40">
        <f>VLOOKUP(B1172,Data!F1171:T5011, 7, FALSE)</f>
        <v>375</v>
      </c>
      <c r="D1172" s="42" t="s">
        <v>8221</v>
      </c>
      <c r="E1172" s="40">
        <f>VLOOKUP(D1172,Data!F1331:T5284, 7, FALSE)</f>
        <v>5</v>
      </c>
    </row>
    <row r="1173" spans="2:5" x14ac:dyDescent="0.35">
      <c r="B1173" s="42" t="s">
        <v>8219</v>
      </c>
      <c r="C1173" s="40">
        <f>VLOOKUP(B1173,Data!F1172:T5012, 7, FALSE)</f>
        <v>375</v>
      </c>
      <c r="D1173" s="42" t="s">
        <v>8221</v>
      </c>
      <c r="E1173" s="40">
        <f>VLOOKUP(D1173,Data!F1332:T5285, 7, FALSE)</f>
        <v>5</v>
      </c>
    </row>
    <row r="1174" spans="2:5" x14ac:dyDescent="0.35">
      <c r="B1174" s="42" t="s">
        <v>8219</v>
      </c>
      <c r="C1174" s="40">
        <f>VLOOKUP(B1174,Data!F1173:T5013, 7, FALSE)</f>
        <v>375</v>
      </c>
      <c r="D1174" s="42" t="s">
        <v>8221</v>
      </c>
      <c r="E1174" s="40">
        <f>VLOOKUP(D1174,Data!F1333:T5286, 7, FALSE)</f>
        <v>5</v>
      </c>
    </row>
    <row r="1175" spans="2:5" x14ac:dyDescent="0.35">
      <c r="B1175" s="42" t="s">
        <v>8219</v>
      </c>
      <c r="C1175" s="40">
        <f>VLOOKUP(B1175,Data!F1174:T5014, 7, FALSE)</f>
        <v>375</v>
      </c>
      <c r="D1175" s="42" t="s">
        <v>8221</v>
      </c>
      <c r="E1175" s="40">
        <f>VLOOKUP(D1175,Data!F1334:T5287, 7, FALSE)</f>
        <v>5</v>
      </c>
    </row>
    <row r="1176" spans="2:5" x14ac:dyDescent="0.35">
      <c r="B1176" s="42" t="s">
        <v>8219</v>
      </c>
      <c r="C1176" s="40">
        <f>VLOOKUP(B1176,Data!F1175:T5015, 7, FALSE)</f>
        <v>375</v>
      </c>
      <c r="D1176" s="42" t="s">
        <v>8221</v>
      </c>
      <c r="E1176" s="40">
        <f>VLOOKUP(D1176,Data!F1335:T5288, 7, FALSE)</f>
        <v>5</v>
      </c>
    </row>
    <row r="1177" spans="2:5" x14ac:dyDescent="0.35">
      <c r="B1177" s="42" t="s">
        <v>8219</v>
      </c>
      <c r="C1177" s="40">
        <f>VLOOKUP(B1177,Data!F1176:T5016, 7, FALSE)</f>
        <v>375</v>
      </c>
      <c r="D1177" s="42" t="s">
        <v>8221</v>
      </c>
      <c r="E1177" s="40">
        <f>VLOOKUP(D1177,Data!F1336:T5289, 7, FALSE)</f>
        <v>5</v>
      </c>
    </row>
    <row r="1178" spans="2:5" x14ac:dyDescent="0.35">
      <c r="B1178" s="42" t="s">
        <v>8219</v>
      </c>
      <c r="C1178" s="40">
        <f>VLOOKUP(B1178,Data!F1177:T5017, 7, FALSE)</f>
        <v>375</v>
      </c>
      <c r="D1178" s="42" t="s">
        <v>8221</v>
      </c>
      <c r="E1178" s="40">
        <f>VLOOKUP(D1178,Data!F1337:T5290, 7, FALSE)</f>
        <v>5</v>
      </c>
    </row>
    <row r="1179" spans="2:5" x14ac:dyDescent="0.35">
      <c r="B1179" s="42" t="s">
        <v>8219</v>
      </c>
      <c r="C1179" s="40">
        <f>VLOOKUP(B1179,Data!F1178:T5018, 7, FALSE)</f>
        <v>375</v>
      </c>
      <c r="D1179" s="42" t="s">
        <v>8221</v>
      </c>
      <c r="E1179" s="40">
        <f>VLOOKUP(D1179,Data!F1338:T5291, 7, FALSE)</f>
        <v>5</v>
      </c>
    </row>
    <row r="1180" spans="2:5" x14ac:dyDescent="0.35">
      <c r="B1180" s="42" t="s">
        <v>8219</v>
      </c>
      <c r="C1180" s="40">
        <f>VLOOKUP(B1180,Data!F1179:T5019, 7, FALSE)</f>
        <v>375</v>
      </c>
      <c r="D1180" s="42" t="s">
        <v>8221</v>
      </c>
      <c r="E1180" s="40">
        <f>VLOOKUP(D1180,Data!F1339:T5292, 7, FALSE)</f>
        <v>5</v>
      </c>
    </row>
    <row r="1181" spans="2:5" x14ac:dyDescent="0.35">
      <c r="B1181" s="42" t="s">
        <v>8219</v>
      </c>
      <c r="C1181" s="40">
        <f>VLOOKUP(B1181,Data!F1180:T5020, 7, FALSE)</f>
        <v>375</v>
      </c>
      <c r="D1181" s="42" t="s">
        <v>8221</v>
      </c>
      <c r="E1181" s="40">
        <f>VLOOKUP(D1181,Data!F1340:T5293, 7, FALSE)</f>
        <v>5</v>
      </c>
    </row>
    <row r="1182" spans="2:5" x14ac:dyDescent="0.35">
      <c r="B1182" s="42" t="s">
        <v>8219</v>
      </c>
      <c r="C1182" s="40">
        <f>VLOOKUP(B1182,Data!F1181:T5021, 7, FALSE)</f>
        <v>375</v>
      </c>
      <c r="D1182" s="42" t="s">
        <v>8221</v>
      </c>
      <c r="E1182" s="40">
        <f>VLOOKUP(D1182,Data!F1341:T5294, 7, FALSE)</f>
        <v>5</v>
      </c>
    </row>
    <row r="1183" spans="2:5" x14ac:dyDescent="0.35">
      <c r="B1183" s="42" t="s">
        <v>8219</v>
      </c>
      <c r="C1183" s="40">
        <f>VLOOKUP(B1183,Data!F1182:T5022, 7, FALSE)</f>
        <v>375</v>
      </c>
      <c r="D1183" s="42" t="s">
        <v>8221</v>
      </c>
      <c r="E1183" s="40">
        <f>VLOOKUP(D1183,Data!F1342:T5295, 7, FALSE)</f>
        <v>5</v>
      </c>
    </row>
    <row r="1184" spans="2:5" x14ac:dyDescent="0.35">
      <c r="B1184" s="42" t="s">
        <v>8219</v>
      </c>
      <c r="C1184" s="40">
        <f>VLOOKUP(B1184,Data!F1183:T5023, 7, FALSE)</f>
        <v>375</v>
      </c>
      <c r="D1184" s="42" t="s">
        <v>8221</v>
      </c>
      <c r="E1184" s="40">
        <f>VLOOKUP(D1184,Data!F1343:T5296, 7, FALSE)</f>
        <v>5</v>
      </c>
    </row>
    <row r="1185" spans="2:5" x14ac:dyDescent="0.35">
      <c r="B1185" s="42" t="s">
        <v>8219</v>
      </c>
      <c r="C1185" s="40">
        <f>VLOOKUP(B1185,Data!F1184:T5024, 7, FALSE)</f>
        <v>375</v>
      </c>
      <c r="D1185" s="42" t="s">
        <v>8221</v>
      </c>
      <c r="E1185" s="40">
        <f>VLOOKUP(D1185,Data!F1344:T5297, 7, FALSE)</f>
        <v>5</v>
      </c>
    </row>
    <row r="1186" spans="2:5" x14ac:dyDescent="0.35">
      <c r="B1186" s="42" t="s">
        <v>8219</v>
      </c>
      <c r="C1186" s="40">
        <f>VLOOKUP(B1186,Data!F1185:T5025, 7, FALSE)</f>
        <v>375</v>
      </c>
      <c r="D1186" s="42" t="s">
        <v>8221</v>
      </c>
      <c r="E1186" s="40">
        <f>VLOOKUP(D1186,Data!F1345:T5298, 7, FALSE)</f>
        <v>5</v>
      </c>
    </row>
    <row r="1187" spans="2:5" x14ac:dyDescent="0.35">
      <c r="B1187" s="42" t="s">
        <v>8219</v>
      </c>
      <c r="C1187" s="40">
        <f>VLOOKUP(B1187,Data!F1186:T5026, 7, FALSE)</f>
        <v>375</v>
      </c>
      <c r="D1187" s="42" t="s">
        <v>8221</v>
      </c>
      <c r="E1187" s="40">
        <f>VLOOKUP(D1187,Data!F1346:T5299, 7, FALSE)</f>
        <v>5</v>
      </c>
    </row>
    <row r="1188" spans="2:5" x14ac:dyDescent="0.35">
      <c r="B1188" s="42" t="s">
        <v>8219</v>
      </c>
      <c r="C1188" s="40">
        <f>VLOOKUP(B1188,Data!F1187:T5027, 7, FALSE)</f>
        <v>111</v>
      </c>
      <c r="D1188" s="42" t="s">
        <v>8221</v>
      </c>
      <c r="E1188" s="40">
        <f>VLOOKUP(D1188,Data!F1347:T5300, 7, FALSE)</f>
        <v>5</v>
      </c>
    </row>
    <row r="1189" spans="2:5" x14ac:dyDescent="0.35">
      <c r="B1189" s="42" t="s">
        <v>8219</v>
      </c>
      <c r="C1189" s="40">
        <f>VLOOKUP(B1189,Data!F1188:T5028, 7, FALSE)</f>
        <v>123</v>
      </c>
      <c r="D1189" s="42" t="s">
        <v>8221</v>
      </c>
      <c r="E1189" s="40">
        <f>VLOOKUP(D1189,Data!F1348:T5301, 7, FALSE)</f>
        <v>5</v>
      </c>
    </row>
    <row r="1190" spans="2:5" x14ac:dyDescent="0.35">
      <c r="B1190" s="42" t="s">
        <v>8219</v>
      </c>
      <c r="C1190" s="40">
        <f>VLOOKUP(B1190,Data!F1189:T5029, 7, FALSE)</f>
        <v>70</v>
      </c>
      <c r="D1190" s="42" t="s">
        <v>8221</v>
      </c>
      <c r="E1190" s="40">
        <f>VLOOKUP(D1190,Data!F1349:T5302, 7, FALSE)</f>
        <v>5</v>
      </c>
    </row>
    <row r="1191" spans="2:5" x14ac:dyDescent="0.35">
      <c r="B1191" s="42" t="s">
        <v>8219</v>
      </c>
      <c r="C1191" s="40">
        <f>VLOOKUP(B1191,Data!F1190:T5030, 7, FALSE)</f>
        <v>85</v>
      </c>
      <c r="D1191" s="42" t="s">
        <v>8221</v>
      </c>
      <c r="E1191" s="40">
        <f>VLOOKUP(D1191,Data!F1350:T5303, 7, FALSE)</f>
        <v>5</v>
      </c>
    </row>
    <row r="1192" spans="2:5" x14ac:dyDescent="0.35">
      <c r="B1192" s="42" t="s">
        <v>8219</v>
      </c>
      <c r="C1192" s="40">
        <f>VLOOKUP(B1192,Data!F1191:T5031, 7, FALSE)</f>
        <v>86</v>
      </c>
      <c r="D1192" s="42" t="s">
        <v>8221</v>
      </c>
      <c r="E1192" s="40">
        <f>VLOOKUP(D1192,Data!F1351:T5304, 7, FALSE)</f>
        <v>5</v>
      </c>
    </row>
    <row r="1193" spans="2:5" x14ac:dyDescent="0.35">
      <c r="B1193" s="42" t="s">
        <v>8219</v>
      </c>
      <c r="C1193" s="40">
        <f>VLOOKUP(B1193,Data!F1192:T5032, 7, FALSE)</f>
        <v>13</v>
      </c>
      <c r="D1193" s="42" t="s">
        <v>8221</v>
      </c>
      <c r="E1193" s="40">
        <f>VLOOKUP(D1193,Data!F1352:T5305, 7, FALSE)</f>
        <v>5</v>
      </c>
    </row>
    <row r="1194" spans="2:5" x14ac:dyDescent="0.35">
      <c r="B1194" s="42" t="s">
        <v>8219</v>
      </c>
      <c r="C1194" s="40">
        <f>VLOOKUP(B1194,Data!F1193:T5033, 7, FALSE)</f>
        <v>33</v>
      </c>
      <c r="D1194" s="42" t="s">
        <v>8221</v>
      </c>
      <c r="E1194" s="40">
        <f>VLOOKUP(D1194,Data!F1353:T5306, 7, FALSE)</f>
        <v>5</v>
      </c>
    </row>
    <row r="1195" spans="2:5" x14ac:dyDescent="0.35">
      <c r="B1195" s="42" t="s">
        <v>8219</v>
      </c>
      <c r="C1195" s="40">
        <f>VLOOKUP(B1195,Data!F1194:T5034, 7, FALSE)</f>
        <v>15</v>
      </c>
      <c r="D1195" s="42" t="s">
        <v>8221</v>
      </c>
      <c r="E1195" s="40">
        <f>VLOOKUP(D1195,Data!F1354:T5307, 7, FALSE)</f>
        <v>5</v>
      </c>
    </row>
    <row r="1196" spans="2:5" x14ac:dyDescent="0.35">
      <c r="B1196" s="42" t="s">
        <v>8219</v>
      </c>
      <c r="C1196" s="40">
        <f>VLOOKUP(B1196,Data!F1195:T5035, 7, FALSE)</f>
        <v>273</v>
      </c>
      <c r="D1196" s="42" t="s">
        <v>8221</v>
      </c>
      <c r="E1196" s="40">
        <f>VLOOKUP(D1196,Data!F1355:T5308, 7, FALSE)</f>
        <v>5</v>
      </c>
    </row>
    <row r="1197" spans="2:5" x14ac:dyDescent="0.35">
      <c r="B1197" s="42" t="s">
        <v>8219</v>
      </c>
      <c r="C1197" s="40">
        <f>VLOOKUP(B1197,Data!F1196:T5036, 7, FALSE)</f>
        <v>714</v>
      </c>
      <c r="D1197" s="42" t="s">
        <v>8221</v>
      </c>
      <c r="E1197" s="40">
        <f>VLOOKUP(D1197,Data!F1356:T5309, 7, FALSE)</f>
        <v>5</v>
      </c>
    </row>
    <row r="1198" spans="2:5" x14ac:dyDescent="0.35">
      <c r="B1198" s="42" t="s">
        <v>8219</v>
      </c>
      <c r="C1198" s="40">
        <f>VLOOKUP(B1198,Data!F1197:T5037, 7, FALSE)</f>
        <v>170</v>
      </c>
      <c r="D1198" s="42" t="s">
        <v>8221</v>
      </c>
      <c r="E1198" s="40">
        <f>VLOOKUP(D1198,Data!F1357:T5310, 7, FALSE)</f>
        <v>5</v>
      </c>
    </row>
    <row r="1199" spans="2:5" x14ac:dyDescent="0.35">
      <c r="B1199" s="42" t="s">
        <v>8219</v>
      </c>
      <c r="C1199" s="40">
        <f>VLOOKUP(B1199,Data!F1198:T5038, 7, FALSE)</f>
        <v>512</v>
      </c>
      <c r="D1199" s="42" t="s">
        <v>8221</v>
      </c>
      <c r="E1199" s="40">
        <f>VLOOKUP(D1199,Data!F1358:T5311, 7, FALSE)</f>
        <v>5</v>
      </c>
    </row>
    <row r="1200" spans="2:5" x14ac:dyDescent="0.35">
      <c r="B1200" s="42" t="s">
        <v>8219</v>
      </c>
      <c r="C1200" s="40">
        <f>VLOOKUP(B1200,Data!F1199:T5039, 7, FALSE)</f>
        <v>314</v>
      </c>
      <c r="D1200" s="42" t="s">
        <v>8221</v>
      </c>
      <c r="E1200" s="40">
        <f>VLOOKUP(D1200,Data!F1359:T5312, 7, FALSE)</f>
        <v>5</v>
      </c>
    </row>
    <row r="1201" spans="2:5" x14ac:dyDescent="0.35">
      <c r="B1201" s="42" t="s">
        <v>8219</v>
      </c>
      <c r="C1201" s="40">
        <f>VLOOKUP(B1201,Data!F1200:T5040, 7, FALSE)</f>
        <v>167</v>
      </c>
      <c r="D1201" s="42" t="s">
        <v>8221</v>
      </c>
      <c r="E1201" s="40">
        <f>VLOOKUP(D1201,Data!F1360:T5313, 7, FALSE)</f>
        <v>5</v>
      </c>
    </row>
    <row r="1202" spans="2:5" x14ac:dyDescent="0.35">
      <c r="B1202" s="42" t="s">
        <v>8219</v>
      </c>
      <c r="C1202" s="40">
        <f>VLOOKUP(B1202,Data!F1201:T5041, 7, FALSE)</f>
        <v>9</v>
      </c>
      <c r="D1202" s="42" t="s">
        <v>8221</v>
      </c>
      <c r="E1202" s="40">
        <f>VLOOKUP(D1202,Data!F1361:T5314, 7, FALSE)</f>
        <v>5</v>
      </c>
    </row>
    <row r="1203" spans="2:5" x14ac:dyDescent="0.35">
      <c r="B1203" s="42" t="s">
        <v>8219</v>
      </c>
      <c r="C1203" s="40">
        <f>VLOOKUP(B1203,Data!F1202:T5042, 7, FALSE)</f>
        <v>103</v>
      </c>
      <c r="D1203" s="42" t="s">
        <v>8221</v>
      </c>
      <c r="E1203" s="40">
        <f>VLOOKUP(D1203,Data!F1362:T5315, 7, FALSE)</f>
        <v>5</v>
      </c>
    </row>
    <row r="1204" spans="2:5" x14ac:dyDescent="0.35">
      <c r="B1204" s="42" t="s">
        <v>8219</v>
      </c>
      <c r="C1204" s="40">
        <f>VLOOKUP(B1204,Data!F1203:T5043, 7, FALSE)</f>
        <v>111</v>
      </c>
      <c r="D1204" s="42" t="s">
        <v>8221</v>
      </c>
      <c r="E1204" s="40">
        <f>VLOOKUP(D1204,Data!F1363:T5316, 7, FALSE)</f>
        <v>5</v>
      </c>
    </row>
    <row r="1205" spans="2:5" x14ac:dyDescent="0.35">
      <c r="B1205" s="42" t="s">
        <v>8219</v>
      </c>
      <c r="C1205" s="40">
        <f>VLOOKUP(B1205,Data!F1204:T5044, 7, FALSE)</f>
        <v>271</v>
      </c>
      <c r="D1205" s="42" t="s">
        <v>8221</v>
      </c>
      <c r="E1205" s="40">
        <f>VLOOKUP(D1205,Data!F1364:T5317, 7, FALSE)</f>
        <v>5</v>
      </c>
    </row>
    <row r="1206" spans="2:5" x14ac:dyDescent="0.35">
      <c r="B1206" s="42" t="s">
        <v>8219</v>
      </c>
      <c r="C1206" s="40">
        <f>VLOOKUP(B1206,Data!F1205:T5045, 7, FALSE)</f>
        <v>101</v>
      </c>
      <c r="D1206" s="42" t="s">
        <v>8221</v>
      </c>
      <c r="E1206" s="40">
        <f>VLOOKUP(D1206,Data!F1365:T5318, 7, FALSE)</f>
        <v>5</v>
      </c>
    </row>
    <row r="1207" spans="2:5" x14ac:dyDescent="0.35">
      <c r="B1207" s="42" t="s">
        <v>8219</v>
      </c>
      <c r="C1207" s="40">
        <f>VLOOKUP(B1207,Data!F1206:T5046, 7, FALSE)</f>
        <v>57</v>
      </c>
      <c r="D1207" s="42" t="s">
        <v>8221</v>
      </c>
      <c r="E1207" s="40">
        <f>VLOOKUP(D1207,Data!F1366:T5319, 7, FALSE)</f>
        <v>5</v>
      </c>
    </row>
    <row r="1208" spans="2:5" x14ac:dyDescent="0.35">
      <c r="B1208" s="42" t="s">
        <v>8219</v>
      </c>
      <c r="C1208" s="40">
        <f>VLOOKUP(B1208,Data!F1207:T5047, 7, FALSE)</f>
        <v>62</v>
      </c>
      <c r="D1208" s="42" t="s">
        <v>8221</v>
      </c>
      <c r="E1208" s="40">
        <f>VLOOKUP(D1208,Data!F1367:T5320, 7, FALSE)</f>
        <v>5</v>
      </c>
    </row>
    <row r="1209" spans="2:5" x14ac:dyDescent="0.35">
      <c r="B1209" s="42" t="s">
        <v>8219</v>
      </c>
      <c r="C1209" s="40">
        <f>VLOOKUP(B1209,Data!F1208:T5048, 7, FALSE)</f>
        <v>32</v>
      </c>
      <c r="D1209" s="42" t="s">
        <v>8221</v>
      </c>
      <c r="E1209" s="40">
        <f>VLOOKUP(D1209,Data!F1368:T5321, 7, FALSE)</f>
        <v>5</v>
      </c>
    </row>
    <row r="1210" spans="2:5" x14ac:dyDescent="0.35">
      <c r="B1210" s="42" t="s">
        <v>8219</v>
      </c>
      <c r="C1210" s="40">
        <f>VLOOKUP(B1210,Data!F1209:T5049, 7, FALSE)</f>
        <v>141</v>
      </c>
      <c r="D1210" s="42" t="s">
        <v>8221</v>
      </c>
      <c r="E1210" s="40">
        <f>VLOOKUP(D1210,Data!F1369:T5322, 7, FALSE)</f>
        <v>5</v>
      </c>
    </row>
    <row r="1211" spans="2:5" x14ac:dyDescent="0.35">
      <c r="B1211" s="42" t="s">
        <v>8219</v>
      </c>
      <c r="C1211" s="40">
        <f>VLOOKUP(B1211,Data!F1210:T5050, 7, FALSE)</f>
        <v>75</v>
      </c>
      <c r="D1211" s="42" t="s">
        <v>8221</v>
      </c>
      <c r="E1211" s="40">
        <f>VLOOKUP(D1211,Data!F1370:T5323, 7, FALSE)</f>
        <v>5</v>
      </c>
    </row>
    <row r="1212" spans="2:5" x14ac:dyDescent="0.35">
      <c r="B1212" s="42" t="s">
        <v>8219</v>
      </c>
      <c r="C1212" s="40">
        <f>VLOOKUP(B1212,Data!F1211:T5051, 7, FALSE)</f>
        <v>46</v>
      </c>
      <c r="D1212" s="42" t="s">
        <v>8221</v>
      </c>
      <c r="E1212" s="40">
        <f>VLOOKUP(D1212,Data!F1371:T5324, 7, FALSE)</f>
        <v>5</v>
      </c>
    </row>
    <row r="1213" spans="2:5" x14ac:dyDescent="0.35">
      <c r="B1213" s="42" t="s">
        <v>8219</v>
      </c>
      <c r="C1213" s="40">
        <f>VLOOKUP(B1213,Data!F1212:T5052, 7, FALSE)</f>
        <v>103</v>
      </c>
      <c r="D1213" s="42" t="s">
        <v>8221</v>
      </c>
      <c r="E1213" s="40">
        <f>VLOOKUP(D1213,Data!F1372:T5325, 7, FALSE)</f>
        <v>5</v>
      </c>
    </row>
    <row r="1214" spans="2:5" x14ac:dyDescent="0.35">
      <c r="B1214" s="42" t="s">
        <v>8219</v>
      </c>
      <c r="C1214" s="40">
        <f>VLOOKUP(B1214,Data!F1213:T5053, 7, FALSE)</f>
        <v>6</v>
      </c>
      <c r="D1214" s="42" t="s">
        <v>8221</v>
      </c>
      <c r="E1214" s="40">
        <f>VLOOKUP(D1214,Data!F1373:T5326, 7, FALSE)</f>
        <v>5</v>
      </c>
    </row>
    <row r="1215" spans="2:5" x14ac:dyDescent="0.35">
      <c r="B1215" s="42" t="s">
        <v>8219</v>
      </c>
      <c r="C1215" s="40">
        <f>VLOOKUP(B1215,Data!F1214:T5054, 7, FALSE)</f>
        <v>83</v>
      </c>
      <c r="D1215" s="42" t="s">
        <v>8221</v>
      </c>
      <c r="E1215" s="40">
        <f>VLOOKUP(D1215,Data!F1374:T5327, 7, FALSE)</f>
        <v>5</v>
      </c>
    </row>
    <row r="1216" spans="2:5" x14ac:dyDescent="0.35">
      <c r="B1216" s="42" t="s">
        <v>8219</v>
      </c>
      <c r="C1216" s="40">
        <f>VLOOKUP(B1216,Data!F1215:T5055, 7, FALSE)</f>
        <v>108</v>
      </c>
      <c r="D1216" s="42" t="s">
        <v>8221</v>
      </c>
      <c r="E1216" s="40">
        <f>VLOOKUP(D1216,Data!F1375:T5328, 7, FALSE)</f>
        <v>5</v>
      </c>
    </row>
    <row r="1217" spans="2:5" x14ac:dyDescent="0.35">
      <c r="B1217" s="42" t="s">
        <v>8219</v>
      </c>
      <c r="C1217" s="40">
        <f>VLOOKUP(B1217,Data!F1216:T5056, 7, FALSE)</f>
        <v>25</v>
      </c>
      <c r="D1217" s="42" t="s">
        <v>8221</v>
      </c>
      <c r="E1217" s="40">
        <f>VLOOKUP(D1217,Data!F1376:T5329, 7, FALSE)</f>
        <v>5</v>
      </c>
    </row>
    <row r="1218" spans="2:5" x14ac:dyDescent="0.35">
      <c r="B1218" s="42" t="s">
        <v>8219</v>
      </c>
      <c r="C1218" s="40">
        <f>VLOOKUP(B1218,Data!F1217:T5057, 7, FALSE)</f>
        <v>549</v>
      </c>
      <c r="D1218" s="42" t="s">
        <v>8221</v>
      </c>
      <c r="E1218" s="40">
        <f>VLOOKUP(D1218,Data!F1377:T5330, 7, FALSE)</f>
        <v>5</v>
      </c>
    </row>
    <row r="1219" spans="2:5" x14ac:dyDescent="0.35">
      <c r="B1219" s="42" t="s">
        <v>8219</v>
      </c>
      <c r="C1219" s="40">
        <f>VLOOKUP(B1219,Data!F1218:T5058, 7, FALSE)</f>
        <v>222</v>
      </c>
      <c r="D1219" s="42" t="s">
        <v>8221</v>
      </c>
      <c r="E1219" s="40">
        <f>VLOOKUP(D1219,Data!F1378:T5331, 7, FALSE)</f>
        <v>5</v>
      </c>
    </row>
    <row r="1220" spans="2:5" x14ac:dyDescent="0.35">
      <c r="B1220" s="42" t="s">
        <v>8219</v>
      </c>
      <c r="C1220" s="40">
        <f>VLOOKUP(B1220,Data!F1219:T5059, 7, FALSE)</f>
        <v>183</v>
      </c>
      <c r="D1220" s="42" t="s">
        <v>8221</v>
      </c>
      <c r="E1220" s="40">
        <f>VLOOKUP(D1220,Data!F1379:T5332, 7, FALSE)</f>
        <v>5</v>
      </c>
    </row>
    <row r="1221" spans="2:5" x14ac:dyDescent="0.35">
      <c r="B1221" s="42" t="s">
        <v>8219</v>
      </c>
      <c r="C1221" s="40">
        <f>VLOOKUP(B1221,Data!F1220:T5060, 7, FALSE)</f>
        <v>89</v>
      </c>
      <c r="D1221" s="42" t="s">
        <v>8221</v>
      </c>
      <c r="E1221" s="40">
        <f>VLOOKUP(D1221,Data!F1380:T5333, 7, FALSE)</f>
        <v>5</v>
      </c>
    </row>
    <row r="1222" spans="2:5" x14ac:dyDescent="0.35">
      <c r="B1222" s="42" t="s">
        <v>8219</v>
      </c>
      <c r="C1222" s="40">
        <f>VLOOKUP(B1222,Data!F1221:T5061, 7, FALSE)</f>
        <v>253</v>
      </c>
      <c r="D1222" s="42" t="s">
        <v>8221</v>
      </c>
      <c r="E1222" s="40">
        <f>VLOOKUP(D1222,Data!F1381:T5334, 7, FALSE)</f>
        <v>5</v>
      </c>
    </row>
    <row r="1223" spans="2:5" x14ac:dyDescent="0.35">
      <c r="B1223" s="42" t="s">
        <v>8219</v>
      </c>
      <c r="C1223" s="40">
        <f>VLOOKUP(B1223,Data!F1222:T5062, 7, FALSE)</f>
        <v>140</v>
      </c>
      <c r="D1223" s="42" t="s">
        <v>8221</v>
      </c>
      <c r="E1223" s="40">
        <f>VLOOKUP(D1223,Data!F1382:T5335, 7, FALSE)</f>
        <v>5</v>
      </c>
    </row>
    <row r="1224" spans="2:5" x14ac:dyDescent="0.35">
      <c r="B1224" s="42" t="s">
        <v>8219</v>
      </c>
      <c r="C1224" s="40">
        <f>VLOOKUP(B1224,Data!F1223:T5063, 7, FALSE)</f>
        <v>103</v>
      </c>
      <c r="D1224" s="42" t="s">
        <v>8221</v>
      </c>
      <c r="E1224" s="40">
        <f>VLOOKUP(D1224,Data!F1383:T5336, 7, FALSE)</f>
        <v>5</v>
      </c>
    </row>
    <row r="1225" spans="2:5" x14ac:dyDescent="0.35">
      <c r="B1225" s="42" t="s">
        <v>8219</v>
      </c>
      <c r="C1225" s="40">
        <f>VLOOKUP(B1225,Data!F1224:T5064, 7, FALSE)</f>
        <v>138</v>
      </c>
      <c r="D1225" s="42" t="s">
        <v>8221</v>
      </c>
      <c r="E1225" s="40">
        <f>VLOOKUP(D1225,Data!F1384:T5337, 7, FALSE)</f>
        <v>5</v>
      </c>
    </row>
    <row r="1226" spans="2:5" x14ac:dyDescent="0.35">
      <c r="B1226" s="42" t="s">
        <v>8219</v>
      </c>
      <c r="C1226" s="40">
        <f>VLOOKUP(B1226,Data!F1225:T5065, 7, FALSE)</f>
        <v>191</v>
      </c>
      <c r="D1226" s="42" t="s">
        <v>8221</v>
      </c>
      <c r="E1226" s="40">
        <f>VLOOKUP(D1226,Data!F1385:T5338, 7, FALSE)</f>
        <v>5</v>
      </c>
    </row>
    <row r="1227" spans="2:5" x14ac:dyDescent="0.35">
      <c r="B1227" s="42" t="s">
        <v>8219</v>
      </c>
      <c r="C1227" s="40">
        <f>VLOOKUP(B1227,Data!F1226:T5066, 7, FALSE)</f>
        <v>45</v>
      </c>
      <c r="D1227" s="42" t="s">
        <v>8221</v>
      </c>
      <c r="E1227" s="40">
        <f>VLOOKUP(D1227,Data!F1386:T5339, 7, FALSE)</f>
        <v>5</v>
      </c>
    </row>
    <row r="1228" spans="2:5" x14ac:dyDescent="0.35">
      <c r="B1228" s="42" t="s">
        <v>8219</v>
      </c>
      <c r="C1228" s="40">
        <f>VLOOKUP(B1228,Data!F1227:T5067, 7, FALSE)</f>
        <v>45</v>
      </c>
      <c r="D1228" s="42" t="s">
        <v>8221</v>
      </c>
      <c r="E1228" s="40">
        <f>VLOOKUP(D1228,Data!F1387:T5340, 7, FALSE)</f>
        <v>5</v>
      </c>
    </row>
    <row r="1229" spans="2:5" x14ac:dyDescent="0.35">
      <c r="B1229" s="42" t="s">
        <v>8219</v>
      </c>
      <c r="C1229" s="40">
        <f>VLOOKUP(B1229,Data!F1228:T5068, 7, FALSE)</f>
        <v>45</v>
      </c>
      <c r="D1229" s="42" t="s">
        <v>8221</v>
      </c>
      <c r="E1229" s="40">
        <f>VLOOKUP(D1229,Data!F1388:T5341, 7, FALSE)</f>
        <v>5</v>
      </c>
    </row>
    <row r="1230" spans="2:5" x14ac:dyDescent="0.35">
      <c r="B1230" s="42" t="s">
        <v>8219</v>
      </c>
      <c r="C1230" s="40">
        <f>VLOOKUP(B1230,Data!F1229:T5069, 7, FALSE)</f>
        <v>45</v>
      </c>
      <c r="D1230" s="42" t="s">
        <v>8221</v>
      </c>
      <c r="E1230" s="40">
        <f>VLOOKUP(D1230,Data!F1389:T5342, 7, FALSE)</f>
        <v>5</v>
      </c>
    </row>
    <row r="1231" spans="2:5" x14ac:dyDescent="0.35">
      <c r="B1231" s="42" t="s">
        <v>8219</v>
      </c>
      <c r="C1231" s="40">
        <f>VLOOKUP(B1231,Data!F1230:T5070, 7, FALSE)</f>
        <v>45</v>
      </c>
      <c r="D1231" s="42" t="s">
        <v>8221</v>
      </c>
      <c r="E1231" s="40">
        <f>VLOOKUP(D1231,Data!F1390:T5343, 7, FALSE)</f>
        <v>5</v>
      </c>
    </row>
    <row r="1232" spans="2:5" x14ac:dyDescent="0.35">
      <c r="B1232" s="42" t="s">
        <v>8219</v>
      </c>
      <c r="C1232" s="40">
        <f>VLOOKUP(B1232,Data!F1231:T5071, 7, FALSE)</f>
        <v>45</v>
      </c>
      <c r="D1232" s="42" t="s">
        <v>8221</v>
      </c>
      <c r="E1232" s="40">
        <f>VLOOKUP(D1232,Data!F1391:T5344, 7, FALSE)</f>
        <v>5</v>
      </c>
    </row>
    <row r="1233" spans="2:5" x14ac:dyDescent="0.35">
      <c r="B1233" s="42" t="s">
        <v>8219</v>
      </c>
      <c r="C1233" s="40">
        <f>VLOOKUP(B1233,Data!F1232:T5072, 7, FALSE)</f>
        <v>45</v>
      </c>
      <c r="D1233" s="42" t="s">
        <v>8221</v>
      </c>
      <c r="E1233" s="40">
        <f>VLOOKUP(D1233,Data!F1392:T5345, 7, FALSE)</f>
        <v>5</v>
      </c>
    </row>
    <row r="1234" spans="2:5" x14ac:dyDescent="0.35">
      <c r="B1234" s="42" t="s">
        <v>8219</v>
      </c>
      <c r="C1234" s="40">
        <f>VLOOKUP(B1234,Data!F1233:T5073, 7, FALSE)</f>
        <v>45</v>
      </c>
      <c r="D1234" s="42" t="s">
        <v>8221</v>
      </c>
      <c r="E1234" s="40">
        <f>VLOOKUP(D1234,Data!F1393:T5346, 7, FALSE)</f>
        <v>5</v>
      </c>
    </row>
    <row r="1235" spans="2:5" x14ac:dyDescent="0.35">
      <c r="B1235" s="42" t="s">
        <v>8219</v>
      </c>
      <c r="C1235" s="40">
        <f>VLOOKUP(B1235,Data!F1234:T5074, 7, FALSE)</f>
        <v>45</v>
      </c>
      <c r="D1235" s="42" t="s">
        <v>8221</v>
      </c>
      <c r="E1235" s="40">
        <f>VLOOKUP(D1235,Data!F1394:T5347, 7, FALSE)</f>
        <v>5</v>
      </c>
    </row>
    <row r="1236" spans="2:5" x14ac:dyDescent="0.35">
      <c r="B1236" s="42" t="s">
        <v>8219</v>
      </c>
      <c r="C1236" s="40">
        <f>VLOOKUP(B1236,Data!F1235:T5075, 7, FALSE)</f>
        <v>45</v>
      </c>
      <c r="D1236" s="42" t="s">
        <v>8221</v>
      </c>
      <c r="E1236" s="40">
        <f>VLOOKUP(D1236,Data!F1395:T5348, 7, FALSE)</f>
        <v>5</v>
      </c>
    </row>
    <row r="1237" spans="2:5" x14ac:dyDescent="0.35">
      <c r="B1237" s="42" t="s">
        <v>8219</v>
      </c>
      <c r="C1237" s="40">
        <f>VLOOKUP(B1237,Data!F1236:T5076, 7, FALSE)</f>
        <v>45</v>
      </c>
      <c r="D1237" s="42" t="s">
        <v>8221</v>
      </c>
      <c r="E1237" s="40">
        <f>VLOOKUP(D1237,Data!F1396:T5349, 7, FALSE)</f>
        <v>5</v>
      </c>
    </row>
    <row r="1238" spans="2:5" x14ac:dyDescent="0.35">
      <c r="B1238" s="42" t="s">
        <v>8219</v>
      </c>
      <c r="C1238" s="40">
        <f>VLOOKUP(B1238,Data!F1237:T5077, 7, FALSE)</f>
        <v>45</v>
      </c>
      <c r="D1238" s="42" t="s">
        <v>8221</v>
      </c>
      <c r="E1238" s="40">
        <f>VLOOKUP(D1238,Data!F1397:T5350, 7, FALSE)</f>
        <v>5</v>
      </c>
    </row>
    <row r="1239" spans="2:5" x14ac:dyDescent="0.35">
      <c r="B1239" s="42" t="s">
        <v>8219</v>
      </c>
      <c r="C1239" s="40">
        <f>VLOOKUP(B1239,Data!F1238:T5078, 7, FALSE)</f>
        <v>45</v>
      </c>
      <c r="D1239" s="42" t="s">
        <v>8221</v>
      </c>
      <c r="E1239" s="40">
        <f>VLOOKUP(D1239,Data!F1398:T5351, 7, FALSE)</f>
        <v>5</v>
      </c>
    </row>
    <row r="1240" spans="2:5" x14ac:dyDescent="0.35">
      <c r="B1240" s="42" t="s">
        <v>8219</v>
      </c>
      <c r="C1240" s="40">
        <f>VLOOKUP(B1240,Data!F1239:T5079, 7, FALSE)</f>
        <v>45</v>
      </c>
      <c r="D1240" s="42" t="s">
        <v>8221</v>
      </c>
      <c r="E1240" s="40">
        <f>VLOOKUP(D1240,Data!F1399:T5352, 7, FALSE)</f>
        <v>5</v>
      </c>
    </row>
    <row r="1241" spans="2:5" x14ac:dyDescent="0.35">
      <c r="B1241" s="42" t="s">
        <v>8219</v>
      </c>
      <c r="C1241" s="40">
        <f>VLOOKUP(B1241,Data!F1240:T5080, 7, FALSE)</f>
        <v>45</v>
      </c>
      <c r="D1241" s="42" t="s">
        <v>8221</v>
      </c>
      <c r="E1241" s="40">
        <f>VLOOKUP(D1241,Data!F1400:T5353, 7, FALSE)</f>
        <v>5</v>
      </c>
    </row>
    <row r="1242" spans="2:5" x14ac:dyDescent="0.35">
      <c r="B1242" s="42" t="s">
        <v>8219</v>
      </c>
      <c r="C1242" s="40">
        <f>VLOOKUP(B1242,Data!F1241:T5081, 7, FALSE)</f>
        <v>45</v>
      </c>
      <c r="D1242" s="42" t="s">
        <v>8221</v>
      </c>
      <c r="E1242" s="40">
        <f>VLOOKUP(D1242,Data!F1401:T5354, 7, FALSE)</f>
        <v>5</v>
      </c>
    </row>
    <row r="1243" spans="2:5" x14ac:dyDescent="0.35">
      <c r="B1243" s="42" t="s">
        <v>8219</v>
      </c>
      <c r="C1243" s="40">
        <f>VLOOKUP(B1243,Data!F1242:T5082, 7, FALSE)</f>
        <v>45</v>
      </c>
      <c r="D1243" s="42" t="s">
        <v>8221</v>
      </c>
      <c r="E1243" s="40">
        <f>VLOOKUP(D1243,Data!F1402:T5355, 7, FALSE)</f>
        <v>5</v>
      </c>
    </row>
    <row r="1244" spans="2:5" x14ac:dyDescent="0.35">
      <c r="B1244" s="42" t="s">
        <v>8219</v>
      </c>
      <c r="C1244" s="40">
        <f>VLOOKUP(B1244,Data!F1243:T5083, 7, FALSE)</f>
        <v>45</v>
      </c>
      <c r="D1244" s="42" t="s">
        <v>8221</v>
      </c>
      <c r="E1244" s="40">
        <f>VLOOKUP(D1244,Data!F1403:T5356, 7, FALSE)</f>
        <v>5</v>
      </c>
    </row>
    <row r="1245" spans="2:5" x14ac:dyDescent="0.35">
      <c r="B1245" s="42" t="s">
        <v>8219</v>
      </c>
      <c r="C1245" s="40">
        <f>VLOOKUP(B1245,Data!F1244:T5084, 7, FALSE)</f>
        <v>45</v>
      </c>
      <c r="D1245" s="42" t="s">
        <v>8221</v>
      </c>
      <c r="E1245" s="40">
        <f>VLOOKUP(D1245,Data!F1404:T5357, 7, FALSE)</f>
        <v>5</v>
      </c>
    </row>
    <row r="1246" spans="2:5" x14ac:dyDescent="0.35">
      <c r="B1246" s="42" t="s">
        <v>8219</v>
      </c>
      <c r="C1246" s="40">
        <f>VLOOKUP(B1246,Data!F1245:T5085, 7, FALSE)</f>
        <v>45</v>
      </c>
      <c r="D1246" s="42" t="s">
        <v>8221</v>
      </c>
      <c r="E1246" s="40">
        <f>VLOOKUP(D1246,Data!F1405:T5358, 7, FALSE)</f>
        <v>5</v>
      </c>
    </row>
    <row r="1247" spans="2:5" x14ac:dyDescent="0.35">
      <c r="B1247" s="42" t="s">
        <v>8219</v>
      </c>
      <c r="C1247" s="40">
        <f>VLOOKUP(B1247,Data!F1246:T5086, 7, FALSE)</f>
        <v>45</v>
      </c>
      <c r="D1247" s="42" t="s">
        <v>8221</v>
      </c>
      <c r="E1247" s="40">
        <f>VLOOKUP(D1247,Data!F1406:T5359, 7, FALSE)</f>
        <v>5</v>
      </c>
    </row>
    <row r="1248" spans="2:5" x14ac:dyDescent="0.35">
      <c r="B1248" s="42" t="s">
        <v>8219</v>
      </c>
      <c r="C1248" s="40">
        <f>VLOOKUP(B1248,Data!F1247:T5087, 7, FALSE)</f>
        <v>17</v>
      </c>
      <c r="D1248" s="42" t="s">
        <v>8221</v>
      </c>
      <c r="E1248" s="40">
        <f>VLOOKUP(D1248,Data!F1407:T5360, 7, FALSE)</f>
        <v>17</v>
      </c>
    </row>
    <row r="1249" spans="2:5" x14ac:dyDescent="0.35">
      <c r="B1249" s="42" t="s">
        <v>8219</v>
      </c>
      <c r="C1249" s="40">
        <f>VLOOKUP(B1249,Data!F1248:T5088, 7, FALSE)</f>
        <v>31</v>
      </c>
      <c r="D1249" s="42" t="s">
        <v>8221</v>
      </c>
      <c r="E1249" s="40">
        <f>VLOOKUP(D1249,Data!F1408:T5361, 7, FALSE)</f>
        <v>3</v>
      </c>
    </row>
    <row r="1250" spans="2:5" x14ac:dyDescent="0.35">
      <c r="B1250" s="42" t="s">
        <v>8219</v>
      </c>
      <c r="C1250" s="40">
        <f>VLOOKUP(B1250,Data!F1249:T5089, 7, FALSE)</f>
        <v>50</v>
      </c>
      <c r="D1250" s="42" t="s">
        <v>8221</v>
      </c>
      <c r="E1250" s="40">
        <f>VLOOKUP(D1250,Data!F1409:T5362, 7, FALSE)</f>
        <v>2</v>
      </c>
    </row>
    <row r="1251" spans="2:5" x14ac:dyDescent="0.35">
      <c r="B1251" s="42" t="s">
        <v>8219</v>
      </c>
      <c r="C1251" s="40">
        <f>VLOOKUP(B1251,Data!F1250:T5090, 7, FALSE)</f>
        <v>59</v>
      </c>
      <c r="D1251" s="42" t="s">
        <v>8221</v>
      </c>
      <c r="E1251" s="40">
        <f>VLOOKUP(D1251,Data!F1410:T5363, 7, FALSE)</f>
        <v>6</v>
      </c>
    </row>
    <row r="1252" spans="2:5" x14ac:dyDescent="0.35">
      <c r="B1252" s="42" t="s">
        <v>8219</v>
      </c>
      <c r="C1252" s="40">
        <f>VLOOKUP(B1252,Data!F1251:T5091, 7, FALSE)</f>
        <v>81</v>
      </c>
      <c r="D1252" s="42" t="s">
        <v>8221</v>
      </c>
      <c r="E1252" s="40">
        <f>VLOOKUP(D1252,Data!F1411:T5364, 7, FALSE)</f>
        <v>0</v>
      </c>
    </row>
    <row r="1253" spans="2:5" x14ac:dyDescent="0.35">
      <c r="B1253" s="42" t="s">
        <v>8219</v>
      </c>
      <c r="C1253" s="40">
        <f>VLOOKUP(B1253,Data!F1252:T5092, 7, FALSE)</f>
        <v>508</v>
      </c>
      <c r="D1253" s="42" t="s">
        <v>8221</v>
      </c>
      <c r="E1253" s="40">
        <f>VLOOKUP(D1253,Data!F1412:T5365, 7, FALSE)</f>
        <v>1</v>
      </c>
    </row>
    <row r="1254" spans="2:5" x14ac:dyDescent="0.35">
      <c r="B1254" s="42" t="s">
        <v>8219</v>
      </c>
      <c r="C1254" s="40">
        <f>VLOOKUP(B1254,Data!F1253:T5093, 7, FALSE)</f>
        <v>74</v>
      </c>
      <c r="D1254" s="42" t="s">
        <v>8221</v>
      </c>
      <c r="E1254" s="40">
        <f>VLOOKUP(D1254,Data!F1413:T5366, 7, FALSE)</f>
        <v>3</v>
      </c>
    </row>
    <row r="1255" spans="2:5" x14ac:dyDescent="0.35">
      <c r="B1255" s="42" t="s">
        <v>8219</v>
      </c>
      <c r="C1255" s="40">
        <f>VLOOKUP(B1255,Data!F1254:T5094, 7, FALSE)</f>
        <v>141</v>
      </c>
      <c r="D1255" s="42" t="s">
        <v>8221</v>
      </c>
      <c r="E1255" s="40">
        <f>VLOOKUP(D1255,Data!F1414:T5367, 7, FALSE)</f>
        <v>13</v>
      </c>
    </row>
    <row r="1256" spans="2:5" x14ac:dyDescent="0.35">
      <c r="B1256" s="42" t="s">
        <v>8219</v>
      </c>
      <c r="C1256" s="40">
        <f>VLOOKUP(B1256,Data!F1255:T5095, 7, FALSE)</f>
        <v>711</v>
      </c>
      <c r="D1256" s="42" t="s">
        <v>8221</v>
      </c>
      <c r="E1256" s="40">
        <f>VLOOKUP(D1256,Data!F1415:T5368, 7, FALSE)</f>
        <v>1</v>
      </c>
    </row>
    <row r="1257" spans="2:5" x14ac:dyDescent="0.35">
      <c r="B1257" s="42" t="s">
        <v>8219</v>
      </c>
      <c r="C1257" s="40">
        <f>VLOOKUP(B1257,Data!F1256:T5096, 7, FALSE)</f>
        <v>141</v>
      </c>
      <c r="D1257" s="42" t="s">
        <v>8221</v>
      </c>
      <c r="E1257" s="40">
        <f>VLOOKUP(D1257,Data!F1416:T5369, 7, FALSE)</f>
        <v>1</v>
      </c>
    </row>
    <row r="1258" spans="2:5" x14ac:dyDescent="0.35">
      <c r="B1258" s="42" t="s">
        <v>8219</v>
      </c>
      <c r="C1258" s="40">
        <f>VLOOKUP(B1258,Data!F1257:T5097, 7, FALSE)</f>
        <v>109</v>
      </c>
      <c r="D1258" s="42" t="s">
        <v>8221</v>
      </c>
      <c r="E1258" s="40">
        <f>VLOOKUP(D1258,Data!F1417:T5370, 7, FALSE)</f>
        <v>9</v>
      </c>
    </row>
    <row r="1259" spans="2:5" x14ac:dyDescent="0.35">
      <c r="B1259" s="42" t="s">
        <v>8219</v>
      </c>
      <c r="C1259" s="40">
        <f>VLOOKUP(B1259,Data!F1258:T5098, 7, FALSE)</f>
        <v>361</v>
      </c>
      <c r="D1259" s="42" t="s">
        <v>8221</v>
      </c>
      <c r="E1259" s="40">
        <f>VLOOKUP(D1259,Data!F1418:T5371, 7, FALSE)</f>
        <v>0</v>
      </c>
    </row>
    <row r="1260" spans="2:5" x14ac:dyDescent="0.35">
      <c r="B1260" s="42" t="s">
        <v>8219</v>
      </c>
      <c r="C1260" s="40">
        <f>VLOOKUP(B1260,Data!F1259:T5099, 7, FALSE)</f>
        <v>176</v>
      </c>
      <c r="D1260" s="42" t="s">
        <v>8221</v>
      </c>
      <c r="E1260" s="40">
        <f>VLOOKUP(D1260,Data!F1419:T5372, 7, FALSE)</f>
        <v>2</v>
      </c>
    </row>
    <row r="1261" spans="2:5" x14ac:dyDescent="0.35">
      <c r="B1261" s="42" t="s">
        <v>8219</v>
      </c>
      <c r="C1261" s="40">
        <f>VLOOKUP(B1261,Data!F1260:T5100, 7, FALSE)</f>
        <v>670</v>
      </c>
      <c r="D1261" s="42" t="s">
        <v>8221</v>
      </c>
      <c r="E1261" s="40">
        <f>VLOOKUP(D1261,Data!F1420:T5373, 7, FALSE)</f>
        <v>1</v>
      </c>
    </row>
    <row r="1262" spans="2:5" x14ac:dyDescent="0.35">
      <c r="B1262" s="42" t="s">
        <v>8219</v>
      </c>
      <c r="C1262" s="40">
        <f>VLOOKUP(B1262,Data!F1261:T5101, 7, FALSE)</f>
        <v>96</v>
      </c>
      <c r="D1262" s="42" t="s">
        <v>8221</v>
      </c>
      <c r="E1262" s="40">
        <f>VLOOKUP(D1262,Data!F1421:T5374, 7, FALSE)</f>
        <v>10</v>
      </c>
    </row>
    <row r="1263" spans="2:5" x14ac:dyDescent="0.35">
      <c r="B1263" s="42" t="s">
        <v>8219</v>
      </c>
      <c r="C1263" s="40">
        <f>VLOOKUP(B1263,Data!F1262:T5102, 7, FALSE)</f>
        <v>74</v>
      </c>
      <c r="D1263" s="42" t="s">
        <v>8221</v>
      </c>
      <c r="E1263" s="40">
        <f>VLOOKUP(D1263,Data!F1422:T5375, 7, FALSE)</f>
        <v>3</v>
      </c>
    </row>
    <row r="1264" spans="2:5" x14ac:dyDescent="0.35">
      <c r="B1264" s="42" t="s">
        <v>8219</v>
      </c>
      <c r="C1264" s="40">
        <f>VLOOKUP(B1264,Data!F1263:T5103, 7, FALSE)</f>
        <v>52</v>
      </c>
      <c r="D1264" s="42" t="s">
        <v>8221</v>
      </c>
      <c r="E1264" s="40">
        <f>VLOOKUP(D1264,Data!F1423:T5376, 7, FALSE)</f>
        <v>2</v>
      </c>
    </row>
    <row r="1265" spans="2:5" x14ac:dyDescent="0.35">
      <c r="B1265" s="42" t="s">
        <v>8219</v>
      </c>
      <c r="C1265" s="40">
        <f>VLOOKUP(B1265,Data!F1264:T5104, 7, FALSE)</f>
        <v>105</v>
      </c>
      <c r="D1265" s="42" t="s">
        <v>8221</v>
      </c>
      <c r="E1265" s="40">
        <f>VLOOKUP(D1265,Data!F1424:T5377, 7, FALSE)</f>
        <v>2</v>
      </c>
    </row>
    <row r="1266" spans="2:5" x14ac:dyDescent="0.35">
      <c r="B1266" s="42" t="s">
        <v>8219</v>
      </c>
      <c r="C1266" s="40">
        <f>VLOOKUP(B1266,Data!F1265:T5105, 7, FALSE)</f>
        <v>41</v>
      </c>
      <c r="D1266" s="42" t="s">
        <v>8221</v>
      </c>
      <c r="E1266" s="40">
        <f>VLOOKUP(D1266,Data!F1425:T5378, 7, FALSE)</f>
        <v>1</v>
      </c>
    </row>
    <row r="1267" spans="2:5" x14ac:dyDescent="0.35">
      <c r="B1267" s="42" t="s">
        <v>8219</v>
      </c>
      <c r="C1267" s="40">
        <f>VLOOKUP(B1267,Data!F1266:T5106, 7, FALSE)</f>
        <v>34</v>
      </c>
      <c r="D1267" s="42" t="s">
        <v>8221</v>
      </c>
      <c r="E1267" s="40">
        <f>VLOOKUP(D1267,Data!F1426:T5379, 7, FALSE)</f>
        <v>14</v>
      </c>
    </row>
    <row r="1268" spans="2:5" x14ac:dyDescent="0.35">
      <c r="B1268" s="42" t="s">
        <v>8219</v>
      </c>
      <c r="C1268" s="40">
        <f>VLOOKUP(B1268,Data!F1267:T5107, 7, FALSE)</f>
        <v>66</v>
      </c>
      <c r="D1268" s="42" t="s">
        <v>8221</v>
      </c>
      <c r="E1268" s="40">
        <f>VLOOKUP(D1268,Data!F1427:T5380, 7, FALSE)</f>
        <v>0</v>
      </c>
    </row>
    <row r="1269" spans="2:5" x14ac:dyDescent="0.35">
      <c r="B1269" s="42" t="s">
        <v>8219</v>
      </c>
      <c r="C1269" s="40">
        <f>VLOOKUP(B1269,Data!F1268:T5108, 7, FALSE)</f>
        <v>50</v>
      </c>
      <c r="D1269" s="42" t="s">
        <v>8221</v>
      </c>
      <c r="E1269" s="40">
        <f>VLOOKUP(D1269,Data!F1428:T5381, 7, FALSE)</f>
        <v>0</v>
      </c>
    </row>
    <row r="1270" spans="2:5" x14ac:dyDescent="0.35">
      <c r="B1270" s="42" t="s">
        <v>8219</v>
      </c>
      <c r="C1270" s="40">
        <f>VLOOKUP(B1270,Data!F1269:T5109, 7, FALSE)</f>
        <v>159</v>
      </c>
      <c r="D1270" s="42" t="s">
        <v>8221</v>
      </c>
      <c r="E1270" s="40">
        <f>VLOOKUP(D1270,Data!F1429:T5382, 7, FALSE)</f>
        <v>4</v>
      </c>
    </row>
    <row r="1271" spans="2:5" x14ac:dyDescent="0.35">
      <c r="B1271" s="42" t="s">
        <v>8219</v>
      </c>
      <c r="C1271" s="40">
        <f>VLOOKUP(B1271,Data!F1270:T5110, 7, FALSE)</f>
        <v>182</v>
      </c>
      <c r="D1271" s="42" t="s">
        <v>8221</v>
      </c>
      <c r="E1271" s="40">
        <f>VLOOKUP(D1271,Data!F1430:T5383, 7, FALSE)</f>
        <v>3</v>
      </c>
    </row>
    <row r="1272" spans="2:5" x14ac:dyDescent="0.35">
      <c r="B1272" s="42" t="s">
        <v>8219</v>
      </c>
      <c r="C1272" s="40">
        <f>VLOOKUP(B1272,Data!F1271:T5111, 7, FALSE)</f>
        <v>206</v>
      </c>
      <c r="D1272" s="42" t="s">
        <v>8221</v>
      </c>
      <c r="E1272" s="40">
        <f>VLOOKUP(D1272,Data!F1431:T5384, 7, FALSE)</f>
        <v>0</v>
      </c>
    </row>
    <row r="1273" spans="2:5" x14ac:dyDescent="0.35">
      <c r="B1273" s="42" t="s">
        <v>8219</v>
      </c>
      <c r="C1273" s="40">
        <f>VLOOKUP(B1273,Data!F1272:T5112, 7, FALSE)</f>
        <v>169</v>
      </c>
      <c r="D1273" s="42" t="s">
        <v>8221</v>
      </c>
      <c r="E1273" s="40">
        <f>VLOOKUP(D1273,Data!F1432:T5385, 7, FALSE)</f>
        <v>5</v>
      </c>
    </row>
    <row r="1274" spans="2:5" x14ac:dyDescent="0.35">
      <c r="B1274" s="42" t="s">
        <v>8219</v>
      </c>
      <c r="C1274" s="40">
        <f>VLOOKUP(B1274,Data!F1273:T5113, 7, FALSE)</f>
        <v>31</v>
      </c>
      <c r="D1274" s="42" t="s">
        <v>8221</v>
      </c>
      <c r="E1274" s="40">
        <f>VLOOKUP(D1274,Data!F1433:T5386, 7, FALSE)</f>
        <v>47</v>
      </c>
    </row>
    <row r="1275" spans="2:5" x14ac:dyDescent="0.35">
      <c r="B1275" s="42" t="s">
        <v>8219</v>
      </c>
      <c r="C1275" s="40">
        <f>VLOOKUP(B1275,Data!F1274:T5114, 7, FALSE)</f>
        <v>28</v>
      </c>
      <c r="D1275" s="42" t="s">
        <v>8221</v>
      </c>
      <c r="E1275" s="40">
        <f>VLOOKUP(D1275,Data!F1434:T5387, 7, FALSE)</f>
        <v>0</v>
      </c>
    </row>
    <row r="1276" spans="2:5" x14ac:dyDescent="0.35">
      <c r="B1276" s="42" t="s">
        <v>8219</v>
      </c>
      <c r="C1276" s="40">
        <f>VLOOKUP(B1276,Data!F1275:T5115, 7, FALSE)</f>
        <v>54</v>
      </c>
      <c r="D1276" s="42" t="s">
        <v>8221</v>
      </c>
      <c r="E1276" s="40">
        <f>VLOOKUP(D1276,Data!F1435:T5388, 7, FALSE)</f>
        <v>10</v>
      </c>
    </row>
    <row r="1277" spans="2:5" x14ac:dyDescent="0.35">
      <c r="B1277" s="42" t="s">
        <v>8219</v>
      </c>
      <c r="C1277" s="40">
        <f>VLOOKUP(B1277,Data!F1276:T5116, 7, FALSE)</f>
        <v>467</v>
      </c>
      <c r="D1277" s="42" t="s">
        <v>8221</v>
      </c>
      <c r="E1277" s="40">
        <f>VLOOKUP(D1277,Data!F1436:T5389, 7, FALSE)</f>
        <v>11</v>
      </c>
    </row>
    <row r="1278" spans="2:5" x14ac:dyDescent="0.35">
      <c r="B1278" s="42" t="s">
        <v>8219</v>
      </c>
      <c r="C1278" s="40">
        <f>VLOOKUP(B1278,Data!F1277:T5117, 7, FALSE)</f>
        <v>389</v>
      </c>
      <c r="D1278" s="42" t="s">
        <v>8221</v>
      </c>
      <c r="E1278" s="40">
        <f>VLOOKUP(D1278,Data!F1437:T5390, 7, FALSE)</f>
        <v>2</v>
      </c>
    </row>
    <row r="1279" spans="2:5" x14ac:dyDescent="0.35">
      <c r="B1279" s="42" t="s">
        <v>8219</v>
      </c>
      <c r="C1279" s="40">
        <f>VLOOKUP(B1279,Data!F1278:T5118, 7, FALSE)</f>
        <v>68</v>
      </c>
      <c r="D1279" s="42" t="s">
        <v>8221</v>
      </c>
      <c r="E1279" s="40">
        <f>VLOOKUP(D1279,Data!F1438:T5391, 7, FALSE)</f>
        <v>2</v>
      </c>
    </row>
    <row r="1280" spans="2:5" x14ac:dyDescent="0.35">
      <c r="B1280" s="42" t="s">
        <v>8219</v>
      </c>
      <c r="C1280" s="40">
        <f>VLOOKUP(B1280,Data!F1279:T5119, 7, FALSE)</f>
        <v>413</v>
      </c>
      <c r="D1280" s="42" t="s">
        <v>8221</v>
      </c>
      <c r="E1280" s="40">
        <f>VLOOKUP(D1280,Data!F1439:T5392, 7, FALSE)</f>
        <v>22</v>
      </c>
    </row>
    <row r="1281" spans="2:5" x14ac:dyDescent="0.35">
      <c r="B1281" s="42" t="s">
        <v>8219</v>
      </c>
      <c r="C1281" s="40">
        <f>VLOOKUP(B1281,Data!F1280:T5120, 7, FALSE)</f>
        <v>190</v>
      </c>
      <c r="D1281" s="42" t="s">
        <v>8221</v>
      </c>
      <c r="E1281" s="40">
        <f>VLOOKUP(D1281,Data!F1440:T5393, 7, FALSE)</f>
        <v>8</v>
      </c>
    </row>
    <row r="1282" spans="2:5" x14ac:dyDescent="0.35">
      <c r="B1282" s="42" t="s">
        <v>8219</v>
      </c>
      <c r="C1282" s="40">
        <f>VLOOKUP(B1282,Data!F1281:T5121, 7, FALSE)</f>
        <v>189</v>
      </c>
      <c r="D1282" s="42" t="s">
        <v>8221</v>
      </c>
      <c r="E1282" s="40">
        <f>VLOOKUP(D1282,Data!F1441:T5394, 7, FALSE)</f>
        <v>6</v>
      </c>
    </row>
    <row r="1283" spans="2:5" x14ac:dyDescent="0.35">
      <c r="B1283" s="42" t="s">
        <v>8219</v>
      </c>
      <c r="C1283" s="40">
        <f>VLOOKUP(B1283,Data!F1282:T5122, 7, FALSE)</f>
        <v>130</v>
      </c>
      <c r="D1283" s="42" t="s">
        <v>8221</v>
      </c>
      <c r="E1283" s="40">
        <f>VLOOKUP(D1283,Data!F1442:T5395, 7, FALSE)</f>
        <v>1</v>
      </c>
    </row>
    <row r="1284" spans="2:5" x14ac:dyDescent="0.35">
      <c r="B1284" s="42" t="s">
        <v>8219</v>
      </c>
      <c r="C1284" s="40">
        <f>VLOOKUP(B1284,Data!F1283:T5123, 7, FALSE)</f>
        <v>74</v>
      </c>
      <c r="D1284" s="42" t="s">
        <v>8221</v>
      </c>
      <c r="E1284" s="40">
        <f>VLOOKUP(D1284,Data!F1443:T5396, 7, FALSE)</f>
        <v>3</v>
      </c>
    </row>
    <row r="1285" spans="2:5" x14ac:dyDescent="0.35">
      <c r="B1285" s="42" t="s">
        <v>8219</v>
      </c>
      <c r="C1285" s="40">
        <f>VLOOKUP(B1285,Data!F1284:T5124, 7, FALSE)</f>
        <v>274</v>
      </c>
      <c r="D1285" s="42" t="s">
        <v>8221</v>
      </c>
      <c r="E1285" s="40">
        <f>VLOOKUP(D1285,Data!F1444:T5397, 7, FALSE)</f>
        <v>0</v>
      </c>
    </row>
    <row r="1286" spans="2:5" x14ac:dyDescent="0.35">
      <c r="B1286" s="42" t="s">
        <v>8219</v>
      </c>
      <c r="C1286" s="40">
        <f>VLOOKUP(B1286,Data!F1285:T5125, 7, FALSE)</f>
        <v>22</v>
      </c>
      <c r="D1286" s="42" t="s">
        <v>8221</v>
      </c>
      <c r="E1286" s="40">
        <f>VLOOKUP(D1286,Data!F1445:T5398, 7, FALSE)</f>
        <v>0</v>
      </c>
    </row>
    <row r="1287" spans="2:5" x14ac:dyDescent="0.35">
      <c r="B1287" s="42" t="s">
        <v>8219</v>
      </c>
      <c r="C1287" s="40">
        <f>VLOOKUP(B1287,Data!F1286:T5126, 7, FALSE)</f>
        <v>31</v>
      </c>
      <c r="D1287" s="42" t="s">
        <v>8221</v>
      </c>
      <c r="E1287" s="40">
        <f>VLOOKUP(D1287,Data!F1446:T5399, 7, FALSE)</f>
        <v>0</v>
      </c>
    </row>
    <row r="1288" spans="2:5" x14ac:dyDescent="0.35">
      <c r="B1288" s="42" t="s">
        <v>8219</v>
      </c>
      <c r="C1288" s="40">
        <f>VLOOKUP(B1288,Data!F1287:T5127, 7, FALSE)</f>
        <v>63</v>
      </c>
      <c r="D1288" s="42" t="s">
        <v>8221</v>
      </c>
      <c r="E1288" s="40">
        <f>VLOOKUP(D1288,Data!F1447:T5400, 7, FALSE)</f>
        <v>0</v>
      </c>
    </row>
    <row r="1289" spans="2:5" x14ac:dyDescent="0.35">
      <c r="B1289" s="42" t="s">
        <v>8219</v>
      </c>
      <c r="C1289" s="40">
        <f>VLOOKUP(B1289,Data!F1288:T5128, 7, FALSE)</f>
        <v>20</v>
      </c>
      <c r="D1289" s="42" t="s">
        <v>8221</v>
      </c>
      <c r="E1289" s="40">
        <f>VLOOKUP(D1289,Data!F1448:T5401, 7, FALSE)</f>
        <v>0</v>
      </c>
    </row>
    <row r="1290" spans="2:5" x14ac:dyDescent="0.35">
      <c r="B1290" s="42" t="s">
        <v>8219</v>
      </c>
      <c r="C1290" s="40">
        <f>VLOOKUP(B1290,Data!F1289:T5129, 7, FALSE)</f>
        <v>25</v>
      </c>
      <c r="D1290" s="42" t="s">
        <v>8221</v>
      </c>
      <c r="E1290" s="40">
        <f>VLOOKUP(D1290,Data!F1449:T5402, 7, FALSE)</f>
        <v>3</v>
      </c>
    </row>
    <row r="1291" spans="2:5" x14ac:dyDescent="0.35">
      <c r="B1291" s="42" t="s">
        <v>8219</v>
      </c>
      <c r="C1291" s="40">
        <f>VLOOKUP(B1291,Data!F1290:T5130, 7, FALSE)</f>
        <v>61</v>
      </c>
      <c r="D1291" s="42" t="s">
        <v>8221</v>
      </c>
      <c r="E1291" s="40">
        <f>VLOOKUP(D1291,Data!F1450:T5403, 7, FALSE)</f>
        <v>0</v>
      </c>
    </row>
    <row r="1292" spans="2:5" x14ac:dyDescent="0.35">
      <c r="B1292" s="42" t="s">
        <v>8219</v>
      </c>
      <c r="C1292" s="40">
        <f>VLOOKUP(B1292,Data!F1291:T5131, 7, FALSE)</f>
        <v>52</v>
      </c>
      <c r="D1292" s="42" t="s">
        <v>8221</v>
      </c>
      <c r="E1292" s="40">
        <f>VLOOKUP(D1292,Data!F1451:T5404, 7, FALSE)</f>
        <v>0</v>
      </c>
    </row>
    <row r="1293" spans="2:5" x14ac:dyDescent="0.35">
      <c r="B1293" s="42" t="s">
        <v>8219</v>
      </c>
      <c r="C1293" s="40">
        <f>VLOOKUP(B1293,Data!F1292:T5132, 7, FALSE)</f>
        <v>86</v>
      </c>
      <c r="D1293" s="42" t="s">
        <v>8221</v>
      </c>
      <c r="E1293" s="40">
        <f>VLOOKUP(D1293,Data!F1452:T5405, 7, FALSE)</f>
        <v>1</v>
      </c>
    </row>
    <row r="1294" spans="2:5" x14ac:dyDescent="0.35">
      <c r="B1294" s="42" t="s">
        <v>8219</v>
      </c>
      <c r="C1294" s="40">
        <f>VLOOKUP(B1294,Data!F1293:T5133, 7, FALSE)</f>
        <v>42</v>
      </c>
      <c r="D1294" s="42" t="s">
        <v>8221</v>
      </c>
      <c r="E1294" s="40">
        <f>VLOOKUP(D1294,Data!F1453:T5406, 7, FALSE)</f>
        <v>6</v>
      </c>
    </row>
    <row r="1295" spans="2:5" x14ac:dyDescent="0.35">
      <c r="B1295" s="42" t="s">
        <v>8219</v>
      </c>
      <c r="C1295" s="40">
        <f>VLOOKUP(B1295,Data!F1294:T5134, 7, FALSE)</f>
        <v>52</v>
      </c>
      <c r="D1295" s="42" t="s">
        <v>8221</v>
      </c>
      <c r="E1295" s="40">
        <f>VLOOKUP(D1295,Data!F1454:T5407, 7, FALSE)</f>
        <v>6</v>
      </c>
    </row>
    <row r="1296" spans="2:5" x14ac:dyDescent="0.35">
      <c r="B1296" s="42" t="s">
        <v>8219</v>
      </c>
      <c r="C1296" s="40">
        <f>VLOOKUP(B1296,Data!F1295:T5135, 7, FALSE)</f>
        <v>120</v>
      </c>
      <c r="D1296" s="42" t="s">
        <v>8221</v>
      </c>
      <c r="E1296" s="40">
        <f>VLOOKUP(D1296,Data!F1455:T5408, 7, FALSE)</f>
        <v>6</v>
      </c>
    </row>
    <row r="1297" spans="2:5" x14ac:dyDescent="0.35">
      <c r="B1297" s="42" t="s">
        <v>8219</v>
      </c>
      <c r="C1297" s="40">
        <f>VLOOKUP(B1297,Data!F1296:T5136, 7, FALSE)</f>
        <v>22</v>
      </c>
      <c r="D1297" s="42" t="s">
        <v>8221</v>
      </c>
      <c r="E1297" s="40">
        <f>VLOOKUP(D1297,Data!F1456:T5409, 7, FALSE)</f>
        <v>6</v>
      </c>
    </row>
    <row r="1298" spans="2:5" x14ac:dyDescent="0.35">
      <c r="B1298" s="42" t="s">
        <v>8219</v>
      </c>
      <c r="C1298" s="40">
        <f>VLOOKUP(B1298,Data!F1297:T5137, 7, FALSE)</f>
        <v>64</v>
      </c>
      <c r="D1298" s="42" t="s">
        <v>8221</v>
      </c>
      <c r="E1298" s="40">
        <f>VLOOKUP(D1298,Data!F1457:T5410, 7, FALSE)</f>
        <v>6</v>
      </c>
    </row>
    <row r="1299" spans="2:5" x14ac:dyDescent="0.35">
      <c r="B1299" s="42" t="s">
        <v>8219</v>
      </c>
      <c r="C1299" s="40">
        <f>VLOOKUP(B1299,Data!F1298:T5138, 7, FALSE)</f>
        <v>23</v>
      </c>
      <c r="D1299" s="42" t="s">
        <v>8221</v>
      </c>
      <c r="E1299" s="40">
        <f>VLOOKUP(D1299,Data!F1458:T5411, 7, FALSE)</f>
        <v>6</v>
      </c>
    </row>
    <row r="1300" spans="2:5" x14ac:dyDescent="0.35">
      <c r="B1300" s="42" t="s">
        <v>8219</v>
      </c>
      <c r="C1300" s="40">
        <f>VLOOKUP(B1300,Data!F1299:T5139, 7, FALSE)</f>
        <v>238</v>
      </c>
      <c r="D1300" s="42" t="s">
        <v>8221</v>
      </c>
      <c r="E1300" s="40">
        <f>VLOOKUP(D1300,Data!F1459:T5412, 7, FALSE)</f>
        <v>6</v>
      </c>
    </row>
    <row r="1301" spans="2:5" x14ac:dyDescent="0.35">
      <c r="B1301" s="42" t="s">
        <v>8219</v>
      </c>
      <c r="C1301" s="40">
        <f>VLOOKUP(B1301,Data!F1300:T5140, 7, FALSE)</f>
        <v>33</v>
      </c>
      <c r="D1301" s="42" t="s">
        <v>8221</v>
      </c>
      <c r="E1301" s="40">
        <f>VLOOKUP(D1301,Data!F1460:T5413, 7, FALSE)</f>
        <v>6</v>
      </c>
    </row>
    <row r="1302" spans="2:5" x14ac:dyDescent="0.35">
      <c r="B1302" s="42" t="s">
        <v>8219</v>
      </c>
      <c r="C1302" s="40">
        <f>VLOOKUP(B1302,Data!F1301:T5141, 7, FALSE)</f>
        <v>32</v>
      </c>
      <c r="D1302" s="42" t="s">
        <v>8221</v>
      </c>
      <c r="E1302" s="40">
        <f>VLOOKUP(D1302,Data!F1461:T5414, 7, FALSE)</f>
        <v>6</v>
      </c>
    </row>
    <row r="1303" spans="2:5" x14ac:dyDescent="0.35">
      <c r="B1303" s="42" t="s">
        <v>8219</v>
      </c>
      <c r="C1303" s="40">
        <f>VLOOKUP(B1303,Data!F1302:T5142, 7, FALSE)</f>
        <v>24</v>
      </c>
      <c r="D1303" s="42" t="s">
        <v>8221</v>
      </c>
      <c r="E1303" s="40">
        <f>VLOOKUP(D1303,Data!F1462:T5415, 7, FALSE)</f>
        <v>6</v>
      </c>
    </row>
    <row r="1304" spans="2:5" x14ac:dyDescent="0.35">
      <c r="B1304" s="42" t="s">
        <v>8219</v>
      </c>
      <c r="C1304" s="40">
        <f>VLOOKUP(B1304,Data!F1303:T5143, 7, FALSE)</f>
        <v>29</v>
      </c>
      <c r="D1304" s="42" t="s">
        <v>8221</v>
      </c>
      <c r="E1304" s="40">
        <f>VLOOKUP(D1304,Data!F1463:T5416, 7, FALSE)</f>
        <v>6</v>
      </c>
    </row>
    <row r="1305" spans="2:5" x14ac:dyDescent="0.35">
      <c r="B1305" s="42" t="s">
        <v>8219</v>
      </c>
      <c r="C1305" s="40">
        <f>VLOOKUP(B1305,Data!F1304:T5144, 7, FALSE)</f>
        <v>50</v>
      </c>
      <c r="D1305" s="42" t="s">
        <v>8221</v>
      </c>
      <c r="E1305" s="40">
        <f>VLOOKUP(D1305,Data!F1464:T5417, 7, FALSE)</f>
        <v>6</v>
      </c>
    </row>
    <row r="1306" spans="2:5" x14ac:dyDescent="0.35">
      <c r="B1306" s="42" t="s">
        <v>8219</v>
      </c>
      <c r="C1306" s="40">
        <f>VLOOKUP(B1306,Data!F1305:T5145, 7, FALSE)</f>
        <v>108</v>
      </c>
      <c r="D1306" s="42" t="s">
        <v>8221</v>
      </c>
      <c r="E1306" s="40">
        <f>VLOOKUP(D1306,Data!F1465:T5418, 7, FALSE)</f>
        <v>6</v>
      </c>
    </row>
    <row r="1307" spans="2:5" x14ac:dyDescent="0.35">
      <c r="B1307" s="42" t="s">
        <v>8219</v>
      </c>
      <c r="C1307" s="40">
        <f>VLOOKUP(B1307,Data!F1306:T5146, 7, FALSE)</f>
        <v>139</v>
      </c>
      <c r="D1307" s="42" t="s">
        <v>8221</v>
      </c>
      <c r="E1307" s="40">
        <f>VLOOKUP(D1307,Data!F1466:T5419, 7, FALSE)</f>
        <v>6</v>
      </c>
    </row>
    <row r="1308" spans="2:5" x14ac:dyDescent="0.35">
      <c r="B1308" s="42" t="s">
        <v>8219</v>
      </c>
      <c r="C1308" s="40">
        <f>VLOOKUP(B1308,Data!F1307:T5147, 7, FALSE)</f>
        <v>139</v>
      </c>
      <c r="D1308" s="42" t="s">
        <v>8221</v>
      </c>
      <c r="E1308" s="40">
        <f>VLOOKUP(D1308,Data!F1467:T5420, 7, FALSE)</f>
        <v>6</v>
      </c>
    </row>
    <row r="1309" spans="2:5" x14ac:dyDescent="0.35">
      <c r="B1309" s="42" t="s">
        <v>8219</v>
      </c>
      <c r="C1309" s="40">
        <f>VLOOKUP(B1309,Data!F1308:T5148, 7, FALSE)</f>
        <v>139</v>
      </c>
      <c r="D1309" s="42" t="s">
        <v>8221</v>
      </c>
      <c r="E1309" s="40">
        <f>VLOOKUP(D1309,Data!F1468:T5421, 7, FALSE)</f>
        <v>6</v>
      </c>
    </row>
    <row r="1310" spans="2:5" x14ac:dyDescent="0.35">
      <c r="B1310" s="42" t="s">
        <v>8219</v>
      </c>
      <c r="C1310" s="40">
        <f>VLOOKUP(B1310,Data!F1309:T5149, 7, FALSE)</f>
        <v>139</v>
      </c>
      <c r="D1310" s="42" t="s">
        <v>8221</v>
      </c>
      <c r="E1310" s="40">
        <f>VLOOKUP(D1310,Data!F1469:T5422, 7, FALSE)</f>
        <v>6</v>
      </c>
    </row>
    <row r="1311" spans="2:5" x14ac:dyDescent="0.35">
      <c r="B1311" s="42" t="s">
        <v>8219</v>
      </c>
      <c r="C1311" s="40">
        <f>VLOOKUP(B1311,Data!F1310:T5150, 7, FALSE)</f>
        <v>139</v>
      </c>
      <c r="D1311" s="42" t="s">
        <v>8221</v>
      </c>
      <c r="E1311" s="40">
        <f>VLOOKUP(D1311,Data!F1470:T5423, 7, FALSE)</f>
        <v>6</v>
      </c>
    </row>
    <row r="1312" spans="2:5" x14ac:dyDescent="0.35">
      <c r="B1312" s="42" t="s">
        <v>8219</v>
      </c>
      <c r="C1312" s="40">
        <f>VLOOKUP(B1312,Data!F1311:T5151, 7, FALSE)</f>
        <v>139</v>
      </c>
      <c r="D1312" s="42" t="s">
        <v>8221</v>
      </c>
      <c r="E1312" s="40">
        <f>VLOOKUP(D1312,Data!F1471:T5424, 7, FALSE)</f>
        <v>6</v>
      </c>
    </row>
    <row r="1313" spans="2:5" x14ac:dyDescent="0.35">
      <c r="B1313" s="42" t="s">
        <v>8219</v>
      </c>
      <c r="C1313" s="40">
        <f>VLOOKUP(B1313,Data!F1312:T5152, 7, FALSE)</f>
        <v>139</v>
      </c>
      <c r="D1313" s="42" t="s">
        <v>8221</v>
      </c>
      <c r="E1313" s="40">
        <f>VLOOKUP(D1313,Data!F1472:T5425, 7, FALSE)</f>
        <v>6</v>
      </c>
    </row>
    <row r="1314" spans="2:5" x14ac:dyDescent="0.35">
      <c r="B1314" s="42" t="s">
        <v>8219</v>
      </c>
      <c r="C1314" s="40">
        <f>VLOOKUP(B1314,Data!F1313:T5153, 7, FALSE)</f>
        <v>139</v>
      </c>
      <c r="D1314" s="42" t="s">
        <v>8221</v>
      </c>
      <c r="E1314" s="40">
        <f>VLOOKUP(D1314,Data!F1473:T5426, 7, FALSE)</f>
        <v>6</v>
      </c>
    </row>
    <row r="1315" spans="2:5" x14ac:dyDescent="0.35">
      <c r="B1315" s="42" t="s">
        <v>8219</v>
      </c>
      <c r="C1315" s="40">
        <f>VLOOKUP(B1315,Data!F1314:T5154, 7, FALSE)</f>
        <v>139</v>
      </c>
      <c r="D1315" s="42" t="s">
        <v>8221</v>
      </c>
      <c r="E1315" s="40">
        <f>VLOOKUP(D1315,Data!F1474:T5427, 7, FALSE)</f>
        <v>6</v>
      </c>
    </row>
    <row r="1316" spans="2:5" x14ac:dyDescent="0.35">
      <c r="B1316" s="42" t="s">
        <v>8219</v>
      </c>
      <c r="C1316" s="40">
        <f>VLOOKUP(B1316,Data!F1315:T5155, 7, FALSE)</f>
        <v>139</v>
      </c>
      <c r="D1316" s="42" t="s">
        <v>8221</v>
      </c>
      <c r="E1316" s="40">
        <f>VLOOKUP(D1316,Data!F1475:T5428, 7, FALSE)</f>
        <v>6</v>
      </c>
    </row>
    <row r="1317" spans="2:5" x14ac:dyDescent="0.35">
      <c r="B1317" s="42" t="s">
        <v>8219</v>
      </c>
      <c r="C1317" s="40">
        <f>VLOOKUP(B1317,Data!F1316:T5156, 7, FALSE)</f>
        <v>139</v>
      </c>
      <c r="D1317" s="42" t="s">
        <v>8221</v>
      </c>
      <c r="E1317" s="40">
        <f>VLOOKUP(D1317,Data!F1476:T5429, 7, FALSE)</f>
        <v>6</v>
      </c>
    </row>
    <row r="1318" spans="2:5" x14ac:dyDescent="0.35">
      <c r="B1318" s="42" t="s">
        <v>8219</v>
      </c>
      <c r="C1318" s="40">
        <f>VLOOKUP(B1318,Data!F1317:T5157, 7, FALSE)</f>
        <v>139</v>
      </c>
      <c r="D1318" s="42" t="s">
        <v>8221</v>
      </c>
      <c r="E1318" s="40">
        <f>VLOOKUP(D1318,Data!F1477:T5430, 7, FALSE)</f>
        <v>6</v>
      </c>
    </row>
    <row r="1319" spans="2:5" x14ac:dyDescent="0.35">
      <c r="B1319" s="42" t="s">
        <v>8219</v>
      </c>
      <c r="C1319" s="40">
        <f>VLOOKUP(B1319,Data!F1318:T5158, 7, FALSE)</f>
        <v>139</v>
      </c>
      <c r="D1319" s="42" t="s">
        <v>8221</v>
      </c>
      <c r="E1319" s="40">
        <f>VLOOKUP(D1319,Data!F1478:T5431, 7, FALSE)</f>
        <v>6</v>
      </c>
    </row>
    <row r="1320" spans="2:5" x14ac:dyDescent="0.35">
      <c r="B1320" s="42" t="s">
        <v>8219</v>
      </c>
      <c r="C1320" s="40">
        <f>VLOOKUP(B1320,Data!F1319:T5159, 7, FALSE)</f>
        <v>139</v>
      </c>
      <c r="D1320" s="42" t="s">
        <v>8221</v>
      </c>
      <c r="E1320" s="40">
        <f>VLOOKUP(D1320,Data!F1479:T5432, 7, FALSE)</f>
        <v>6</v>
      </c>
    </row>
    <row r="1321" spans="2:5" x14ac:dyDescent="0.35">
      <c r="B1321" s="42" t="s">
        <v>8219</v>
      </c>
      <c r="C1321" s="40">
        <f>VLOOKUP(B1321,Data!F1320:T5160, 7, FALSE)</f>
        <v>139</v>
      </c>
      <c r="D1321" s="42" t="s">
        <v>8221</v>
      </c>
      <c r="E1321" s="40">
        <f>VLOOKUP(D1321,Data!F1480:T5433, 7, FALSE)</f>
        <v>6</v>
      </c>
    </row>
    <row r="1322" spans="2:5" x14ac:dyDescent="0.35">
      <c r="B1322" s="42" t="s">
        <v>8219</v>
      </c>
      <c r="C1322" s="40">
        <f>VLOOKUP(B1322,Data!F1321:T5161, 7, FALSE)</f>
        <v>139</v>
      </c>
      <c r="D1322" s="42" t="s">
        <v>8221</v>
      </c>
      <c r="E1322" s="40">
        <f>VLOOKUP(D1322,Data!F1481:T5434, 7, FALSE)</f>
        <v>6</v>
      </c>
    </row>
    <row r="1323" spans="2:5" x14ac:dyDescent="0.35">
      <c r="B1323" s="42" t="s">
        <v>8219</v>
      </c>
      <c r="C1323" s="40">
        <f>VLOOKUP(B1323,Data!F1322:T5162, 7, FALSE)</f>
        <v>139</v>
      </c>
      <c r="D1323" s="42" t="s">
        <v>8221</v>
      </c>
      <c r="E1323" s="40">
        <f>VLOOKUP(D1323,Data!F1482:T5435, 7, FALSE)</f>
        <v>6</v>
      </c>
    </row>
    <row r="1324" spans="2:5" x14ac:dyDescent="0.35">
      <c r="B1324" s="42" t="s">
        <v>8219</v>
      </c>
      <c r="C1324" s="40">
        <f>VLOOKUP(B1324,Data!F1323:T5163, 7, FALSE)</f>
        <v>139</v>
      </c>
      <c r="D1324" s="42" t="s">
        <v>8221</v>
      </c>
      <c r="E1324" s="40">
        <f>VLOOKUP(D1324,Data!F1483:T5436, 7, FALSE)</f>
        <v>6</v>
      </c>
    </row>
    <row r="1325" spans="2:5" x14ac:dyDescent="0.35">
      <c r="B1325" s="42" t="s">
        <v>8219</v>
      </c>
      <c r="C1325" s="40">
        <f>VLOOKUP(B1325,Data!F1324:T5164, 7, FALSE)</f>
        <v>139</v>
      </c>
      <c r="D1325" s="42" t="s">
        <v>8221</v>
      </c>
      <c r="E1325" s="40">
        <f>VLOOKUP(D1325,Data!F1484:T5437, 7, FALSE)</f>
        <v>1</v>
      </c>
    </row>
    <row r="1326" spans="2:5" x14ac:dyDescent="0.35">
      <c r="B1326" s="42" t="s">
        <v>8219</v>
      </c>
      <c r="C1326" s="40">
        <f>VLOOKUP(B1326,Data!F1325:T5165, 7, FALSE)</f>
        <v>139</v>
      </c>
      <c r="D1326" s="42" t="s">
        <v>8221</v>
      </c>
      <c r="E1326" s="40">
        <f>VLOOKUP(D1326,Data!F1485:T5438, 7, FALSE)</f>
        <v>2</v>
      </c>
    </row>
    <row r="1327" spans="2:5" x14ac:dyDescent="0.35">
      <c r="B1327" s="42" t="s">
        <v>8219</v>
      </c>
      <c r="C1327" s="40">
        <f>VLOOKUP(B1327,Data!F1326:T5166, 7, FALSE)</f>
        <v>139</v>
      </c>
      <c r="D1327" s="42" t="s">
        <v>8221</v>
      </c>
      <c r="E1327" s="40">
        <f>VLOOKUP(D1327,Data!F1486:T5439, 7, FALSE)</f>
        <v>0</v>
      </c>
    </row>
    <row r="1328" spans="2:5" x14ac:dyDescent="0.35">
      <c r="B1328" s="42" t="s">
        <v>8219</v>
      </c>
      <c r="C1328" s="40">
        <f>VLOOKUP(B1328,Data!F1327:T5167, 7, FALSE)</f>
        <v>139</v>
      </c>
      <c r="D1328" s="42" t="s">
        <v>8221</v>
      </c>
      <c r="E1328" s="40">
        <f>VLOOKUP(D1328,Data!F1487:T5440, 7, FALSE)</f>
        <v>3</v>
      </c>
    </row>
    <row r="1329" spans="2:5" x14ac:dyDescent="0.35">
      <c r="B1329" s="42" t="s">
        <v>8219</v>
      </c>
      <c r="C1329" s="40">
        <f>VLOOKUP(B1329,Data!F1328:T5168, 7, FALSE)</f>
        <v>139</v>
      </c>
      <c r="D1329" s="42" t="s">
        <v>8221</v>
      </c>
      <c r="E1329" s="40">
        <f>VLOOKUP(D1329,Data!F1488:T5441, 7, FALSE)</f>
        <v>3</v>
      </c>
    </row>
    <row r="1330" spans="2:5" x14ac:dyDescent="0.35">
      <c r="B1330" s="42" t="s">
        <v>8219</v>
      </c>
      <c r="C1330" s="40">
        <f>VLOOKUP(B1330,Data!F1329:T5169, 7, FALSE)</f>
        <v>139</v>
      </c>
      <c r="D1330" s="42" t="s">
        <v>8221</v>
      </c>
      <c r="E1330" s="40">
        <f>VLOOKUP(D1330,Data!F1489:T5442, 7, FALSE)</f>
        <v>0</v>
      </c>
    </row>
    <row r="1331" spans="2:5" x14ac:dyDescent="0.35">
      <c r="B1331" s="42" t="s">
        <v>8219</v>
      </c>
      <c r="C1331" s="40">
        <f>VLOOKUP(B1331,Data!F1330:T5170, 7, FALSE)</f>
        <v>139</v>
      </c>
      <c r="D1331" s="42" t="s">
        <v>8221</v>
      </c>
      <c r="E1331" s="40">
        <f>VLOOKUP(D1331,Data!F1490:T5443, 7, FALSE)</f>
        <v>6</v>
      </c>
    </row>
    <row r="1332" spans="2:5" x14ac:dyDescent="0.35">
      <c r="B1332" s="42" t="s">
        <v>8219</v>
      </c>
      <c r="C1332" s="40">
        <f>VLOOKUP(B1332,Data!F1331:T5171, 7, FALSE)</f>
        <v>139</v>
      </c>
      <c r="D1332" s="42" t="s">
        <v>8221</v>
      </c>
      <c r="E1332" s="40">
        <f>VLOOKUP(D1332,Data!F1491:T5444, 7, FALSE)</f>
        <v>0</v>
      </c>
    </row>
    <row r="1333" spans="2:5" x14ac:dyDescent="0.35">
      <c r="B1333" s="42" t="s">
        <v>8219</v>
      </c>
      <c r="C1333" s="40">
        <f>VLOOKUP(B1333,Data!F1332:T5172, 7, FALSE)</f>
        <v>139</v>
      </c>
      <c r="D1333" s="42" t="s">
        <v>8221</v>
      </c>
      <c r="E1333" s="40">
        <f>VLOOKUP(D1333,Data!F1492:T5445, 7, FALSE)</f>
        <v>19</v>
      </c>
    </row>
    <row r="1334" spans="2:5" x14ac:dyDescent="0.35">
      <c r="B1334" s="42" t="s">
        <v>8219</v>
      </c>
      <c r="C1334" s="40">
        <f>VLOOKUP(B1334,Data!F1333:T5173, 7, FALSE)</f>
        <v>139</v>
      </c>
      <c r="D1334" s="42" t="s">
        <v>8221</v>
      </c>
      <c r="E1334" s="40">
        <f>VLOOKUP(D1334,Data!F1493:T5446, 7, FALSE)</f>
        <v>1</v>
      </c>
    </row>
    <row r="1335" spans="2:5" x14ac:dyDescent="0.35">
      <c r="B1335" s="42" t="s">
        <v>8219</v>
      </c>
      <c r="C1335" s="40">
        <f>VLOOKUP(B1335,Data!F1334:T5174, 7, FALSE)</f>
        <v>139</v>
      </c>
      <c r="D1335" s="42" t="s">
        <v>8221</v>
      </c>
      <c r="E1335" s="40">
        <f>VLOOKUP(D1335,Data!F1494:T5447, 7, FALSE)</f>
        <v>2</v>
      </c>
    </row>
    <row r="1336" spans="2:5" x14ac:dyDescent="0.35">
      <c r="B1336" s="42" t="s">
        <v>8219</v>
      </c>
      <c r="C1336" s="40">
        <f>VLOOKUP(B1336,Data!F1335:T5175, 7, FALSE)</f>
        <v>139</v>
      </c>
      <c r="D1336" s="42" t="s">
        <v>8221</v>
      </c>
      <c r="E1336" s="40">
        <f>VLOOKUP(D1336,Data!F1495:T5448, 7, FALSE)</f>
        <v>0</v>
      </c>
    </row>
    <row r="1337" spans="2:5" x14ac:dyDescent="0.35">
      <c r="B1337" s="42" t="s">
        <v>8219</v>
      </c>
      <c r="C1337" s="40">
        <f>VLOOKUP(B1337,Data!F1336:T5176, 7, FALSE)</f>
        <v>139</v>
      </c>
      <c r="D1337" s="42" t="s">
        <v>8221</v>
      </c>
      <c r="E1337" s="40">
        <f>VLOOKUP(D1337,Data!F1496:T5449, 7, FALSE)</f>
        <v>11</v>
      </c>
    </row>
    <row r="1338" spans="2:5" x14ac:dyDescent="0.35">
      <c r="B1338" s="42" t="s">
        <v>8219</v>
      </c>
      <c r="C1338" s="40">
        <f>VLOOKUP(B1338,Data!F1337:T5177, 7, FALSE)</f>
        <v>139</v>
      </c>
      <c r="D1338" s="42" t="s">
        <v>8221</v>
      </c>
      <c r="E1338" s="40">
        <f>VLOOKUP(D1338,Data!F1497:T5450, 7, FALSE)</f>
        <v>0</v>
      </c>
    </row>
    <row r="1339" spans="2:5" x14ac:dyDescent="0.35">
      <c r="B1339" s="42" t="s">
        <v>8219</v>
      </c>
      <c r="C1339" s="40">
        <f>VLOOKUP(B1339,Data!F1338:T5178, 7, FALSE)</f>
        <v>139</v>
      </c>
      <c r="D1339" s="42" t="s">
        <v>8221</v>
      </c>
      <c r="E1339" s="40">
        <f>VLOOKUP(D1339,Data!F1498:T5451, 7, FALSE)</f>
        <v>0</v>
      </c>
    </row>
    <row r="1340" spans="2:5" x14ac:dyDescent="0.35">
      <c r="B1340" s="42" t="s">
        <v>8219</v>
      </c>
      <c r="C1340" s="40">
        <f>VLOOKUP(B1340,Data!F1339:T5179, 7, FALSE)</f>
        <v>139</v>
      </c>
      <c r="D1340" s="42" t="s">
        <v>8221</v>
      </c>
      <c r="E1340" s="40">
        <f>VLOOKUP(D1340,Data!F1499:T5452, 7, FALSE)</f>
        <v>1</v>
      </c>
    </row>
    <row r="1341" spans="2:5" x14ac:dyDescent="0.35">
      <c r="B1341" s="42" t="s">
        <v>8219</v>
      </c>
      <c r="C1341" s="40">
        <f>VLOOKUP(B1341,Data!F1340:T5180, 7, FALSE)</f>
        <v>139</v>
      </c>
      <c r="D1341" s="42" t="s">
        <v>8221</v>
      </c>
      <c r="E1341" s="40">
        <f>VLOOKUP(D1341,Data!F1500:T5453, 7, FALSE)</f>
        <v>3</v>
      </c>
    </row>
    <row r="1342" spans="2:5" x14ac:dyDescent="0.35">
      <c r="B1342" s="42" t="s">
        <v>8219</v>
      </c>
      <c r="C1342" s="40">
        <f>VLOOKUP(B1342,Data!F1341:T5181, 7, FALSE)</f>
        <v>139</v>
      </c>
      <c r="D1342" s="42" t="s">
        <v>8221</v>
      </c>
      <c r="E1342" s="40">
        <f>VLOOKUP(D1342,Data!F1501:T5454, 7, FALSE)</f>
        <v>1</v>
      </c>
    </row>
    <row r="1343" spans="2:5" x14ac:dyDescent="0.35">
      <c r="B1343" s="42" t="s">
        <v>8219</v>
      </c>
      <c r="C1343" s="40">
        <f>VLOOKUP(B1343,Data!F1342:T5182, 7, FALSE)</f>
        <v>139</v>
      </c>
      <c r="D1343" s="42" t="s">
        <v>8221</v>
      </c>
      <c r="E1343" s="40">
        <f>VLOOKUP(D1343,Data!F1502:T5455, 7, FALSE)</f>
        <v>15</v>
      </c>
    </row>
    <row r="1344" spans="2:5" x14ac:dyDescent="0.35">
      <c r="B1344" s="42" t="s">
        <v>8219</v>
      </c>
      <c r="C1344" s="40">
        <f>VLOOKUP(B1344,Data!F1343:T5183, 7, FALSE)</f>
        <v>139</v>
      </c>
      <c r="D1344" s="42" t="s">
        <v>8221</v>
      </c>
      <c r="E1344" s="40">
        <f>VLOOKUP(D1344,Data!F1503:T5456, 7, FALSE)</f>
        <v>2</v>
      </c>
    </row>
    <row r="1345" spans="2:5" x14ac:dyDescent="0.35">
      <c r="B1345" s="42" t="s">
        <v>8219</v>
      </c>
      <c r="C1345" s="40">
        <f>VLOOKUP(B1345,Data!F1344:T5184, 7, FALSE)</f>
        <v>139</v>
      </c>
      <c r="D1345" s="42" t="s">
        <v>8221</v>
      </c>
      <c r="E1345" s="40">
        <f>VLOOKUP(D1345,Data!F1504:T5457, 7, FALSE)</f>
        <v>2</v>
      </c>
    </row>
    <row r="1346" spans="2:5" x14ac:dyDescent="0.35">
      <c r="B1346" s="42" t="s">
        <v>8219</v>
      </c>
      <c r="C1346" s="40">
        <f>VLOOKUP(B1346,Data!F1345:T5185, 7, FALSE)</f>
        <v>139</v>
      </c>
      <c r="D1346" s="42" t="s">
        <v>8221</v>
      </c>
      <c r="E1346" s="40">
        <f>VLOOKUP(D1346,Data!F1505:T5458, 7, FALSE)</f>
        <v>2</v>
      </c>
    </row>
    <row r="1347" spans="2:5" x14ac:dyDescent="0.35">
      <c r="B1347" s="42" t="s">
        <v>8219</v>
      </c>
      <c r="C1347" s="40">
        <f>VLOOKUP(B1347,Data!F1346:T5186, 7, FALSE)</f>
        <v>139</v>
      </c>
      <c r="D1347" s="42" t="s">
        <v>8221</v>
      </c>
      <c r="E1347" s="40">
        <f>VLOOKUP(D1347,Data!F1506:T5459, 7, FALSE)</f>
        <v>2</v>
      </c>
    </row>
    <row r="1348" spans="2:5" x14ac:dyDescent="0.35">
      <c r="B1348" s="42" t="s">
        <v>8219</v>
      </c>
      <c r="C1348" s="40">
        <f>VLOOKUP(B1348,Data!F1347:T5187, 7, FALSE)</f>
        <v>7</v>
      </c>
      <c r="D1348" s="42" t="s">
        <v>8221</v>
      </c>
      <c r="E1348" s="40">
        <f>VLOOKUP(D1348,Data!F1507:T5460, 7, FALSE)</f>
        <v>2</v>
      </c>
    </row>
    <row r="1349" spans="2:5" x14ac:dyDescent="0.35">
      <c r="B1349" s="42" t="s">
        <v>8219</v>
      </c>
      <c r="C1349" s="40">
        <f>VLOOKUP(B1349,Data!F1348:T5188, 7, FALSE)</f>
        <v>149</v>
      </c>
      <c r="D1349" s="42" t="s">
        <v>8221</v>
      </c>
      <c r="E1349" s="40">
        <f>VLOOKUP(D1349,Data!F1508:T5461, 7, FALSE)</f>
        <v>2</v>
      </c>
    </row>
    <row r="1350" spans="2:5" x14ac:dyDescent="0.35">
      <c r="B1350" s="42" t="s">
        <v>8219</v>
      </c>
      <c r="C1350" s="40">
        <f>VLOOKUP(B1350,Data!F1349:T5189, 7, FALSE)</f>
        <v>31</v>
      </c>
      <c r="D1350" s="42" t="s">
        <v>8221</v>
      </c>
      <c r="E1350" s="40">
        <f>VLOOKUP(D1350,Data!F1509:T5462, 7, FALSE)</f>
        <v>2</v>
      </c>
    </row>
    <row r="1351" spans="2:5" x14ac:dyDescent="0.35">
      <c r="B1351" s="42" t="s">
        <v>8219</v>
      </c>
      <c r="C1351" s="40">
        <f>VLOOKUP(B1351,Data!F1350:T5190, 7, FALSE)</f>
        <v>26</v>
      </c>
      <c r="D1351" s="42" t="s">
        <v>8221</v>
      </c>
      <c r="E1351" s="40">
        <f>VLOOKUP(D1351,Data!F1510:T5463, 7, FALSE)</f>
        <v>2</v>
      </c>
    </row>
    <row r="1352" spans="2:5" x14ac:dyDescent="0.35">
      <c r="B1352" s="42" t="s">
        <v>8219</v>
      </c>
      <c r="C1352" s="40">
        <f>VLOOKUP(B1352,Data!F1351:T5191, 7, FALSE)</f>
        <v>172</v>
      </c>
      <c r="D1352" s="42" t="s">
        <v>8221</v>
      </c>
      <c r="E1352" s="40">
        <f>VLOOKUP(D1352,Data!F1511:T5464, 7, FALSE)</f>
        <v>2</v>
      </c>
    </row>
    <row r="1353" spans="2:5" x14ac:dyDescent="0.35">
      <c r="B1353" s="42" t="s">
        <v>8219</v>
      </c>
      <c r="C1353" s="40">
        <f>VLOOKUP(B1353,Data!F1352:T5192, 7, FALSE)</f>
        <v>78</v>
      </c>
      <c r="D1353" s="42" t="s">
        <v>8221</v>
      </c>
      <c r="E1353" s="40">
        <f>VLOOKUP(D1353,Data!F1512:T5465, 7, FALSE)</f>
        <v>2</v>
      </c>
    </row>
    <row r="1354" spans="2:5" x14ac:dyDescent="0.35">
      <c r="B1354" s="42" t="s">
        <v>8219</v>
      </c>
      <c r="C1354" s="40">
        <f>VLOOKUP(B1354,Data!F1353:T5193, 7, FALSE)</f>
        <v>120</v>
      </c>
      <c r="D1354" s="42" t="s">
        <v>8221</v>
      </c>
      <c r="E1354" s="40">
        <f>VLOOKUP(D1354,Data!F1513:T5466, 7, FALSE)</f>
        <v>2</v>
      </c>
    </row>
    <row r="1355" spans="2:5" x14ac:dyDescent="0.35">
      <c r="B1355" s="42" t="s">
        <v>8219</v>
      </c>
      <c r="C1355" s="40">
        <f>VLOOKUP(B1355,Data!F1354:T5194, 7, FALSE)</f>
        <v>227</v>
      </c>
      <c r="D1355" s="42" t="s">
        <v>8221</v>
      </c>
      <c r="E1355" s="40">
        <f>VLOOKUP(D1355,Data!F1514:T5467, 7, FALSE)</f>
        <v>2</v>
      </c>
    </row>
    <row r="1356" spans="2:5" x14ac:dyDescent="0.35">
      <c r="B1356" s="42" t="s">
        <v>8219</v>
      </c>
      <c r="C1356" s="40">
        <f>VLOOKUP(B1356,Data!F1355:T5195, 7, FALSE)</f>
        <v>42</v>
      </c>
      <c r="D1356" s="42" t="s">
        <v>8221</v>
      </c>
      <c r="E1356" s="40">
        <f>VLOOKUP(D1356,Data!F1515:T5468, 7, FALSE)</f>
        <v>2</v>
      </c>
    </row>
    <row r="1357" spans="2:5" x14ac:dyDescent="0.35">
      <c r="B1357" s="42" t="s">
        <v>8219</v>
      </c>
      <c r="C1357" s="40">
        <f>VLOOKUP(B1357,Data!F1356:T5196, 7, FALSE)</f>
        <v>64</v>
      </c>
      <c r="D1357" s="42" t="s">
        <v>8221</v>
      </c>
      <c r="E1357" s="40">
        <f>VLOOKUP(D1357,Data!F1516:T5469, 7, FALSE)</f>
        <v>2</v>
      </c>
    </row>
    <row r="1358" spans="2:5" x14ac:dyDescent="0.35">
      <c r="B1358" s="42" t="s">
        <v>8219</v>
      </c>
      <c r="C1358" s="40">
        <f>VLOOKUP(B1358,Data!F1357:T5197, 7, FALSE)</f>
        <v>121</v>
      </c>
      <c r="D1358" s="42" t="s">
        <v>8221</v>
      </c>
      <c r="E1358" s="40">
        <f>VLOOKUP(D1358,Data!F1517:T5470, 7, FALSE)</f>
        <v>2</v>
      </c>
    </row>
    <row r="1359" spans="2:5" x14ac:dyDescent="0.35">
      <c r="B1359" s="42" t="s">
        <v>8219</v>
      </c>
      <c r="C1359" s="40">
        <f>VLOOKUP(B1359,Data!F1358:T5198, 7, FALSE)</f>
        <v>87</v>
      </c>
      <c r="D1359" s="42" t="s">
        <v>8221</v>
      </c>
      <c r="E1359" s="40">
        <f>VLOOKUP(D1359,Data!F1518:T5471, 7, FALSE)</f>
        <v>2</v>
      </c>
    </row>
    <row r="1360" spans="2:5" x14ac:dyDescent="0.35">
      <c r="B1360" s="42" t="s">
        <v>8219</v>
      </c>
      <c r="C1360" s="40">
        <f>VLOOKUP(B1360,Data!F1359:T5199, 7, FALSE)</f>
        <v>65</v>
      </c>
      <c r="D1360" s="42" t="s">
        <v>8221</v>
      </c>
      <c r="E1360" s="40">
        <f>VLOOKUP(D1360,Data!F1519:T5472, 7, FALSE)</f>
        <v>2</v>
      </c>
    </row>
    <row r="1361" spans="2:5" x14ac:dyDescent="0.35">
      <c r="B1361" s="42" t="s">
        <v>8219</v>
      </c>
      <c r="C1361" s="40">
        <f>VLOOKUP(B1361,Data!F1360:T5200, 7, FALSE)</f>
        <v>49</v>
      </c>
      <c r="D1361" s="42" t="s">
        <v>8221</v>
      </c>
      <c r="E1361" s="40">
        <f>VLOOKUP(D1361,Data!F1520:T5473, 7, FALSE)</f>
        <v>2</v>
      </c>
    </row>
    <row r="1362" spans="2:5" x14ac:dyDescent="0.35">
      <c r="B1362" s="42" t="s">
        <v>8219</v>
      </c>
      <c r="C1362" s="40">
        <f>VLOOKUP(B1362,Data!F1361:T5201, 7, FALSE)</f>
        <v>19</v>
      </c>
      <c r="D1362" s="42" t="s">
        <v>8221</v>
      </c>
      <c r="E1362" s="40">
        <f>VLOOKUP(D1362,Data!F1521:T5474, 7, FALSE)</f>
        <v>2</v>
      </c>
    </row>
    <row r="1363" spans="2:5" x14ac:dyDescent="0.35">
      <c r="B1363" s="42" t="s">
        <v>8219</v>
      </c>
      <c r="C1363" s="40">
        <f>VLOOKUP(B1363,Data!F1362:T5202, 7, FALSE)</f>
        <v>81</v>
      </c>
      <c r="D1363" s="42" t="s">
        <v>8221</v>
      </c>
      <c r="E1363" s="40">
        <f>VLOOKUP(D1363,Data!F1522:T5475, 7, FALSE)</f>
        <v>2</v>
      </c>
    </row>
    <row r="1364" spans="2:5" x14ac:dyDescent="0.35">
      <c r="B1364" s="42" t="s">
        <v>8219</v>
      </c>
      <c r="C1364" s="40">
        <f>VLOOKUP(B1364,Data!F1363:T5203, 7, FALSE)</f>
        <v>264</v>
      </c>
      <c r="D1364" s="42" t="s">
        <v>8221</v>
      </c>
      <c r="E1364" s="40">
        <f>VLOOKUP(D1364,Data!F1523:T5476, 7, FALSE)</f>
        <v>2</v>
      </c>
    </row>
    <row r="1365" spans="2:5" x14ac:dyDescent="0.35">
      <c r="B1365" s="42" t="s">
        <v>8219</v>
      </c>
      <c r="C1365" s="40">
        <f>VLOOKUP(B1365,Data!F1364:T5204, 7, FALSE)</f>
        <v>25</v>
      </c>
      <c r="D1365" s="42" t="s">
        <v>8221</v>
      </c>
      <c r="E1365" s="40">
        <f>VLOOKUP(D1365,Data!F1524:T5477, 7, FALSE)</f>
        <v>2</v>
      </c>
    </row>
    <row r="1366" spans="2:5" x14ac:dyDescent="0.35">
      <c r="B1366" s="42" t="s">
        <v>8219</v>
      </c>
      <c r="C1366" s="40">
        <f>VLOOKUP(B1366,Data!F1365:T5205, 7, FALSE)</f>
        <v>5</v>
      </c>
      <c r="D1366" s="42" t="s">
        <v>8221</v>
      </c>
      <c r="E1366" s="40">
        <f>VLOOKUP(D1366,Data!F1525:T5478, 7, FALSE)</f>
        <v>2</v>
      </c>
    </row>
    <row r="1367" spans="2:5" x14ac:dyDescent="0.35">
      <c r="B1367" s="42" t="s">
        <v>8219</v>
      </c>
      <c r="C1367" s="40">
        <f>VLOOKUP(B1367,Data!F1366:T5206, 7, FALSE)</f>
        <v>144</v>
      </c>
      <c r="D1367" s="42" t="s">
        <v>8221</v>
      </c>
      <c r="E1367" s="40">
        <f>VLOOKUP(D1367,Data!F1526:T5479, 7, FALSE)</f>
        <v>2</v>
      </c>
    </row>
    <row r="1368" spans="2:5" x14ac:dyDescent="0.35">
      <c r="B1368" s="42" t="s">
        <v>8219</v>
      </c>
      <c r="C1368" s="40">
        <f>VLOOKUP(B1368,Data!F1367:T5207, 7, FALSE)</f>
        <v>92</v>
      </c>
      <c r="D1368" s="42" t="s">
        <v>8221</v>
      </c>
      <c r="E1368" s="40">
        <f>VLOOKUP(D1368,Data!F1527:T5480, 7, FALSE)</f>
        <v>2</v>
      </c>
    </row>
    <row r="1369" spans="2:5" x14ac:dyDescent="0.35">
      <c r="B1369" s="42" t="s">
        <v>8219</v>
      </c>
      <c r="C1369" s="40">
        <f>VLOOKUP(B1369,Data!F1368:T5208, 7, FALSE)</f>
        <v>147</v>
      </c>
      <c r="D1369" s="42" t="s">
        <v>8221</v>
      </c>
      <c r="E1369" s="40">
        <f>VLOOKUP(D1369,Data!F1528:T5481, 7, FALSE)</f>
        <v>2</v>
      </c>
    </row>
    <row r="1370" spans="2:5" x14ac:dyDescent="0.35">
      <c r="B1370" s="42" t="s">
        <v>8219</v>
      </c>
      <c r="C1370" s="40">
        <f>VLOOKUP(B1370,Data!F1369:T5209, 7, FALSE)</f>
        <v>90</v>
      </c>
      <c r="D1370" s="42" t="s">
        <v>8221</v>
      </c>
      <c r="E1370" s="40">
        <f>VLOOKUP(D1370,Data!F1529:T5482, 7, FALSE)</f>
        <v>2</v>
      </c>
    </row>
    <row r="1371" spans="2:5" x14ac:dyDescent="0.35">
      <c r="B1371" s="42" t="s">
        <v>8219</v>
      </c>
      <c r="C1371" s="40">
        <f>VLOOKUP(B1371,Data!F1370:T5210, 7, FALSE)</f>
        <v>87</v>
      </c>
      <c r="D1371" s="42" t="s">
        <v>8221</v>
      </c>
      <c r="E1371" s="40">
        <f>VLOOKUP(D1371,Data!F1530:T5483, 7, FALSE)</f>
        <v>2</v>
      </c>
    </row>
    <row r="1372" spans="2:5" x14ac:dyDescent="0.35">
      <c r="B1372" s="42" t="s">
        <v>8219</v>
      </c>
      <c r="C1372" s="40">
        <f>VLOOKUP(B1372,Data!F1371:T5211, 7, FALSE)</f>
        <v>406</v>
      </c>
      <c r="D1372" s="42" t="s">
        <v>8221</v>
      </c>
      <c r="E1372" s="40">
        <f>VLOOKUP(D1372,Data!F1531:T5484, 7, FALSE)</f>
        <v>2</v>
      </c>
    </row>
    <row r="1373" spans="2:5" x14ac:dyDescent="0.35">
      <c r="B1373" s="42" t="s">
        <v>8219</v>
      </c>
      <c r="C1373" s="40">
        <f>VLOOKUP(B1373,Data!F1372:T5212, 7, FALSE)</f>
        <v>20</v>
      </c>
      <c r="D1373" s="42" t="s">
        <v>8221</v>
      </c>
      <c r="E1373" s="40">
        <f>VLOOKUP(D1373,Data!F1532:T5485, 7, FALSE)</f>
        <v>2</v>
      </c>
    </row>
    <row r="1374" spans="2:5" x14ac:dyDescent="0.35">
      <c r="B1374" s="42" t="s">
        <v>8219</v>
      </c>
      <c r="C1374" s="40">
        <f>VLOOKUP(B1374,Data!F1373:T5213, 7, FALSE)</f>
        <v>70</v>
      </c>
      <c r="D1374" s="42" t="s">
        <v>8221</v>
      </c>
      <c r="E1374" s="40">
        <f>VLOOKUP(D1374,Data!F1533:T5486, 7, FALSE)</f>
        <v>2</v>
      </c>
    </row>
    <row r="1375" spans="2:5" x14ac:dyDescent="0.35">
      <c r="B1375" s="42" t="s">
        <v>8219</v>
      </c>
      <c r="C1375" s="40">
        <f>VLOOKUP(B1375,Data!F1374:T5214, 7, FALSE)</f>
        <v>16</v>
      </c>
      <c r="D1375" s="42" t="s">
        <v>8221</v>
      </c>
      <c r="E1375" s="40">
        <f>VLOOKUP(D1375,Data!F1534:T5487, 7, FALSE)</f>
        <v>2</v>
      </c>
    </row>
    <row r="1376" spans="2:5" x14ac:dyDescent="0.35">
      <c r="B1376" s="42" t="s">
        <v>8219</v>
      </c>
      <c r="C1376" s="40">
        <f>VLOOKUP(B1376,Data!F1375:T5215, 7, FALSE)</f>
        <v>52</v>
      </c>
      <c r="D1376" s="42" t="s">
        <v>8221</v>
      </c>
      <c r="E1376" s="40">
        <f>VLOOKUP(D1376,Data!F1535:T5488, 7, FALSE)</f>
        <v>2</v>
      </c>
    </row>
    <row r="1377" spans="2:5" x14ac:dyDescent="0.35">
      <c r="B1377" s="42" t="s">
        <v>8219</v>
      </c>
      <c r="C1377" s="40">
        <f>VLOOKUP(B1377,Data!F1376:T5216, 7, FALSE)</f>
        <v>66</v>
      </c>
      <c r="D1377" s="42" t="s">
        <v>8221</v>
      </c>
      <c r="E1377" s="40">
        <f>VLOOKUP(D1377,Data!F1536:T5489, 7, FALSE)</f>
        <v>2</v>
      </c>
    </row>
    <row r="1378" spans="2:5" x14ac:dyDescent="0.35">
      <c r="B1378" s="42" t="s">
        <v>8219</v>
      </c>
      <c r="C1378" s="40">
        <f>VLOOKUP(B1378,Data!F1377:T5217, 7, FALSE)</f>
        <v>109</v>
      </c>
      <c r="D1378" s="42" t="s">
        <v>8221</v>
      </c>
      <c r="E1378" s="40">
        <f>VLOOKUP(D1378,Data!F1537:T5490, 7, FALSE)</f>
        <v>2</v>
      </c>
    </row>
    <row r="1379" spans="2:5" x14ac:dyDescent="0.35">
      <c r="B1379" s="42" t="s">
        <v>8219</v>
      </c>
      <c r="C1379" s="40">
        <f>VLOOKUP(B1379,Data!F1378:T5218, 7, FALSE)</f>
        <v>168</v>
      </c>
      <c r="D1379" s="42" t="s">
        <v>8221</v>
      </c>
      <c r="E1379" s="40">
        <f>VLOOKUP(D1379,Data!F1538:T5491, 7, FALSE)</f>
        <v>2</v>
      </c>
    </row>
    <row r="1380" spans="2:5" x14ac:dyDescent="0.35">
      <c r="B1380" s="42" t="s">
        <v>8219</v>
      </c>
      <c r="C1380" s="40">
        <f>VLOOKUP(B1380,Data!F1379:T5219, 7, FALSE)</f>
        <v>31</v>
      </c>
      <c r="D1380" s="42" t="s">
        <v>8221</v>
      </c>
      <c r="E1380" s="40">
        <f>VLOOKUP(D1380,Data!F1539:T5492, 7, FALSE)</f>
        <v>2</v>
      </c>
    </row>
    <row r="1381" spans="2:5" x14ac:dyDescent="0.35">
      <c r="B1381" s="42" t="s">
        <v>8219</v>
      </c>
      <c r="C1381" s="40">
        <f>VLOOKUP(B1381,Data!F1380:T5220, 7, FALSE)</f>
        <v>133</v>
      </c>
      <c r="D1381" s="42" t="s">
        <v>8221</v>
      </c>
      <c r="E1381" s="40">
        <f>VLOOKUP(D1381,Data!F1540:T5493, 7, FALSE)</f>
        <v>2</v>
      </c>
    </row>
    <row r="1382" spans="2:5" x14ac:dyDescent="0.35">
      <c r="B1382" s="42" t="s">
        <v>8219</v>
      </c>
      <c r="C1382" s="40">
        <f>VLOOKUP(B1382,Data!F1381:T5221, 7, FALSE)</f>
        <v>151</v>
      </c>
      <c r="D1382" s="42" t="s">
        <v>8221</v>
      </c>
      <c r="E1382" s="40">
        <f>VLOOKUP(D1382,Data!F1541:T5494, 7, FALSE)</f>
        <v>2</v>
      </c>
    </row>
    <row r="1383" spans="2:5" x14ac:dyDescent="0.35">
      <c r="B1383" s="42" t="s">
        <v>8219</v>
      </c>
      <c r="C1383" s="40">
        <f>VLOOKUP(B1383,Data!F1382:T5222, 7, FALSE)</f>
        <v>5</v>
      </c>
      <c r="D1383" s="42" t="s">
        <v>8221</v>
      </c>
      <c r="E1383" s="40">
        <f>VLOOKUP(D1383,Data!F1542:T5495, 7, FALSE)</f>
        <v>2</v>
      </c>
    </row>
    <row r="1384" spans="2:5" x14ac:dyDescent="0.35">
      <c r="B1384" s="42" t="s">
        <v>8219</v>
      </c>
      <c r="C1384" s="40">
        <f>VLOOKUP(B1384,Data!F1383:T5223, 7, FALSE)</f>
        <v>73</v>
      </c>
      <c r="D1384" s="42" t="s">
        <v>8221</v>
      </c>
      <c r="E1384" s="40">
        <f>VLOOKUP(D1384,Data!F1543:T5496, 7, FALSE)</f>
        <v>2</v>
      </c>
    </row>
    <row r="1385" spans="2:5" x14ac:dyDescent="0.35">
      <c r="B1385" s="42" t="s">
        <v>8219</v>
      </c>
      <c r="C1385" s="40">
        <f>VLOOKUP(B1385,Data!F1384:T5224, 7, FALSE)</f>
        <v>148</v>
      </c>
      <c r="D1385" s="42" t="s">
        <v>8221</v>
      </c>
      <c r="E1385" s="40">
        <f>VLOOKUP(D1385,Data!F1544:T5497, 7, FALSE)</f>
        <v>1</v>
      </c>
    </row>
    <row r="1386" spans="2:5" x14ac:dyDescent="0.35">
      <c r="B1386" s="42" t="s">
        <v>8219</v>
      </c>
      <c r="C1386" s="40">
        <f>VLOOKUP(B1386,Data!F1385:T5225, 7, FALSE)</f>
        <v>93</v>
      </c>
      <c r="D1386" s="42" t="s">
        <v>8221</v>
      </c>
      <c r="E1386" s="40">
        <f>VLOOKUP(D1386,Data!F1545:T5498, 7, FALSE)</f>
        <v>1</v>
      </c>
    </row>
    <row r="1387" spans="2:5" x14ac:dyDescent="0.35">
      <c r="B1387" s="42" t="s">
        <v>8219</v>
      </c>
      <c r="C1387" s="40">
        <f>VLOOKUP(B1387,Data!F1386:T5226, 7, FALSE)</f>
        <v>63</v>
      </c>
      <c r="D1387" s="42" t="s">
        <v>8221</v>
      </c>
      <c r="E1387" s="40">
        <f>VLOOKUP(D1387,Data!F1546:T5499, 7, FALSE)</f>
        <v>0</v>
      </c>
    </row>
    <row r="1388" spans="2:5" x14ac:dyDescent="0.35">
      <c r="B1388" s="42" t="s">
        <v>8219</v>
      </c>
      <c r="C1388" s="40">
        <f>VLOOKUP(B1388,Data!F1387:T5227, 7, FALSE)</f>
        <v>134</v>
      </c>
      <c r="D1388" s="42" t="s">
        <v>8221</v>
      </c>
      <c r="E1388" s="40">
        <f>VLOOKUP(D1388,Data!F1547:T5500, 7, FALSE)</f>
        <v>1</v>
      </c>
    </row>
    <row r="1389" spans="2:5" x14ac:dyDescent="0.35">
      <c r="B1389" s="42" t="s">
        <v>8219</v>
      </c>
      <c r="C1389" s="40">
        <f>VLOOKUP(B1389,Data!F1388:T5228, 7, FALSE)</f>
        <v>14</v>
      </c>
      <c r="D1389" s="42" t="s">
        <v>8221</v>
      </c>
      <c r="E1389" s="40">
        <f>VLOOKUP(D1389,Data!F1548:T5501, 7, FALSE)</f>
        <v>11</v>
      </c>
    </row>
    <row r="1390" spans="2:5" x14ac:dyDescent="0.35">
      <c r="B1390" s="42" t="s">
        <v>8219</v>
      </c>
      <c r="C1390" s="40">
        <f>VLOOKUP(B1390,Data!F1389:T5229, 7, FALSE)</f>
        <v>78</v>
      </c>
      <c r="D1390" s="42" t="s">
        <v>8221</v>
      </c>
      <c r="E1390" s="40">
        <f>VLOOKUP(D1390,Data!F1549:T5502, 7, FALSE)</f>
        <v>0</v>
      </c>
    </row>
    <row r="1391" spans="2:5" x14ac:dyDescent="0.35">
      <c r="B1391" s="42" t="s">
        <v>8219</v>
      </c>
      <c r="C1391" s="40">
        <f>VLOOKUP(B1391,Data!F1390:T5230, 7, FALSE)</f>
        <v>112</v>
      </c>
      <c r="D1391" s="42" t="s">
        <v>8221</v>
      </c>
      <c r="E1391" s="40">
        <f>VLOOKUP(D1391,Data!F1550:T5503, 7, FALSE)</f>
        <v>1</v>
      </c>
    </row>
    <row r="1392" spans="2:5" x14ac:dyDescent="0.35">
      <c r="B1392" s="42" t="s">
        <v>8219</v>
      </c>
      <c r="C1392" s="40">
        <f>VLOOKUP(B1392,Data!F1391:T5231, 7, FALSE)</f>
        <v>34</v>
      </c>
      <c r="D1392" s="42" t="s">
        <v>8221</v>
      </c>
      <c r="E1392" s="40">
        <f>VLOOKUP(D1392,Data!F1551:T5504, 7, FALSE)</f>
        <v>6</v>
      </c>
    </row>
    <row r="1393" spans="2:5" x14ac:dyDescent="0.35">
      <c r="B1393" s="42" t="s">
        <v>8219</v>
      </c>
      <c r="C1393" s="40">
        <f>VLOOKUP(B1393,Data!F1392:T5232, 7, FALSE)</f>
        <v>19</v>
      </c>
      <c r="D1393" s="42" t="s">
        <v>8221</v>
      </c>
      <c r="E1393" s="40">
        <f>VLOOKUP(D1393,Data!F1552:T5505, 7, FALSE)</f>
        <v>7</v>
      </c>
    </row>
    <row r="1394" spans="2:5" x14ac:dyDescent="0.35">
      <c r="B1394" s="42" t="s">
        <v>8219</v>
      </c>
      <c r="C1394" s="40">
        <f>VLOOKUP(B1394,Data!F1393:T5233, 7, FALSE)</f>
        <v>13</v>
      </c>
      <c r="D1394" s="42" t="s">
        <v>8221</v>
      </c>
      <c r="E1394" s="40">
        <f>VLOOKUP(D1394,Data!F1553:T5506, 7, FALSE)</f>
        <v>0</v>
      </c>
    </row>
    <row r="1395" spans="2:5" x14ac:dyDescent="0.35">
      <c r="B1395" s="42" t="s">
        <v>8219</v>
      </c>
      <c r="C1395" s="40">
        <f>VLOOKUP(B1395,Data!F1394:T5234, 7, FALSE)</f>
        <v>104</v>
      </c>
      <c r="D1395" s="42" t="s">
        <v>8221</v>
      </c>
      <c r="E1395" s="40">
        <f>VLOOKUP(D1395,Data!F1554:T5507, 7, FALSE)</f>
        <v>16</v>
      </c>
    </row>
    <row r="1396" spans="2:5" x14ac:dyDescent="0.35">
      <c r="B1396" s="42" t="s">
        <v>8219</v>
      </c>
      <c r="C1396" s="40">
        <f>VLOOKUP(B1396,Data!F1395:T5235, 7, FALSE)</f>
        <v>52</v>
      </c>
      <c r="D1396" s="42" t="s">
        <v>8221</v>
      </c>
      <c r="E1396" s="40">
        <f>VLOOKUP(D1396,Data!F1555:T5508, 7, FALSE)</f>
        <v>0</v>
      </c>
    </row>
    <row r="1397" spans="2:5" x14ac:dyDescent="0.35">
      <c r="B1397" s="42" t="s">
        <v>8219</v>
      </c>
      <c r="C1397" s="40">
        <f>VLOOKUP(B1397,Data!F1396:T5236, 7, FALSE)</f>
        <v>17</v>
      </c>
      <c r="D1397" s="42" t="s">
        <v>8221</v>
      </c>
      <c r="E1397" s="40">
        <f>VLOOKUP(D1397,Data!F1556:T5509, 7, FALSE)</f>
        <v>0</v>
      </c>
    </row>
    <row r="1398" spans="2:5" x14ac:dyDescent="0.35">
      <c r="B1398" s="42" t="s">
        <v>8219</v>
      </c>
      <c r="C1398" s="40">
        <f>VLOOKUP(B1398,Data!F1397:T5237, 7, FALSE)</f>
        <v>82</v>
      </c>
      <c r="D1398" s="42" t="s">
        <v>8221</v>
      </c>
      <c r="E1398" s="40">
        <f>VLOOKUP(D1398,Data!F1557:T5510, 7, FALSE)</f>
        <v>0</v>
      </c>
    </row>
    <row r="1399" spans="2:5" x14ac:dyDescent="0.35">
      <c r="B1399" s="42" t="s">
        <v>8219</v>
      </c>
      <c r="C1399" s="40">
        <f>VLOOKUP(B1399,Data!F1398:T5238, 7, FALSE)</f>
        <v>73</v>
      </c>
      <c r="D1399" s="42" t="s">
        <v>8221</v>
      </c>
      <c r="E1399" s="40">
        <f>VLOOKUP(D1399,Data!F1558:T5511, 7, FALSE)</f>
        <v>12</v>
      </c>
    </row>
    <row r="1400" spans="2:5" x14ac:dyDescent="0.35">
      <c r="B1400" s="42" t="s">
        <v>8219</v>
      </c>
      <c r="C1400" s="40">
        <f>VLOOKUP(B1400,Data!F1399:T5239, 7, FALSE)</f>
        <v>158</v>
      </c>
      <c r="D1400" s="42" t="s">
        <v>8221</v>
      </c>
      <c r="E1400" s="40">
        <f>VLOOKUP(D1400,Data!F1559:T5512, 7, FALSE)</f>
        <v>1</v>
      </c>
    </row>
    <row r="1401" spans="2:5" x14ac:dyDescent="0.35">
      <c r="B1401" s="42" t="s">
        <v>8219</v>
      </c>
      <c r="C1401" s="40">
        <f>VLOOKUP(B1401,Data!F1400:T5240, 7, FALSE)</f>
        <v>65</v>
      </c>
      <c r="D1401" s="42" t="s">
        <v>8221</v>
      </c>
      <c r="E1401" s="40">
        <f>VLOOKUP(D1401,Data!F1560:T5513, 7, FALSE)</f>
        <v>3</v>
      </c>
    </row>
    <row r="1402" spans="2:5" x14ac:dyDescent="0.35">
      <c r="B1402" s="42" t="s">
        <v>8219</v>
      </c>
      <c r="C1402" s="40">
        <f>VLOOKUP(B1402,Data!F1401:T5241, 7, FALSE)</f>
        <v>184</v>
      </c>
      <c r="D1402" s="42" t="s">
        <v>8221</v>
      </c>
      <c r="E1402" s="40">
        <f>VLOOKUP(D1402,Data!F1561:T5514, 7, FALSE)</f>
        <v>1</v>
      </c>
    </row>
    <row r="1403" spans="2:5" x14ac:dyDescent="0.35">
      <c r="B1403" s="42" t="s">
        <v>8219</v>
      </c>
      <c r="C1403" s="40">
        <f>VLOOKUP(B1403,Data!F1402:T5242, 7, FALSE)</f>
        <v>34</v>
      </c>
      <c r="D1403" s="42" t="s">
        <v>8221</v>
      </c>
      <c r="E1403" s="40">
        <f>VLOOKUP(D1403,Data!F1562:T5515, 7, FALSE)</f>
        <v>4</v>
      </c>
    </row>
    <row r="1404" spans="2:5" x14ac:dyDescent="0.35">
      <c r="B1404" s="42" t="s">
        <v>8219</v>
      </c>
      <c r="C1404" s="40">
        <f>VLOOKUP(B1404,Data!F1403:T5243, 7, FALSE)</f>
        <v>240</v>
      </c>
      <c r="D1404" s="42" t="s">
        <v>8221</v>
      </c>
      <c r="E1404" s="40">
        <f>VLOOKUP(D1404,Data!F1563:T5516, 7, FALSE)</f>
        <v>1</v>
      </c>
    </row>
    <row r="1405" spans="2:5" x14ac:dyDescent="0.35">
      <c r="B1405" s="42" t="s">
        <v>8219</v>
      </c>
      <c r="C1405" s="40">
        <f>VLOOKUP(B1405,Data!F1404:T5244, 7, FALSE)</f>
        <v>113</v>
      </c>
      <c r="D1405" s="42" t="s">
        <v>8221</v>
      </c>
      <c r="E1405" s="40">
        <f>VLOOKUP(D1405,Data!F1564:T5517, 7, FALSE)</f>
        <v>1</v>
      </c>
    </row>
    <row r="1406" spans="2:5" x14ac:dyDescent="0.35">
      <c r="B1406" s="42" t="s">
        <v>8219</v>
      </c>
      <c r="C1406" s="40">
        <f>VLOOKUP(B1406,Data!F1405:T5245, 7, FALSE)</f>
        <v>66</v>
      </c>
      <c r="D1406" s="42" t="s">
        <v>8221</v>
      </c>
      <c r="E1406" s="40">
        <f>VLOOKUP(D1406,Data!F1565:T5518, 7, FALSE)</f>
        <v>1</v>
      </c>
    </row>
    <row r="1407" spans="2:5" x14ac:dyDescent="0.35">
      <c r="B1407" s="42" t="s">
        <v>8219</v>
      </c>
      <c r="C1407" s="40">
        <f>VLOOKUP(B1407,Data!F1406:T5246, 7, FALSE)</f>
        <v>340</v>
      </c>
      <c r="D1407" s="42" t="s">
        <v>8221</v>
      </c>
      <c r="E1407" s="40">
        <f>VLOOKUP(D1407,Data!F1566:T5519, 7, FALSE)</f>
        <v>1</v>
      </c>
    </row>
    <row r="1408" spans="2:5" x14ac:dyDescent="0.35">
      <c r="B1408" s="42" t="s">
        <v>8219</v>
      </c>
      <c r="C1408" s="40">
        <f>VLOOKUP(B1408,Data!F1407:T5247, 7, FALSE)</f>
        <v>340</v>
      </c>
      <c r="D1408" s="42" t="s">
        <v>8221</v>
      </c>
      <c r="E1408" s="40">
        <f>VLOOKUP(D1408,Data!F1567:T5520, 7, FALSE)</f>
        <v>1</v>
      </c>
    </row>
    <row r="1409" spans="2:5" x14ac:dyDescent="0.35">
      <c r="B1409" s="42" t="s">
        <v>8219</v>
      </c>
      <c r="C1409" s="40">
        <f>VLOOKUP(B1409,Data!F1408:T5248, 7, FALSE)</f>
        <v>340</v>
      </c>
      <c r="D1409" s="42" t="s">
        <v>8221</v>
      </c>
      <c r="E1409" s="40">
        <f>VLOOKUP(D1409,Data!F1568:T5521, 7, FALSE)</f>
        <v>1</v>
      </c>
    </row>
    <row r="1410" spans="2:5" x14ac:dyDescent="0.35">
      <c r="B1410" s="42" t="s">
        <v>8219</v>
      </c>
      <c r="C1410" s="40">
        <f>VLOOKUP(B1410,Data!F1409:T5249, 7, FALSE)</f>
        <v>340</v>
      </c>
      <c r="D1410" s="42" t="s">
        <v>8221</v>
      </c>
      <c r="E1410" s="40">
        <f>VLOOKUP(D1410,Data!F1569:T5522, 7, FALSE)</f>
        <v>1</v>
      </c>
    </row>
    <row r="1411" spans="2:5" x14ac:dyDescent="0.35">
      <c r="B1411" s="42" t="s">
        <v>8219</v>
      </c>
      <c r="C1411" s="40">
        <f>VLOOKUP(B1411,Data!F1410:T5250, 7, FALSE)</f>
        <v>340</v>
      </c>
      <c r="D1411" s="42" t="s">
        <v>8221</v>
      </c>
      <c r="E1411" s="40">
        <f>VLOOKUP(D1411,Data!F1570:T5523, 7, FALSE)</f>
        <v>1</v>
      </c>
    </row>
    <row r="1412" spans="2:5" x14ac:dyDescent="0.35">
      <c r="B1412" s="42" t="s">
        <v>8219</v>
      </c>
      <c r="C1412" s="40">
        <f>VLOOKUP(B1412,Data!F1411:T5251, 7, FALSE)</f>
        <v>340</v>
      </c>
      <c r="D1412" s="42" t="s">
        <v>8221</v>
      </c>
      <c r="E1412" s="40">
        <f>VLOOKUP(D1412,Data!F1571:T5524, 7, FALSE)</f>
        <v>1</v>
      </c>
    </row>
    <row r="1413" spans="2:5" x14ac:dyDescent="0.35">
      <c r="B1413" s="42" t="s">
        <v>8219</v>
      </c>
      <c r="C1413" s="40">
        <f>VLOOKUP(B1413,Data!F1412:T5252, 7, FALSE)</f>
        <v>340</v>
      </c>
      <c r="D1413" s="42" t="s">
        <v>8221</v>
      </c>
      <c r="E1413" s="40">
        <f>VLOOKUP(D1413,Data!F1572:T5525, 7, FALSE)</f>
        <v>1</v>
      </c>
    </row>
    <row r="1414" spans="2:5" x14ac:dyDescent="0.35">
      <c r="B1414" s="42" t="s">
        <v>8219</v>
      </c>
      <c r="C1414" s="40">
        <f>VLOOKUP(B1414,Data!F1413:T5253, 7, FALSE)</f>
        <v>340</v>
      </c>
      <c r="D1414" s="42" t="s">
        <v>8221</v>
      </c>
      <c r="E1414" s="40">
        <f>VLOOKUP(D1414,Data!F1573:T5526, 7, FALSE)</f>
        <v>1</v>
      </c>
    </row>
    <row r="1415" spans="2:5" x14ac:dyDescent="0.35">
      <c r="B1415" s="42" t="s">
        <v>8219</v>
      </c>
      <c r="C1415" s="40">
        <f>VLOOKUP(B1415,Data!F1414:T5254, 7, FALSE)</f>
        <v>340</v>
      </c>
      <c r="D1415" s="42" t="s">
        <v>8221</v>
      </c>
      <c r="E1415" s="40">
        <f>VLOOKUP(D1415,Data!F1574:T5527, 7, FALSE)</f>
        <v>1</v>
      </c>
    </row>
    <row r="1416" spans="2:5" x14ac:dyDescent="0.35">
      <c r="B1416" s="42" t="s">
        <v>8219</v>
      </c>
      <c r="C1416" s="40">
        <f>VLOOKUP(B1416,Data!F1415:T5255, 7, FALSE)</f>
        <v>340</v>
      </c>
      <c r="D1416" s="42" t="s">
        <v>8221</v>
      </c>
      <c r="E1416" s="40">
        <f>VLOOKUP(D1416,Data!F1575:T5528, 7, FALSE)</f>
        <v>1</v>
      </c>
    </row>
    <row r="1417" spans="2:5" x14ac:dyDescent="0.35">
      <c r="B1417" s="42" t="s">
        <v>8219</v>
      </c>
      <c r="C1417" s="40">
        <f>VLOOKUP(B1417,Data!F1416:T5256, 7, FALSE)</f>
        <v>340</v>
      </c>
      <c r="D1417" s="42" t="s">
        <v>8221</v>
      </c>
      <c r="E1417" s="40">
        <f>VLOOKUP(D1417,Data!F1576:T5529, 7, FALSE)</f>
        <v>1</v>
      </c>
    </row>
    <row r="1418" spans="2:5" x14ac:dyDescent="0.35">
      <c r="B1418" s="42" t="s">
        <v>8219</v>
      </c>
      <c r="C1418" s="40">
        <f>VLOOKUP(B1418,Data!F1417:T5257, 7, FALSE)</f>
        <v>340</v>
      </c>
      <c r="D1418" s="42" t="s">
        <v>8221</v>
      </c>
      <c r="E1418" s="40">
        <f>VLOOKUP(D1418,Data!F1577:T5530, 7, FALSE)</f>
        <v>1</v>
      </c>
    </row>
    <row r="1419" spans="2:5" x14ac:dyDescent="0.35">
      <c r="B1419" s="42" t="s">
        <v>8219</v>
      </c>
      <c r="C1419" s="40">
        <f>VLOOKUP(B1419,Data!F1418:T5258, 7, FALSE)</f>
        <v>340</v>
      </c>
      <c r="D1419" s="42" t="s">
        <v>8221</v>
      </c>
      <c r="E1419" s="40">
        <f>VLOOKUP(D1419,Data!F1578:T5531, 7, FALSE)</f>
        <v>1</v>
      </c>
    </row>
    <row r="1420" spans="2:5" x14ac:dyDescent="0.35">
      <c r="B1420" s="42" t="s">
        <v>8219</v>
      </c>
      <c r="C1420" s="40">
        <f>VLOOKUP(B1420,Data!F1419:T5259, 7, FALSE)</f>
        <v>340</v>
      </c>
      <c r="D1420" s="42" t="s">
        <v>8221</v>
      </c>
      <c r="E1420" s="40">
        <f>VLOOKUP(D1420,Data!F1579:T5532, 7, FALSE)</f>
        <v>1</v>
      </c>
    </row>
    <row r="1421" spans="2:5" x14ac:dyDescent="0.35">
      <c r="B1421" s="42" t="s">
        <v>8219</v>
      </c>
      <c r="C1421" s="40">
        <f>VLOOKUP(B1421,Data!F1420:T5260, 7, FALSE)</f>
        <v>340</v>
      </c>
      <c r="D1421" s="42" t="s">
        <v>8221</v>
      </c>
      <c r="E1421" s="40">
        <f>VLOOKUP(D1421,Data!F1580:T5533, 7, FALSE)</f>
        <v>1</v>
      </c>
    </row>
    <row r="1422" spans="2:5" x14ac:dyDescent="0.35">
      <c r="B1422" s="42" t="s">
        <v>8219</v>
      </c>
      <c r="C1422" s="40">
        <f>VLOOKUP(B1422,Data!F1421:T5261, 7, FALSE)</f>
        <v>340</v>
      </c>
      <c r="D1422" s="42" t="s">
        <v>8221</v>
      </c>
      <c r="E1422" s="40">
        <f>VLOOKUP(D1422,Data!F1581:T5534, 7, FALSE)</f>
        <v>1</v>
      </c>
    </row>
    <row r="1423" spans="2:5" x14ac:dyDescent="0.35">
      <c r="B1423" s="42" t="s">
        <v>8219</v>
      </c>
      <c r="C1423" s="40">
        <f>VLOOKUP(B1423,Data!F1422:T5262, 7, FALSE)</f>
        <v>340</v>
      </c>
      <c r="D1423" s="42" t="s">
        <v>8221</v>
      </c>
      <c r="E1423" s="40">
        <f>VLOOKUP(D1423,Data!F1582:T5535, 7, FALSE)</f>
        <v>1</v>
      </c>
    </row>
    <row r="1424" spans="2:5" x14ac:dyDescent="0.35">
      <c r="B1424" s="42" t="s">
        <v>8219</v>
      </c>
      <c r="C1424" s="40">
        <f>VLOOKUP(B1424,Data!F1423:T5263, 7, FALSE)</f>
        <v>340</v>
      </c>
      <c r="D1424" s="42" t="s">
        <v>8221</v>
      </c>
      <c r="E1424" s="40">
        <f>VLOOKUP(D1424,Data!F1583:T5536, 7, FALSE)</f>
        <v>1</v>
      </c>
    </row>
    <row r="1425" spans="2:5" x14ac:dyDescent="0.35">
      <c r="B1425" s="42" t="s">
        <v>8219</v>
      </c>
      <c r="C1425" s="40">
        <f>VLOOKUP(B1425,Data!F1424:T5264, 7, FALSE)</f>
        <v>340</v>
      </c>
      <c r="D1425" s="42" t="s">
        <v>8221</v>
      </c>
      <c r="E1425" s="40">
        <f>VLOOKUP(D1425,Data!F1584:T5537, 7, FALSE)</f>
        <v>3</v>
      </c>
    </row>
    <row r="1426" spans="2:5" x14ac:dyDescent="0.35">
      <c r="B1426" s="42" t="s">
        <v>8219</v>
      </c>
      <c r="C1426" s="40">
        <f>VLOOKUP(B1426,Data!F1425:T5265, 7, FALSE)</f>
        <v>340</v>
      </c>
      <c r="D1426" s="42" t="s">
        <v>8221</v>
      </c>
      <c r="E1426" s="40">
        <f>VLOOKUP(D1426,Data!F1585:T5538, 7, FALSE)</f>
        <v>1</v>
      </c>
    </row>
    <row r="1427" spans="2:5" x14ac:dyDescent="0.35">
      <c r="B1427" s="42" t="s">
        <v>8219</v>
      </c>
      <c r="C1427" s="40">
        <f>VLOOKUP(B1427,Data!F1426:T5266, 7, FALSE)</f>
        <v>340</v>
      </c>
      <c r="D1427" s="42" t="s">
        <v>8221</v>
      </c>
      <c r="E1427" s="40">
        <f>VLOOKUP(D1427,Data!F1586:T5539, 7, FALSE)</f>
        <v>0</v>
      </c>
    </row>
    <row r="1428" spans="2:5" x14ac:dyDescent="0.35">
      <c r="B1428" s="42" t="s">
        <v>8219</v>
      </c>
      <c r="C1428" s="40">
        <f>VLOOKUP(B1428,Data!F1427:T5267, 7, FALSE)</f>
        <v>340</v>
      </c>
      <c r="D1428" s="42" t="s">
        <v>8221</v>
      </c>
      <c r="E1428" s="40">
        <f>VLOOKUP(D1428,Data!F1587:T5540, 7, FALSE)</f>
        <v>12</v>
      </c>
    </row>
    <row r="1429" spans="2:5" x14ac:dyDescent="0.35">
      <c r="B1429" s="42" t="s">
        <v>8219</v>
      </c>
      <c r="C1429" s="40">
        <f>VLOOKUP(B1429,Data!F1428:T5268, 7, FALSE)</f>
        <v>340</v>
      </c>
      <c r="D1429" s="42" t="s">
        <v>8221</v>
      </c>
      <c r="E1429" s="40">
        <f>VLOOKUP(D1429,Data!F1588:T5541, 7, FALSE)</f>
        <v>0</v>
      </c>
    </row>
    <row r="1430" spans="2:5" x14ac:dyDescent="0.35">
      <c r="B1430" s="42" t="s">
        <v>8219</v>
      </c>
      <c r="C1430" s="40">
        <f>VLOOKUP(B1430,Data!F1429:T5269, 7, FALSE)</f>
        <v>340</v>
      </c>
      <c r="D1430" s="42" t="s">
        <v>8221</v>
      </c>
      <c r="E1430" s="40">
        <f>VLOOKUP(D1430,Data!F1589:T5542, 7, FALSE)</f>
        <v>1</v>
      </c>
    </row>
    <row r="1431" spans="2:5" x14ac:dyDescent="0.35">
      <c r="B1431" s="42" t="s">
        <v>8219</v>
      </c>
      <c r="C1431" s="40">
        <f>VLOOKUP(B1431,Data!F1430:T5270, 7, FALSE)</f>
        <v>340</v>
      </c>
      <c r="D1431" s="42" t="s">
        <v>8221</v>
      </c>
      <c r="E1431" s="40">
        <f>VLOOKUP(D1431,Data!F1590:T5543, 7, FALSE)</f>
        <v>0</v>
      </c>
    </row>
    <row r="1432" spans="2:5" x14ac:dyDescent="0.35">
      <c r="B1432" s="42" t="s">
        <v>8219</v>
      </c>
      <c r="C1432" s="40">
        <f>VLOOKUP(B1432,Data!F1431:T5271, 7, FALSE)</f>
        <v>340</v>
      </c>
      <c r="D1432" s="42" t="s">
        <v>8221</v>
      </c>
      <c r="E1432" s="40">
        <f>VLOOKUP(D1432,Data!F1591:T5544, 7, FALSE)</f>
        <v>0</v>
      </c>
    </row>
    <row r="1433" spans="2:5" x14ac:dyDescent="0.35">
      <c r="B1433" s="42" t="s">
        <v>8219</v>
      </c>
      <c r="C1433" s="40">
        <f>VLOOKUP(B1433,Data!F1432:T5272, 7, FALSE)</f>
        <v>340</v>
      </c>
      <c r="D1433" s="42" t="s">
        <v>8221</v>
      </c>
      <c r="E1433" s="40">
        <f>VLOOKUP(D1433,Data!F1592:T5545, 7, FALSE)</f>
        <v>2</v>
      </c>
    </row>
    <row r="1434" spans="2:5" x14ac:dyDescent="0.35">
      <c r="B1434" s="42" t="s">
        <v>8219</v>
      </c>
      <c r="C1434" s="40">
        <f>VLOOKUP(B1434,Data!F1433:T5273, 7, FALSE)</f>
        <v>340</v>
      </c>
      <c r="D1434" s="42" t="s">
        <v>8221</v>
      </c>
      <c r="E1434" s="40">
        <f>VLOOKUP(D1434,Data!F1593:T5546, 7, FALSE)</f>
        <v>92</v>
      </c>
    </row>
    <row r="1435" spans="2:5" x14ac:dyDescent="0.35">
      <c r="B1435" s="42" t="s">
        <v>8219</v>
      </c>
      <c r="C1435" s="40">
        <f>VLOOKUP(B1435,Data!F1434:T5274, 7, FALSE)</f>
        <v>340</v>
      </c>
      <c r="D1435" s="42" t="s">
        <v>8221</v>
      </c>
      <c r="E1435" s="40">
        <f>VLOOKUP(D1435,Data!F1594:T5547, 7, FALSE)</f>
        <v>0</v>
      </c>
    </row>
    <row r="1436" spans="2:5" x14ac:dyDescent="0.35">
      <c r="B1436" s="42" t="s">
        <v>8219</v>
      </c>
      <c r="C1436" s="40">
        <f>VLOOKUP(B1436,Data!F1435:T5275, 7, FALSE)</f>
        <v>340</v>
      </c>
      <c r="D1436" s="42" t="s">
        <v>8221</v>
      </c>
      <c r="E1436" s="40">
        <f>VLOOKUP(D1436,Data!F1595:T5548, 7, FALSE)</f>
        <v>3</v>
      </c>
    </row>
    <row r="1437" spans="2:5" x14ac:dyDescent="0.35">
      <c r="B1437" s="42" t="s">
        <v>8219</v>
      </c>
      <c r="C1437" s="40">
        <f>VLOOKUP(B1437,Data!F1436:T5276, 7, FALSE)</f>
        <v>340</v>
      </c>
      <c r="D1437" s="42" t="s">
        <v>8221</v>
      </c>
      <c r="E1437" s="40">
        <f>VLOOKUP(D1437,Data!F1596:T5549, 7, FALSE)</f>
        <v>10</v>
      </c>
    </row>
    <row r="1438" spans="2:5" x14ac:dyDescent="0.35">
      <c r="B1438" s="42" t="s">
        <v>8219</v>
      </c>
      <c r="C1438" s="40">
        <f>VLOOKUP(B1438,Data!F1437:T5277, 7, FALSE)</f>
        <v>340</v>
      </c>
      <c r="D1438" s="42" t="s">
        <v>8221</v>
      </c>
      <c r="E1438" s="40">
        <f>VLOOKUP(D1438,Data!F1597:T5550, 7, FALSE)</f>
        <v>7</v>
      </c>
    </row>
    <row r="1439" spans="2:5" x14ac:dyDescent="0.35">
      <c r="B1439" s="42" t="s">
        <v>8219</v>
      </c>
      <c r="C1439" s="40">
        <f>VLOOKUP(B1439,Data!F1438:T5278, 7, FALSE)</f>
        <v>340</v>
      </c>
      <c r="D1439" s="42" t="s">
        <v>8221</v>
      </c>
      <c r="E1439" s="40">
        <f>VLOOKUP(D1439,Data!F1598:T5551, 7, FALSE)</f>
        <v>3</v>
      </c>
    </row>
    <row r="1440" spans="2:5" x14ac:dyDescent="0.35">
      <c r="B1440" s="42" t="s">
        <v>8219</v>
      </c>
      <c r="C1440" s="40">
        <f>VLOOKUP(B1440,Data!F1439:T5279, 7, FALSE)</f>
        <v>340</v>
      </c>
      <c r="D1440" s="42" t="s">
        <v>8221</v>
      </c>
      <c r="E1440" s="40">
        <f>VLOOKUP(D1440,Data!F1599:T5552, 7, FALSE)</f>
        <v>0</v>
      </c>
    </row>
    <row r="1441" spans="2:5" x14ac:dyDescent="0.35">
      <c r="B1441" s="42" t="s">
        <v>8219</v>
      </c>
      <c r="C1441" s="40">
        <f>VLOOKUP(B1441,Data!F1440:T5280, 7, FALSE)</f>
        <v>340</v>
      </c>
      <c r="D1441" s="42" t="s">
        <v>8221</v>
      </c>
      <c r="E1441" s="40">
        <f>VLOOKUP(D1441,Data!F1600:T5553, 7, FALSE)</f>
        <v>1</v>
      </c>
    </row>
    <row r="1442" spans="2:5" x14ac:dyDescent="0.35">
      <c r="B1442" s="42" t="s">
        <v>8219</v>
      </c>
      <c r="C1442" s="40">
        <f>VLOOKUP(B1442,Data!F1441:T5281, 7, FALSE)</f>
        <v>340</v>
      </c>
      <c r="D1442" s="42" t="s">
        <v>8221</v>
      </c>
      <c r="E1442" s="40">
        <f>VLOOKUP(D1442,Data!F1601:T5554, 7, FALSE)</f>
        <v>0</v>
      </c>
    </row>
    <row r="1443" spans="2:5" x14ac:dyDescent="0.35">
      <c r="B1443" s="42" t="s">
        <v>8219</v>
      </c>
      <c r="C1443" s="40">
        <f>VLOOKUP(B1443,Data!F1442:T5282, 7, FALSE)</f>
        <v>340</v>
      </c>
      <c r="D1443" s="42" t="s">
        <v>8221</v>
      </c>
      <c r="E1443" s="40">
        <f>VLOOKUP(D1443,Data!F1602:T5555, 7, FALSE)</f>
        <v>9</v>
      </c>
    </row>
    <row r="1444" spans="2:5" x14ac:dyDescent="0.35">
      <c r="B1444" s="42" t="s">
        <v>8219</v>
      </c>
      <c r="C1444" s="40">
        <f>VLOOKUP(B1444,Data!F1443:T5283, 7, FALSE)</f>
        <v>340</v>
      </c>
      <c r="D1444" s="42" t="s">
        <v>8221</v>
      </c>
      <c r="E1444" s="40">
        <f>VLOOKUP(D1444,Data!F1603:T5556, 7, FALSE)</f>
        <v>2</v>
      </c>
    </row>
    <row r="1445" spans="2:5" x14ac:dyDescent="0.35">
      <c r="B1445" s="42" t="s">
        <v>8219</v>
      </c>
      <c r="C1445" s="40">
        <f>VLOOKUP(B1445,Data!F1444:T5284, 7, FALSE)</f>
        <v>340</v>
      </c>
      <c r="D1445" s="42" t="s">
        <v>8221</v>
      </c>
      <c r="E1445" s="40">
        <f>VLOOKUP(D1445,Data!F1604:T5557, 7, FALSE)</f>
        <v>2</v>
      </c>
    </row>
    <row r="1446" spans="2:5" x14ac:dyDescent="0.35">
      <c r="B1446" s="42" t="s">
        <v>8219</v>
      </c>
      <c r="C1446" s="40">
        <f>VLOOKUP(B1446,Data!F1445:T5285, 7, FALSE)</f>
        <v>340</v>
      </c>
      <c r="D1446" s="42" t="s">
        <v>8221</v>
      </c>
      <c r="E1446" s="40">
        <f>VLOOKUP(D1446,Data!F1605:T5558, 7, FALSE)</f>
        <v>2</v>
      </c>
    </row>
    <row r="1447" spans="2:5" x14ac:dyDescent="0.35">
      <c r="B1447" s="42" t="s">
        <v>8219</v>
      </c>
      <c r="C1447" s="40">
        <f>VLOOKUP(B1447,Data!F1446:T5286, 7, FALSE)</f>
        <v>340</v>
      </c>
      <c r="D1447" s="42" t="s">
        <v>8221</v>
      </c>
      <c r="E1447" s="40">
        <f>VLOOKUP(D1447,Data!F1606:T5559, 7, FALSE)</f>
        <v>2</v>
      </c>
    </row>
    <row r="1448" spans="2:5" x14ac:dyDescent="0.35">
      <c r="B1448" s="42" t="s">
        <v>8219</v>
      </c>
      <c r="C1448" s="40">
        <f>VLOOKUP(B1448,Data!F1447:T5287, 7, FALSE)</f>
        <v>340</v>
      </c>
      <c r="D1448" s="42" t="s">
        <v>8221</v>
      </c>
      <c r="E1448" s="40">
        <f>VLOOKUP(D1448,Data!F1607:T5560, 7, FALSE)</f>
        <v>2</v>
      </c>
    </row>
    <row r="1449" spans="2:5" x14ac:dyDescent="0.35">
      <c r="B1449" s="42" t="s">
        <v>8219</v>
      </c>
      <c r="C1449" s="40">
        <f>VLOOKUP(B1449,Data!F1448:T5288, 7, FALSE)</f>
        <v>340</v>
      </c>
      <c r="D1449" s="42" t="s">
        <v>8221</v>
      </c>
      <c r="E1449" s="40">
        <f>VLOOKUP(D1449,Data!F1608:T5561, 7, FALSE)</f>
        <v>2</v>
      </c>
    </row>
    <row r="1450" spans="2:5" x14ac:dyDescent="0.35">
      <c r="B1450" s="42" t="s">
        <v>8219</v>
      </c>
      <c r="C1450" s="40">
        <f>VLOOKUP(B1450,Data!F1449:T5289, 7, FALSE)</f>
        <v>340</v>
      </c>
      <c r="D1450" s="42" t="s">
        <v>8221</v>
      </c>
      <c r="E1450" s="40">
        <f>VLOOKUP(D1450,Data!F1609:T5562, 7, FALSE)</f>
        <v>2</v>
      </c>
    </row>
    <row r="1451" spans="2:5" x14ac:dyDescent="0.35">
      <c r="B1451" s="42" t="s">
        <v>8219</v>
      </c>
      <c r="C1451" s="40">
        <f>VLOOKUP(B1451,Data!F1450:T5290, 7, FALSE)</f>
        <v>340</v>
      </c>
      <c r="D1451" s="42" t="s">
        <v>8221</v>
      </c>
      <c r="E1451" s="40">
        <f>VLOOKUP(D1451,Data!F1610:T5563, 7, FALSE)</f>
        <v>2</v>
      </c>
    </row>
    <row r="1452" spans="2:5" x14ac:dyDescent="0.35">
      <c r="B1452" s="42" t="s">
        <v>8219</v>
      </c>
      <c r="C1452" s="40">
        <f>VLOOKUP(B1452,Data!F1451:T5291, 7, FALSE)</f>
        <v>340</v>
      </c>
      <c r="D1452" s="42" t="s">
        <v>8221</v>
      </c>
      <c r="E1452" s="40">
        <f>VLOOKUP(D1452,Data!F1611:T5564, 7, FALSE)</f>
        <v>2</v>
      </c>
    </row>
    <row r="1453" spans="2:5" x14ac:dyDescent="0.35">
      <c r="B1453" s="42" t="s">
        <v>8219</v>
      </c>
      <c r="C1453" s="40">
        <f>VLOOKUP(B1453,Data!F1452:T5292, 7, FALSE)</f>
        <v>340</v>
      </c>
      <c r="D1453" s="42" t="s">
        <v>8221</v>
      </c>
      <c r="E1453" s="40">
        <f>VLOOKUP(D1453,Data!F1612:T5565, 7, FALSE)</f>
        <v>2</v>
      </c>
    </row>
    <row r="1454" spans="2:5" x14ac:dyDescent="0.35">
      <c r="B1454" s="42" t="s">
        <v>8219</v>
      </c>
      <c r="C1454" s="40">
        <f>VLOOKUP(B1454,Data!F1453:T5293, 7, FALSE)</f>
        <v>340</v>
      </c>
      <c r="D1454" s="42" t="s">
        <v>8221</v>
      </c>
      <c r="E1454" s="40">
        <f>VLOOKUP(D1454,Data!F1613:T5566, 7, FALSE)</f>
        <v>2</v>
      </c>
    </row>
    <row r="1455" spans="2:5" x14ac:dyDescent="0.35">
      <c r="B1455" s="42" t="s">
        <v>8219</v>
      </c>
      <c r="C1455" s="40">
        <f>VLOOKUP(B1455,Data!F1454:T5294, 7, FALSE)</f>
        <v>340</v>
      </c>
      <c r="D1455" s="42" t="s">
        <v>8221</v>
      </c>
      <c r="E1455" s="40">
        <f>VLOOKUP(D1455,Data!F1614:T5567, 7, FALSE)</f>
        <v>2</v>
      </c>
    </row>
    <row r="1456" spans="2:5" x14ac:dyDescent="0.35">
      <c r="B1456" s="42" t="s">
        <v>8219</v>
      </c>
      <c r="C1456" s="40">
        <f>VLOOKUP(B1456,Data!F1455:T5295, 7, FALSE)</f>
        <v>340</v>
      </c>
      <c r="D1456" s="42" t="s">
        <v>8221</v>
      </c>
      <c r="E1456" s="40">
        <f>VLOOKUP(D1456,Data!F1615:T5568, 7, FALSE)</f>
        <v>2</v>
      </c>
    </row>
    <row r="1457" spans="2:5" x14ac:dyDescent="0.35">
      <c r="B1457" s="42" t="s">
        <v>8219</v>
      </c>
      <c r="C1457" s="40">
        <f>VLOOKUP(B1457,Data!F1456:T5296, 7, FALSE)</f>
        <v>340</v>
      </c>
      <c r="D1457" s="42" t="s">
        <v>8221</v>
      </c>
      <c r="E1457" s="40">
        <f>VLOOKUP(D1457,Data!F1616:T5569, 7, FALSE)</f>
        <v>2</v>
      </c>
    </row>
    <row r="1458" spans="2:5" x14ac:dyDescent="0.35">
      <c r="B1458" s="42" t="s">
        <v>8219</v>
      </c>
      <c r="C1458" s="40">
        <f>VLOOKUP(B1458,Data!F1457:T5297, 7, FALSE)</f>
        <v>340</v>
      </c>
      <c r="D1458" s="42" t="s">
        <v>8221</v>
      </c>
      <c r="E1458" s="40">
        <f>VLOOKUP(D1458,Data!F1617:T5570, 7, FALSE)</f>
        <v>2</v>
      </c>
    </row>
    <row r="1459" spans="2:5" x14ac:dyDescent="0.35">
      <c r="B1459" s="42" t="s">
        <v>8219</v>
      </c>
      <c r="C1459" s="40">
        <f>VLOOKUP(B1459,Data!F1458:T5298, 7, FALSE)</f>
        <v>340</v>
      </c>
      <c r="D1459" s="42" t="s">
        <v>8221</v>
      </c>
      <c r="E1459" s="40">
        <f>VLOOKUP(D1459,Data!F1618:T5571, 7, FALSE)</f>
        <v>2</v>
      </c>
    </row>
    <row r="1460" spans="2:5" x14ac:dyDescent="0.35">
      <c r="B1460" s="42" t="s">
        <v>8219</v>
      </c>
      <c r="C1460" s="40">
        <f>VLOOKUP(B1460,Data!F1459:T5299, 7, FALSE)</f>
        <v>340</v>
      </c>
      <c r="D1460" s="42" t="s">
        <v>8221</v>
      </c>
      <c r="E1460" s="40">
        <f>VLOOKUP(D1460,Data!F1619:T5572, 7, FALSE)</f>
        <v>2</v>
      </c>
    </row>
    <row r="1461" spans="2:5" x14ac:dyDescent="0.35">
      <c r="B1461" s="42" t="s">
        <v>8219</v>
      </c>
      <c r="C1461" s="40">
        <f>VLOOKUP(B1461,Data!F1460:T5300, 7, FALSE)</f>
        <v>340</v>
      </c>
      <c r="D1461" s="42" t="s">
        <v>8221</v>
      </c>
      <c r="E1461" s="40">
        <f>VLOOKUP(D1461,Data!F1620:T5573, 7, FALSE)</f>
        <v>2</v>
      </c>
    </row>
    <row r="1462" spans="2:5" x14ac:dyDescent="0.35">
      <c r="B1462" s="42" t="s">
        <v>8219</v>
      </c>
      <c r="C1462" s="40">
        <f>VLOOKUP(B1462,Data!F1461:T5301, 7, FALSE)</f>
        <v>340</v>
      </c>
      <c r="D1462" s="42" t="s">
        <v>8221</v>
      </c>
      <c r="E1462" s="40">
        <f>VLOOKUP(D1462,Data!F1621:T5574, 7, FALSE)</f>
        <v>2</v>
      </c>
    </row>
    <row r="1463" spans="2:5" x14ac:dyDescent="0.35">
      <c r="B1463" s="42" t="s">
        <v>8219</v>
      </c>
      <c r="C1463" s="40">
        <f>VLOOKUP(B1463,Data!F1462:T5302, 7, FALSE)</f>
        <v>340</v>
      </c>
      <c r="D1463" s="42" t="s">
        <v>8221</v>
      </c>
      <c r="E1463" s="40">
        <f>VLOOKUP(D1463,Data!F1622:T5575, 7, FALSE)</f>
        <v>2</v>
      </c>
    </row>
    <row r="1464" spans="2:5" x14ac:dyDescent="0.35">
      <c r="B1464" s="42" t="s">
        <v>8219</v>
      </c>
      <c r="C1464" s="40">
        <f>VLOOKUP(B1464,Data!F1463:T5303, 7, FALSE)</f>
        <v>340</v>
      </c>
      <c r="D1464" s="42" t="s">
        <v>8221</v>
      </c>
      <c r="E1464" s="40">
        <f>VLOOKUP(D1464,Data!F1623:T5576, 7, FALSE)</f>
        <v>2</v>
      </c>
    </row>
    <row r="1465" spans="2:5" x14ac:dyDescent="0.35">
      <c r="B1465" s="42" t="s">
        <v>8219</v>
      </c>
      <c r="C1465" s="40">
        <f>VLOOKUP(B1465,Data!F1464:T5304, 7, FALSE)</f>
        <v>150</v>
      </c>
      <c r="D1465" s="42" t="s">
        <v>8221</v>
      </c>
      <c r="E1465" s="40">
        <f>VLOOKUP(D1465,Data!F1624:T5577, 7, FALSE)</f>
        <v>2</v>
      </c>
    </row>
    <row r="1466" spans="2:5" x14ac:dyDescent="0.35">
      <c r="B1466" s="42" t="s">
        <v>8219</v>
      </c>
      <c r="C1466" s="40">
        <f>VLOOKUP(B1466,Data!F1465:T5305, 7, FALSE)</f>
        <v>25</v>
      </c>
      <c r="D1466" s="42" t="s">
        <v>8221</v>
      </c>
      <c r="E1466" s="40">
        <f>VLOOKUP(D1466,Data!F1625:T5578, 7, FALSE)</f>
        <v>2</v>
      </c>
    </row>
    <row r="1467" spans="2:5" x14ac:dyDescent="0.35">
      <c r="B1467" s="42" t="s">
        <v>8219</v>
      </c>
      <c r="C1467" s="40">
        <f>VLOOKUP(B1467,Data!F1466:T5306, 7, FALSE)</f>
        <v>234</v>
      </c>
      <c r="D1467" s="42" t="s">
        <v>8221</v>
      </c>
      <c r="E1467" s="40">
        <f>VLOOKUP(D1467,Data!F1626:T5579, 7, FALSE)</f>
        <v>2</v>
      </c>
    </row>
    <row r="1468" spans="2:5" x14ac:dyDescent="0.35">
      <c r="B1468" s="42" t="s">
        <v>8219</v>
      </c>
      <c r="C1468" s="40">
        <f>VLOOKUP(B1468,Data!F1467:T5307, 7, FALSE)</f>
        <v>2602</v>
      </c>
      <c r="D1468" s="42" t="s">
        <v>8221</v>
      </c>
      <c r="E1468" s="40">
        <f>VLOOKUP(D1468,Data!F1627:T5580, 7, FALSE)</f>
        <v>2</v>
      </c>
    </row>
    <row r="1469" spans="2:5" x14ac:dyDescent="0.35">
      <c r="B1469" s="42" t="s">
        <v>8219</v>
      </c>
      <c r="C1469" s="40">
        <f>VLOOKUP(B1469,Data!F1468:T5308, 7, FALSE)</f>
        <v>248</v>
      </c>
      <c r="D1469" s="42" t="s">
        <v>8221</v>
      </c>
      <c r="E1469" s="40">
        <f>VLOOKUP(D1469,Data!F1628:T5581, 7, FALSE)</f>
        <v>2</v>
      </c>
    </row>
    <row r="1470" spans="2:5" x14ac:dyDescent="0.35">
      <c r="B1470" s="42" t="s">
        <v>8219</v>
      </c>
      <c r="C1470" s="40">
        <f>VLOOKUP(B1470,Data!F1469:T5309, 7, FALSE)</f>
        <v>600</v>
      </c>
      <c r="D1470" s="42" t="s">
        <v>8221</v>
      </c>
      <c r="E1470" s="40">
        <f>VLOOKUP(D1470,Data!F1629:T5582, 7, FALSE)</f>
        <v>2</v>
      </c>
    </row>
    <row r="1471" spans="2:5" x14ac:dyDescent="0.35">
      <c r="B1471" s="42" t="s">
        <v>8219</v>
      </c>
      <c r="C1471" s="40">
        <f>VLOOKUP(B1471,Data!F1470:T5310, 7, FALSE)</f>
        <v>293</v>
      </c>
      <c r="D1471" s="42" t="s">
        <v>8221</v>
      </c>
      <c r="E1471" s="40">
        <f>VLOOKUP(D1471,Data!F1630:T5583, 7, FALSE)</f>
        <v>2</v>
      </c>
    </row>
    <row r="1472" spans="2:5" x14ac:dyDescent="0.35">
      <c r="B1472" s="42" t="s">
        <v>8219</v>
      </c>
      <c r="C1472" s="40">
        <f>VLOOKUP(B1472,Data!F1471:T5311, 7, FALSE)</f>
        <v>321</v>
      </c>
      <c r="D1472" s="42" t="s">
        <v>8221</v>
      </c>
      <c r="E1472" s="40">
        <f>VLOOKUP(D1472,Data!F1631:T5584, 7, FALSE)</f>
        <v>2</v>
      </c>
    </row>
    <row r="1473" spans="2:5" x14ac:dyDescent="0.35">
      <c r="B1473" s="42" t="s">
        <v>8219</v>
      </c>
      <c r="C1473" s="40">
        <f>VLOOKUP(B1473,Data!F1472:T5312, 7, FALSE)</f>
        <v>81</v>
      </c>
      <c r="D1473" s="42" t="s">
        <v>8221</v>
      </c>
      <c r="E1473" s="40">
        <f>VLOOKUP(D1473,Data!F1632:T5585, 7, FALSE)</f>
        <v>2</v>
      </c>
    </row>
    <row r="1474" spans="2:5" x14ac:dyDescent="0.35">
      <c r="B1474" s="42" t="s">
        <v>8219</v>
      </c>
      <c r="C1474" s="40">
        <f>VLOOKUP(B1474,Data!F1473:T5313, 7, FALSE)</f>
        <v>343</v>
      </c>
      <c r="D1474" s="42" t="s">
        <v>8221</v>
      </c>
      <c r="E1474" s="40">
        <f>VLOOKUP(D1474,Data!F1633:T5586, 7, FALSE)</f>
        <v>2</v>
      </c>
    </row>
    <row r="1475" spans="2:5" x14ac:dyDescent="0.35">
      <c r="B1475" s="42" t="s">
        <v>8219</v>
      </c>
      <c r="C1475" s="40">
        <f>VLOOKUP(B1475,Data!F1474:T5314, 7, FALSE)</f>
        <v>336</v>
      </c>
      <c r="D1475" s="42" t="s">
        <v>8221</v>
      </c>
      <c r="E1475" s="40">
        <f>VLOOKUP(D1475,Data!F1634:T5587, 7, FALSE)</f>
        <v>2</v>
      </c>
    </row>
    <row r="1476" spans="2:5" x14ac:dyDescent="0.35">
      <c r="B1476" s="42" t="s">
        <v>8219</v>
      </c>
      <c r="C1476" s="40">
        <f>VLOOKUP(B1476,Data!F1475:T5315, 7, FALSE)</f>
        <v>47</v>
      </c>
      <c r="D1476" s="42" t="s">
        <v>8221</v>
      </c>
      <c r="E1476" s="40">
        <f>VLOOKUP(D1476,Data!F1635:T5588, 7, FALSE)</f>
        <v>2</v>
      </c>
    </row>
    <row r="1477" spans="2:5" x14ac:dyDescent="0.35">
      <c r="B1477" s="42" t="s">
        <v>8219</v>
      </c>
      <c r="C1477" s="40">
        <f>VLOOKUP(B1477,Data!F1476:T5316, 7, FALSE)</f>
        <v>76</v>
      </c>
      <c r="D1477" s="42" t="s">
        <v>8221</v>
      </c>
      <c r="E1477" s="40">
        <f>VLOOKUP(D1477,Data!F1636:T5589, 7, FALSE)</f>
        <v>2</v>
      </c>
    </row>
    <row r="1478" spans="2:5" x14ac:dyDescent="0.35">
      <c r="B1478" s="42" t="s">
        <v>8219</v>
      </c>
      <c r="C1478" s="40">
        <f>VLOOKUP(B1478,Data!F1477:T5317, 7, FALSE)</f>
        <v>441</v>
      </c>
      <c r="D1478" s="42" t="s">
        <v>8221</v>
      </c>
      <c r="E1478" s="40">
        <f>VLOOKUP(D1478,Data!F1637:T5590, 7, FALSE)</f>
        <v>2</v>
      </c>
    </row>
    <row r="1479" spans="2:5" x14ac:dyDescent="0.35">
      <c r="B1479" s="42" t="s">
        <v>8219</v>
      </c>
      <c r="C1479" s="40">
        <f>VLOOKUP(B1479,Data!F1478:T5318, 7, FALSE)</f>
        <v>916</v>
      </c>
      <c r="D1479" s="42" t="s">
        <v>8221</v>
      </c>
      <c r="E1479" s="40">
        <f>VLOOKUP(D1479,Data!F1638:T5591, 7, FALSE)</f>
        <v>2</v>
      </c>
    </row>
    <row r="1480" spans="2:5" x14ac:dyDescent="0.35">
      <c r="B1480" s="42" t="s">
        <v>8219</v>
      </c>
      <c r="C1480" s="40">
        <f>VLOOKUP(B1480,Data!F1479:T5319, 7, FALSE)</f>
        <v>369</v>
      </c>
      <c r="D1480" s="42" t="s">
        <v>8221</v>
      </c>
      <c r="E1480" s="40">
        <f>VLOOKUP(D1480,Data!F1639:T5592, 7, FALSE)</f>
        <v>2</v>
      </c>
    </row>
    <row r="1481" spans="2:5" x14ac:dyDescent="0.35">
      <c r="B1481" s="42" t="s">
        <v>8219</v>
      </c>
      <c r="C1481" s="40">
        <f>VLOOKUP(B1481,Data!F1480:T5320, 7, FALSE)</f>
        <v>20242</v>
      </c>
      <c r="D1481" s="42" t="s">
        <v>8221</v>
      </c>
      <c r="E1481" s="40">
        <f>VLOOKUP(D1481,Data!F1640:T5593, 7, FALSE)</f>
        <v>2</v>
      </c>
    </row>
    <row r="1482" spans="2:5" x14ac:dyDescent="0.35">
      <c r="B1482" s="42" t="s">
        <v>8219</v>
      </c>
      <c r="C1482" s="40">
        <f>VLOOKUP(B1482,Data!F1481:T5321, 7, FALSE)</f>
        <v>71</v>
      </c>
      <c r="D1482" s="42" t="s">
        <v>8221</v>
      </c>
      <c r="E1482" s="40">
        <f>VLOOKUP(D1482,Data!F1641:T5594, 7, FALSE)</f>
        <v>2</v>
      </c>
    </row>
    <row r="1483" spans="2:5" x14ac:dyDescent="0.35">
      <c r="B1483" s="42" t="s">
        <v>8219</v>
      </c>
      <c r="C1483" s="40">
        <f>VLOOKUP(B1483,Data!F1482:T5322, 7, FALSE)</f>
        <v>635</v>
      </c>
      <c r="D1483" s="42" t="s">
        <v>8221</v>
      </c>
      <c r="E1483" s="40">
        <f>VLOOKUP(D1483,Data!F1642:T5595, 7, FALSE)</f>
        <v>2</v>
      </c>
    </row>
    <row r="1484" spans="2:5" x14ac:dyDescent="0.35">
      <c r="B1484" s="42" t="s">
        <v>8219</v>
      </c>
      <c r="C1484" s="40">
        <f>VLOOKUP(B1484,Data!F1483:T5323, 7, FALSE)</f>
        <v>885</v>
      </c>
      <c r="D1484" s="42" t="s">
        <v>8221</v>
      </c>
      <c r="E1484" s="40">
        <f>VLOOKUP(D1484,Data!F1643:T5596, 7, FALSE)</f>
        <v>2</v>
      </c>
    </row>
    <row r="1485" spans="2:5" x14ac:dyDescent="0.35">
      <c r="B1485" s="42" t="s">
        <v>8219</v>
      </c>
      <c r="C1485" s="40">
        <f>VLOOKUP(B1485,Data!F1484:T5324, 7, FALSE)</f>
        <v>885</v>
      </c>
      <c r="D1485" s="42" t="s">
        <v>8221</v>
      </c>
      <c r="E1485" s="40">
        <f>VLOOKUP(D1485,Data!F1644:T5597, 7, FALSE)</f>
        <v>2</v>
      </c>
    </row>
    <row r="1486" spans="2:5" x14ac:dyDescent="0.35">
      <c r="B1486" s="42" t="s">
        <v>8219</v>
      </c>
      <c r="C1486" s="40">
        <f>VLOOKUP(B1486,Data!F1485:T5325, 7, FALSE)</f>
        <v>885</v>
      </c>
      <c r="D1486" s="42" t="s">
        <v>8221</v>
      </c>
      <c r="E1486" s="40">
        <f>VLOOKUP(D1486,Data!F1645:T5598, 7, FALSE)</f>
        <v>2</v>
      </c>
    </row>
    <row r="1487" spans="2:5" x14ac:dyDescent="0.35">
      <c r="B1487" s="42" t="s">
        <v>8219</v>
      </c>
      <c r="C1487" s="40">
        <f>VLOOKUP(B1487,Data!F1486:T5326, 7, FALSE)</f>
        <v>885</v>
      </c>
      <c r="D1487" s="42" t="s">
        <v>8221</v>
      </c>
      <c r="E1487" s="40">
        <f>VLOOKUP(D1487,Data!F1646:T5599, 7, FALSE)</f>
        <v>2</v>
      </c>
    </row>
    <row r="1488" spans="2:5" x14ac:dyDescent="0.35">
      <c r="B1488" s="42" t="s">
        <v>8219</v>
      </c>
      <c r="C1488" s="40">
        <f>VLOOKUP(B1488,Data!F1487:T5327, 7, FALSE)</f>
        <v>885</v>
      </c>
      <c r="D1488" s="42" t="s">
        <v>8221</v>
      </c>
      <c r="E1488" s="40">
        <f>VLOOKUP(D1488,Data!F1647:T5600, 7, FALSE)</f>
        <v>2</v>
      </c>
    </row>
    <row r="1489" spans="2:5" x14ac:dyDescent="0.35">
      <c r="B1489" s="42" t="s">
        <v>8219</v>
      </c>
      <c r="C1489" s="40">
        <f>VLOOKUP(B1489,Data!F1488:T5328, 7, FALSE)</f>
        <v>885</v>
      </c>
      <c r="D1489" s="42" t="s">
        <v>8221</v>
      </c>
      <c r="E1489" s="40">
        <f>VLOOKUP(D1489,Data!F1648:T5601, 7, FALSE)</f>
        <v>2</v>
      </c>
    </row>
    <row r="1490" spans="2:5" x14ac:dyDescent="0.35">
      <c r="B1490" s="42" t="s">
        <v>8219</v>
      </c>
      <c r="C1490" s="40">
        <f>VLOOKUP(B1490,Data!F1489:T5329, 7, FALSE)</f>
        <v>885</v>
      </c>
      <c r="D1490" s="42" t="s">
        <v>8221</v>
      </c>
      <c r="E1490" s="40">
        <f>VLOOKUP(D1490,Data!F1649:T5602, 7, FALSE)</f>
        <v>2</v>
      </c>
    </row>
    <row r="1491" spans="2:5" x14ac:dyDescent="0.35">
      <c r="B1491" s="42" t="s">
        <v>8219</v>
      </c>
      <c r="C1491" s="40">
        <f>VLOOKUP(B1491,Data!F1490:T5330, 7, FALSE)</f>
        <v>885</v>
      </c>
      <c r="D1491" s="42" t="s">
        <v>8221</v>
      </c>
      <c r="E1491" s="40">
        <f>VLOOKUP(D1491,Data!F1650:T5603, 7, FALSE)</f>
        <v>2</v>
      </c>
    </row>
    <row r="1492" spans="2:5" x14ac:dyDescent="0.35">
      <c r="B1492" s="42" t="s">
        <v>8219</v>
      </c>
      <c r="C1492" s="40">
        <f>VLOOKUP(B1492,Data!F1491:T5331, 7, FALSE)</f>
        <v>885</v>
      </c>
      <c r="D1492" s="42" t="s">
        <v>8221</v>
      </c>
      <c r="E1492" s="40">
        <f>VLOOKUP(D1492,Data!F1651:T5604, 7, FALSE)</f>
        <v>2</v>
      </c>
    </row>
    <row r="1493" spans="2:5" x14ac:dyDescent="0.35">
      <c r="B1493" s="42" t="s">
        <v>8219</v>
      </c>
      <c r="C1493" s="40">
        <f>VLOOKUP(B1493,Data!F1492:T5332, 7, FALSE)</f>
        <v>885</v>
      </c>
      <c r="D1493" s="42" t="s">
        <v>8221</v>
      </c>
      <c r="E1493" s="40">
        <f>VLOOKUP(D1493,Data!F1652:T5605, 7, FALSE)</f>
        <v>2</v>
      </c>
    </row>
    <row r="1494" spans="2:5" x14ac:dyDescent="0.35">
      <c r="B1494" s="42" t="s">
        <v>8219</v>
      </c>
      <c r="C1494" s="40">
        <f>VLOOKUP(B1494,Data!F1493:T5333, 7, FALSE)</f>
        <v>885</v>
      </c>
      <c r="D1494" s="42" t="s">
        <v>8221</v>
      </c>
      <c r="E1494" s="40">
        <f>VLOOKUP(D1494,Data!F1653:T5606, 7, FALSE)</f>
        <v>2</v>
      </c>
    </row>
    <row r="1495" spans="2:5" x14ac:dyDescent="0.35">
      <c r="B1495" s="42" t="s">
        <v>8219</v>
      </c>
      <c r="C1495" s="40">
        <f>VLOOKUP(B1495,Data!F1494:T5334, 7, FALSE)</f>
        <v>885</v>
      </c>
      <c r="D1495" s="42" t="s">
        <v>8221</v>
      </c>
      <c r="E1495" s="40">
        <f>VLOOKUP(D1495,Data!F1654:T5607, 7, FALSE)</f>
        <v>2</v>
      </c>
    </row>
    <row r="1496" spans="2:5" x14ac:dyDescent="0.35">
      <c r="B1496" s="42" t="s">
        <v>8219</v>
      </c>
      <c r="C1496" s="40">
        <f>VLOOKUP(B1496,Data!F1495:T5335, 7, FALSE)</f>
        <v>885</v>
      </c>
      <c r="D1496" s="42" t="s">
        <v>8221</v>
      </c>
      <c r="E1496" s="40">
        <f>VLOOKUP(D1496,Data!F1655:T5608, 7, FALSE)</f>
        <v>2</v>
      </c>
    </row>
    <row r="1497" spans="2:5" x14ac:dyDescent="0.35">
      <c r="B1497" s="42" t="s">
        <v>8219</v>
      </c>
      <c r="C1497" s="40">
        <f>VLOOKUP(B1497,Data!F1496:T5336, 7, FALSE)</f>
        <v>885</v>
      </c>
      <c r="D1497" s="42" t="s">
        <v>8221</v>
      </c>
      <c r="E1497" s="40">
        <f>VLOOKUP(D1497,Data!F1656:T5609, 7, FALSE)</f>
        <v>2</v>
      </c>
    </row>
    <row r="1498" spans="2:5" x14ac:dyDescent="0.35">
      <c r="B1498" s="42" t="s">
        <v>8219</v>
      </c>
      <c r="C1498" s="40">
        <f>VLOOKUP(B1498,Data!F1497:T5337, 7, FALSE)</f>
        <v>885</v>
      </c>
      <c r="D1498" s="42" t="s">
        <v>8221</v>
      </c>
      <c r="E1498" s="40">
        <f>VLOOKUP(D1498,Data!F1657:T5610, 7, FALSE)</f>
        <v>2</v>
      </c>
    </row>
    <row r="1499" spans="2:5" x14ac:dyDescent="0.35">
      <c r="B1499" s="42" t="s">
        <v>8219</v>
      </c>
      <c r="C1499" s="40">
        <f>VLOOKUP(B1499,Data!F1498:T5338, 7, FALSE)</f>
        <v>885</v>
      </c>
      <c r="D1499" s="42" t="s">
        <v>8221</v>
      </c>
      <c r="E1499" s="40">
        <f>VLOOKUP(D1499,Data!F1658:T5611, 7, FALSE)</f>
        <v>2</v>
      </c>
    </row>
    <row r="1500" spans="2:5" x14ac:dyDescent="0.35">
      <c r="B1500" s="42" t="s">
        <v>8219</v>
      </c>
      <c r="C1500" s="40">
        <f>VLOOKUP(B1500,Data!F1499:T5339, 7, FALSE)</f>
        <v>885</v>
      </c>
      <c r="D1500" s="42" t="s">
        <v>8221</v>
      </c>
      <c r="E1500" s="40">
        <f>VLOOKUP(D1500,Data!F1659:T5612, 7, FALSE)</f>
        <v>2</v>
      </c>
    </row>
    <row r="1501" spans="2:5" x14ac:dyDescent="0.35">
      <c r="B1501" s="42" t="s">
        <v>8219</v>
      </c>
      <c r="C1501" s="40">
        <f>VLOOKUP(B1501,Data!F1500:T5340, 7, FALSE)</f>
        <v>885</v>
      </c>
      <c r="D1501" s="42" t="s">
        <v>8221</v>
      </c>
      <c r="E1501" s="40">
        <f>VLOOKUP(D1501,Data!F1660:T5613, 7, FALSE)</f>
        <v>2</v>
      </c>
    </row>
    <row r="1502" spans="2:5" x14ac:dyDescent="0.35">
      <c r="B1502" s="42" t="s">
        <v>8219</v>
      </c>
      <c r="C1502" s="40">
        <f>VLOOKUP(B1502,Data!F1501:T5341, 7, FALSE)</f>
        <v>885</v>
      </c>
      <c r="D1502" s="42" t="s">
        <v>8221</v>
      </c>
      <c r="E1502" s="40">
        <f>VLOOKUP(D1502,Data!F1661:T5614, 7, FALSE)</f>
        <v>2</v>
      </c>
    </row>
    <row r="1503" spans="2:5" x14ac:dyDescent="0.35">
      <c r="B1503" s="42" t="s">
        <v>8219</v>
      </c>
      <c r="C1503" s="40">
        <f>VLOOKUP(B1503,Data!F1502:T5342, 7, FALSE)</f>
        <v>885</v>
      </c>
      <c r="D1503" s="42" t="s">
        <v>8221</v>
      </c>
      <c r="E1503" s="40">
        <f>VLOOKUP(D1503,Data!F1662:T5615, 7, FALSE)</f>
        <v>2</v>
      </c>
    </row>
    <row r="1504" spans="2:5" x14ac:dyDescent="0.35">
      <c r="B1504" s="42" t="s">
        <v>8219</v>
      </c>
      <c r="C1504" s="40">
        <f>VLOOKUP(B1504,Data!F1503:T5343, 7, FALSE)</f>
        <v>885</v>
      </c>
      <c r="D1504" s="42" t="s">
        <v>8221</v>
      </c>
      <c r="E1504" s="40">
        <f>VLOOKUP(D1504,Data!F1663:T5616, 7, FALSE)</f>
        <v>2</v>
      </c>
    </row>
    <row r="1505" spans="2:5" x14ac:dyDescent="0.35">
      <c r="B1505" s="42" t="s">
        <v>8219</v>
      </c>
      <c r="C1505" s="40">
        <f>VLOOKUP(B1505,Data!F1504:T5344, 7, FALSE)</f>
        <v>329</v>
      </c>
      <c r="D1505" s="42" t="s">
        <v>8221</v>
      </c>
      <c r="E1505" s="40">
        <f>VLOOKUP(D1505,Data!F1664:T5617, 7, FALSE)</f>
        <v>2</v>
      </c>
    </row>
    <row r="1506" spans="2:5" x14ac:dyDescent="0.35">
      <c r="B1506" s="42" t="s">
        <v>8219</v>
      </c>
      <c r="C1506" s="40">
        <f>VLOOKUP(B1506,Data!F1505:T5345, 7, FALSE)</f>
        <v>71</v>
      </c>
      <c r="D1506" s="42" t="s">
        <v>8221</v>
      </c>
      <c r="E1506" s="40">
        <f>VLOOKUP(D1506,Data!F1665:T5618, 7, FALSE)</f>
        <v>2</v>
      </c>
    </row>
    <row r="1507" spans="2:5" x14ac:dyDescent="0.35">
      <c r="B1507" s="42" t="s">
        <v>8219</v>
      </c>
      <c r="C1507" s="40">
        <f>VLOOKUP(B1507,Data!F1506:T5346, 7, FALSE)</f>
        <v>269</v>
      </c>
      <c r="D1507" s="42" t="s">
        <v>8221</v>
      </c>
      <c r="E1507" s="40">
        <f>VLOOKUP(D1507,Data!F1666:T5619, 7, FALSE)</f>
        <v>2</v>
      </c>
    </row>
    <row r="1508" spans="2:5" x14ac:dyDescent="0.35">
      <c r="B1508" s="42" t="s">
        <v>8219</v>
      </c>
      <c r="C1508" s="40">
        <f>VLOOKUP(B1508,Data!F1507:T5347, 7, FALSE)</f>
        <v>345</v>
      </c>
      <c r="D1508" s="42" t="s">
        <v>8221</v>
      </c>
      <c r="E1508" s="40">
        <f>VLOOKUP(D1508,Data!F1667:T5620, 7, FALSE)</f>
        <v>2</v>
      </c>
    </row>
    <row r="1509" spans="2:5" x14ac:dyDescent="0.35">
      <c r="B1509" s="42" t="s">
        <v>8219</v>
      </c>
      <c r="C1509" s="40">
        <f>VLOOKUP(B1509,Data!F1508:T5348, 7, FALSE)</f>
        <v>43</v>
      </c>
      <c r="D1509" s="42" t="s">
        <v>8221</v>
      </c>
      <c r="E1509" s="40">
        <f>VLOOKUP(D1509,Data!F1668:T5621, 7, FALSE)</f>
        <v>2</v>
      </c>
    </row>
    <row r="1510" spans="2:5" x14ac:dyDescent="0.35">
      <c r="B1510" s="42" t="s">
        <v>8219</v>
      </c>
      <c r="C1510" s="40">
        <f>VLOOKUP(B1510,Data!F1509:T5349, 7, FALSE)</f>
        <v>33</v>
      </c>
      <c r="D1510" s="42" t="s">
        <v>8221</v>
      </c>
      <c r="E1510" s="40">
        <f>VLOOKUP(D1510,Data!F1669:T5622, 7, FALSE)</f>
        <v>2</v>
      </c>
    </row>
    <row r="1511" spans="2:5" x14ac:dyDescent="0.35">
      <c r="B1511" s="42" t="s">
        <v>8219</v>
      </c>
      <c r="C1511" s="40">
        <f>VLOOKUP(B1511,Data!F1510:T5350, 7, FALSE)</f>
        <v>211</v>
      </c>
      <c r="D1511" s="42" t="s">
        <v>8221</v>
      </c>
      <c r="E1511" s="40">
        <f>VLOOKUP(D1511,Data!F1670:T5623, 7, FALSE)</f>
        <v>2</v>
      </c>
    </row>
    <row r="1512" spans="2:5" x14ac:dyDescent="0.35">
      <c r="B1512" s="42" t="s">
        <v>8219</v>
      </c>
      <c r="C1512" s="40">
        <f>VLOOKUP(B1512,Data!F1511:T5351, 7, FALSE)</f>
        <v>196</v>
      </c>
      <c r="D1512" s="42" t="s">
        <v>8221</v>
      </c>
      <c r="E1512" s="40">
        <f>VLOOKUP(D1512,Data!F1671:T5624, 7, FALSE)</f>
        <v>2</v>
      </c>
    </row>
    <row r="1513" spans="2:5" x14ac:dyDescent="0.35">
      <c r="B1513" s="42" t="s">
        <v>8219</v>
      </c>
      <c r="C1513" s="40">
        <f>VLOOKUP(B1513,Data!F1512:T5352, 7, FALSE)</f>
        <v>405</v>
      </c>
      <c r="D1513" s="42" t="s">
        <v>8221</v>
      </c>
      <c r="E1513" s="40">
        <f>VLOOKUP(D1513,Data!F1672:T5625, 7, FALSE)</f>
        <v>2</v>
      </c>
    </row>
    <row r="1514" spans="2:5" x14ac:dyDescent="0.35">
      <c r="B1514" s="42" t="s">
        <v>8219</v>
      </c>
      <c r="C1514" s="40">
        <f>VLOOKUP(B1514,Data!F1513:T5353, 7, FALSE)</f>
        <v>206</v>
      </c>
      <c r="D1514" s="42" t="s">
        <v>8221</v>
      </c>
      <c r="E1514" s="40">
        <f>VLOOKUP(D1514,Data!F1673:T5626, 7, FALSE)</f>
        <v>2</v>
      </c>
    </row>
    <row r="1515" spans="2:5" x14ac:dyDescent="0.35">
      <c r="B1515" s="42" t="s">
        <v>8219</v>
      </c>
      <c r="C1515" s="40">
        <f>VLOOKUP(B1515,Data!F1514:T5354, 7, FALSE)</f>
        <v>335</v>
      </c>
      <c r="D1515" s="42" t="s">
        <v>8221</v>
      </c>
      <c r="E1515" s="40">
        <f>VLOOKUP(D1515,Data!F1674:T5627, 7, FALSE)</f>
        <v>2</v>
      </c>
    </row>
    <row r="1516" spans="2:5" x14ac:dyDescent="0.35">
      <c r="B1516" s="42" t="s">
        <v>8219</v>
      </c>
      <c r="C1516" s="40">
        <f>VLOOKUP(B1516,Data!F1515:T5355, 7, FALSE)</f>
        <v>215</v>
      </c>
      <c r="D1516" s="42" t="s">
        <v>8221</v>
      </c>
      <c r="E1516" s="40">
        <f>VLOOKUP(D1516,Data!F1675:T5628, 7, FALSE)</f>
        <v>2</v>
      </c>
    </row>
    <row r="1517" spans="2:5" x14ac:dyDescent="0.35">
      <c r="B1517" s="42" t="s">
        <v>8219</v>
      </c>
      <c r="C1517" s="40">
        <f>VLOOKUP(B1517,Data!F1516:T5356, 7, FALSE)</f>
        <v>176</v>
      </c>
      <c r="D1517" s="42" t="s">
        <v>8221</v>
      </c>
      <c r="E1517" s="40">
        <f>VLOOKUP(D1517,Data!F1676:T5629, 7, FALSE)</f>
        <v>2</v>
      </c>
    </row>
    <row r="1518" spans="2:5" x14ac:dyDescent="0.35">
      <c r="B1518" s="42" t="s">
        <v>8219</v>
      </c>
      <c r="C1518" s="40">
        <f>VLOOKUP(B1518,Data!F1517:T5357, 7, FALSE)</f>
        <v>555</v>
      </c>
      <c r="D1518" s="42" t="s">
        <v>8221</v>
      </c>
      <c r="E1518" s="40">
        <f>VLOOKUP(D1518,Data!F1677:T5630, 7, FALSE)</f>
        <v>2</v>
      </c>
    </row>
    <row r="1519" spans="2:5" x14ac:dyDescent="0.35">
      <c r="B1519" s="42" t="s">
        <v>8219</v>
      </c>
      <c r="C1519" s="40">
        <f>VLOOKUP(B1519,Data!F1518:T5358, 7, FALSE)</f>
        <v>116</v>
      </c>
      <c r="D1519" s="42" t="s">
        <v>8221</v>
      </c>
      <c r="E1519" s="40">
        <f>VLOOKUP(D1519,Data!F1678:T5631, 7, FALSE)</f>
        <v>2</v>
      </c>
    </row>
    <row r="1520" spans="2:5" x14ac:dyDescent="0.35">
      <c r="B1520" s="42" t="s">
        <v>8219</v>
      </c>
      <c r="C1520" s="40">
        <f>VLOOKUP(B1520,Data!F1519:T5359, 7, FALSE)</f>
        <v>615</v>
      </c>
      <c r="D1520" s="42" t="s">
        <v>8221</v>
      </c>
      <c r="E1520" s="40">
        <f>VLOOKUP(D1520,Data!F1679:T5632, 7, FALSE)</f>
        <v>2</v>
      </c>
    </row>
    <row r="1521" spans="2:5" x14ac:dyDescent="0.35">
      <c r="B1521" s="42" t="s">
        <v>8219</v>
      </c>
      <c r="C1521" s="40">
        <f>VLOOKUP(B1521,Data!F1520:T5360, 7, FALSE)</f>
        <v>236</v>
      </c>
      <c r="D1521" s="42" t="s">
        <v>8221</v>
      </c>
      <c r="E1521" s="40">
        <f>VLOOKUP(D1521,Data!F1680:T5633, 7, FALSE)</f>
        <v>2</v>
      </c>
    </row>
    <row r="1522" spans="2:5" x14ac:dyDescent="0.35">
      <c r="B1522" s="42" t="s">
        <v>8219</v>
      </c>
      <c r="C1522" s="40">
        <f>VLOOKUP(B1522,Data!F1521:T5361, 7, FALSE)</f>
        <v>145</v>
      </c>
      <c r="D1522" s="42" t="s">
        <v>8221</v>
      </c>
      <c r="E1522" s="40">
        <f>VLOOKUP(D1522,Data!F1681:T5634, 7, FALSE)</f>
        <v>2</v>
      </c>
    </row>
    <row r="1523" spans="2:5" x14ac:dyDescent="0.35">
      <c r="B1523" s="42" t="s">
        <v>8219</v>
      </c>
      <c r="C1523" s="40">
        <f>VLOOKUP(B1523,Data!F1522:T5362, 7, FALSE)</f>
        <v>167</v>
      </c>
      <c r="D1523" s="42" t="s">
        <v>8221</v>
      </c>
      <c r="E1523" s="40">
        <f>VLOOKUP(D1523,Data!F1682:T5635, 7, FALSE)</f>
        <v>2</v>
      </c>
    </row>
    <row r="1524" spans="2:5" x14ac:dyDescent="0.35">
      <c r="B1524" s="42" t="s">
        <v>8219</v>
      </c>
      <c r="C1524" s="40">
        <f>VLOOKUP(B1524,Data!F1523:T5363, 7, FALSE)</f>
        <v>235</v>
      </c>
      <c r="D1524" s="42" t="s">
        <v>8221</v>
      </c>
      <c r="E1524" s="40">
        <f>VLOOKUP(D1524,Data!F1683:T5636, 7, FALSE)</f>
        <v>2</v>
      </c>
    </row>
    <row r="1525" spans="2:5" x14ac:dyDescent="0.35">
      <c r="B1525" s="42" t="s">
        <v>8219</v>
      </c>
      <c r="C1525" s="40">
        <f>VLOOKUP(B1525,Data!F1524:T5364, 7, FALSE)</f>
        <v>452</v>
      </c>
      <c r="D1525" s="42" t="s">
        <v>8221</v>
      </c>
      <c r="E1525" s="40">
        <f>VLOOKUP(D1525,Data!F1684:T5637, 7, FALSE)</f>
        <v>2</v>
      </c>
    </row>
    <row r="1526" spans="2:5" x14ac:dyDescent="0.35">
      <c r="B1526" s="42" t="s">
        <v>8219</v>
      </c>
      <c r="C1526" s="40">
        <f>VLOOKUP(B1526,Data!F1525:T5365, 7, FALSE)</f>
        <v>241</v>
      </c>
      <c r="D1526" s="42" t="s">
        <v>8221</v>
      </c>
      <c r="E1526" s="40">
        <f>VLOOKUP(D1526,Data!F1685:T5638, 7, FALSE)</f>
        <v>2</v>
      </c>
    </row>
    <row r="1527" spans="2:5" x14ac:dyDescent="0.35">
      <c r="B1527" s="42" t="s">
        <v>8219</v>
      </c>
      <c r="C1527" s="40">
        <f>VLOOKUP(B1527,Data!F1526:T5366, 7, FALSE)</f>
        <v>28</v>
      </c>
      <c r="D1527" s="42" t="s">
        <v>8221</v>
      </c>
      <c r="E1527" s="40">
        <f>VLOOKUP(D1527,Data!F1686:T5639, 7, FALSE)</f>
        <v>2</v>
      </c>
    </row>
    <row r="1528" spans="2:5" x14ac:dyDescent="0.35">
      <c r="B1528" s="42" t="s">
        <v>8219</v>
      </c>
      <c r="C1528" s="40">
        <f>VLOOKUP(B1528,Data!F1527:T5367, 7, FALSE)</f>
        <v>140</v>
      </c>
      <c r="D1528" s="42" t="s">
        <v>8221</v>
      </c>
      <c r="E1528" s="40">
        <f>VLOOKUP(D1528,Data!F1687:T5640, 7, FALSE)</f>
        <v>2</v>
      </c>
    </row>
    <row r="1529" spans="2:5" x14ac:dyDescent="0.35">
      <c r="B1529" s="42" t="s">
        <v>8219</v>
      </c>
      <c r="C1529" s="40">
        <f>VLOOKUP(B1529,Data!F1528:T5368, 7, FALSE)</f>
        <v>280</v>
      </c>
      <c r="D1529" s="42" t="s">
        <v>8221</v>
      </c>
      <c r="E1529" s="40">
        <f>VLOOKUP(D1529,Data!F1688:T5641, 7, FALSE)</f>
        <v>2</v>
      </c>
    </row>
    <row r="1530" spans="2:5" x14ac:dyDescent="0.35">
      <c r="B1530" s="42" t="s">
        <v>8219</v>
      </c>
      <c r="C1530" s="40">
        <f>VLOOKUP(B1530,Data!F1529:T5369, 7, FALSE)</f>
        <v>70</v>
      </c>
      <c r="D1530" s="42" t="s">
        <v>8221</v>
      </c>
      <c r="E1530" s="40">
        <f>VLOOKUP(D1530,Data!F1689:T5642, 7, FALSE)</f>
        <v>2</v>
      </c>
    </row>
    <row r="1531" spans="2:5" x14ac:dyDescent="0.35">
      <c r="B1531" s="42" t="s">
        <v>8219</v>
      </c>
      <c r="C1531" s="40">
        <f>VLOOKUP(B1531,Data!F1530:T5370, 7, FALSE)</f>
        <v>160</v>
      </c>
      <c r="D1531" s="42" t="s">
        <v>8221</v>
      </c>
      <c r="E1531" s="40">
        <f>VLOOKUP(D1531,Data!F1690:T5643, 7, FALSE)</f>
        <v>2</v>
      </c>
    </row>
    <row r="1532" spans="2:5" ht="15" thickBot="1" x14ac:dyDescent="0.4">
      <c r="B1532" s="42" t="s">
        <v>8219</v>
      </c>
      <c r="C1532" s="40">
        <f>VLOOKUP(B1532,Data!F1531:T5371, 7, FALSE)</f>
        <v>141</v>
      </c>
      <c r="D1532" s="43" t="s">
        <v>8221</v>
      </c>
      <c r="E1532" s="41">
        <f>VLOOKUP(D1532,Data!F1691:T5644, 7, FALSE)</f>
        <v>2</v>
      </c>
    </row>
    <row r="1533" spans="2:5" x14ac:dyDescent="0.35">
      <c r="B1533" s="42" t="s">
        <v>8219</v>
      </c>
      <c r="C1533" s="40">
        <f>VLOOKUP(B1533,Data!F1532:T5372, 7, FALSE)</f>
        <v>874</v>
      </c>
    </row>
    <row r="1534" spans="2:5" x14ac:dyDescent="0.35">
      <c r="B1534" s="42" t="s">
        <v>8219</v>
      </c>
      <c r="C1534" s="40">
        <f>VLOOKUP(B1534,Data!F1533:T5373, 7, FALSE)</f>
        <v>73</v>
      </c>
    </row>
    <row r="1535" spans="2:5" x14ac:dyDescent="0.35">
      <c r="B1535" s="42" t="s">
        <v>8219</v>
      </c>
      <c r="C1535" s="40">
        <f>VLOOKUP(B1535,Data!F1534:T5374, 7, FALSE)</f>
        <v>294</v>
      </c>
    </row>
    <row r="1536" spans="2:5" x14ac:dyDescent="0.35">
      <c r="B1536" s="42" t="s">
        <v>8219</v>
      </c>
      <c r="C1536" s="40">
        <f>VLOOKUP(B1536,Data!F1535:T5375, 7, FALSE)</f>
        <v>740</v>
      </c>
    </row>
    <row r="1537" spans="2:3" x14ac:dyDescent="0.35">
      <c r="B1537" s="42" t="s">
        <v>8219</v>
      </c>
      <c r="C1537" s="40">
        <f>VLOOKUP(B1537,Data!F1536:T5376, 7, FALSE)</f>
        <v>369</v>
      </c>
    </row>
    <row r="1538" spans="2:3" x14ac:dyDescent="0.35">
      <c r="B1538" s="42" t="s">
        <v>8219</v>
      </c>
      <c r="C1538" s="40">
        <f>VLOOKUP(B1538,Data!F1537:T5377, 7, FALSE)</f>
        <v>110</v>
      </c>
    </row>
    <row r="1539" spans="2:3" x14ac:dyDescent="0.35">
      <c r="B1539" s="42" t="s">
        <v>8219</v>
      </c>
      <c r="C1539" s="40">
        <f>VLOOKUP(B1539,Data!F1538:T5378, 7, FALSE)</f>
        <v>455</v>
      </c>
    </row>
    <row r="1540" spans="2:3" x14ac:dyDescent="0.35">
      <c r="B1540" s="42" t="s">
        <v>8219</v>
      </c>
      <c r="C1540" s="40">
        <f>VLOOKUP(B1540,Data!F1539:T5379, 7, FALSE)</f>
        <v>224</v>
      </c>
    </row>
    <row r="1541" spans="2:3" x14ac:dyDescent="0.35">
      <c r="B1541" s="42" t="s">
        <v>8219</v>
      </c>
      <c r="C1541" s="40">
        <f>VLOOKUP(B1541,Data!F1540:T5380, 7, FALSE)</f>
        <v>46</v>
      </c>
    </row>
    <row r="1542" spans="2:3" x14ac:dyDescent="0.35">
      <c r="B1542" s="42" t="s">
        <v>8219</v>
      </c>
      <c r="C1542" s="40">
        <f>VLOOKUP(B1542,Data!F1541:T5381, 7, FALSE)</f>
        <v>284</v>
      </c>
    </row>
    <row r="1543" spans="2:3" x14ac:dyDescent="0.35">
      <c r="B1543" s="42" t="s">
        <v>8219</v>
      </c>
      <c r="C1543" s="40">
        <f>VLOOKUP(B1543,Data!F1542:T5382, 7, FALSE)</f>
        <v>98</v>
      </c>
    </row>
    <row r="1544" spans="2:3" x14ac:dyDescent="0.35">
      <c r="B1544" s="42" t="s">
        <v>8219</v>
      </c>
      <c r="C1544" s="40">
        <f>VLOOKUP(B1544,Data!F1543:T5383, 7, FALSE)</f>
        <v>56</v>
      </c>
    </row>
    <row r="1545" spans="2:3" x14ac:dyDescent="0.35">
      <c r="B1545" s="42" t="s">
        <v>8219</v>
      </c>
      <c r="C1545" s="40">
        <f>VLOOKUP(B1545,Data!F1544:T5384, 7, FALSE)</f>
        <v>56</v>
      </c>
    </row>
    <row r="1546" spans="2:3" x14ac:dyDescent="0.35">
      <c r="B1546" s="42" t="s">
        <v>8219</v>
      </c>
      <c r="C1546" s="40">
        <f>VLOOKUP(B1546,Data!F1545:T5385, 7, FALSE)</f>
        <v>56</v>
      </c>
    </row>
    <row r="1547" spans="2:3" x14ac:dyDescent="0.35">
      <c r="B1547" s="42" t="s">
        <v>8219</v>
      </c>
      <c r="C1547" s="40">
        <f>VLOOKUP(B1547,Data!F1546:T5386, 7, FALSE)</f>
        <v>56</v>
      </c>
    </row>
    <row r="1548" spans="2:3" x14ac:dyDescent="0.35">
      <c r="B1548" s="42" t="s">
        <v>8219</v>
      </c>
      <c r="C1548" s="40">
        <f>VLOOKUP(B1548,Data!F1547:T5387, 7, FALSE)</f>
        <v>56</v>
      </c>
    </row>
    <row r="1549" spans="2:3" x14ac:dyDescent="0.35">
      <c r="B1549" s="42" t="s">
        <v>8219</v>
      </c>
      <c r="C1549" s="40">
        <f>VLOOKUP(B1549,Data!F1548:T5388, 7, FALSE)</f>
        <v>56</v>
      </c>
    </row>
    <row r="1550" spans="2:3" x14ac:dyDescent="0.35">
      <c r="B1550" s="42" t="s">
        <v>8219</v>
      </c>
      <c r="C1550" s="40">
        <f>VLOOKUP(B1550,Data!F1549:T5389, 7, FALSE)</f>
        <v>56</v>
      </c>
    </row>
    <row r="1551" spans="2:3" x14ac:dyDescent="0.35">
      <c r="B1551" s="42" t="s">
        <v>8219</v>
      </c>
      <c r="C1551" s="40">
        <f>VLOOKUP(B1551,Data!F1550:T5390, 7, FALSE)</f>
        <v>56</v>
      </c>
    </row>
    <row r="1552" spans="2:3" x14ac:dyDescent="0.35">
      <c r="B1552" s="42" t="s">
        <v>8219</v>
      </c>
      <c r="C1552" s="40">
        <f>VLOOKUP(B1552,Data!F1551:T5391, 7, FALSE)</f>
        <v>56</v>
      </c>
    </row>
    <row r="1553" spans="2:3" x14ac:dyDescent="0.35">
      <c r="B1553" s="42" t="s">
        <v>8219</v>
      </c>
      <c r="C1553" s="40">
        <f>VLOOKUP(B1553,Data!F1552:T5392, 7, FALSE)</f>
        <v>56</v>
      </c>
    </row>
    <row r="1554" spans="2:3" x14ac:dyDescent="0.35">
      <c r="B1554" s="42" t="s">
        <v>8219</v>
      </c>
      <c r="C1554" s="40">
        <f>VLOOKUP(B1554,Data!F1553:T5393, 7, FALSE)</f>
        <v>56</v>
      </c>
    </row>
    <row r="1555" spans="2:3" x14ac:dyDescent="0.35">
      <c r="B1555" s="42" t="s">
        <v>8219</v>
      </c>
      <c r="C1555" s="40">
        <f>VLOOKUP(B1555,Data!F1554:T5394, 7, FALSE)</f>
        <v>56</v>
      </c>
    </row>
    <row r="1556" spans="2:3" x14ac:dyDescent="0.35">
      <c r="B1556" s="42" t="s">
        <v>8219</v>
      </c>
      <c r="C1556" s="40">
        <f>VLOOKUP(B1556,Data!F1555:T5395, 7, FALSE)</f>
        <v>56</v>
      </c>
    </row>
    <row r="1557" spans="2:3" x14ac:dyDescent="0.35">
      <c r="B1557" s="42" t="s">
        <v>8219</v>
      </c>
      <c r="C1557" s="40">
        <f>VLOOKUP(B1557,Data!F1556:T5396, 7, FALSE)</f>
        <v>56</v>
      </c>
    </row>
    <row r="1558" spans="2:3" x14ac:dyDescent="0.35">
      <c r="B1558" s="42" t="s">
        <v>8219</v>
      </c>
      <c r="C1558" s="40">
        <f>VLOOKUP(B1558,Data!F1557:T5397, 7, FALSE)</f>
        <v>56</v>
      </c>
    </row>
    <row r="1559" spans="2:3" x14ac:dyDescent="0.35">
      <c r="B1559" s="42" t="s">
        <v>8219</v>
      </c>
      <c r="C1559" s="40">
        <f>VLOOKUP(B1559,Data!F1558:T5398, 7, FALSE)</f>
        <v>56</v>
      </c>
    </row>
    <row r="1560" spans="2:3" x14ac:dyDescent="0.35">
      <c r="B1560" s="42" t="s">
        <v>8219</v>
      </c>
      <c r="C1560" s="40">
        <f>VLOOKUP(B1560,Data!F1559:T5399, 7, FALSE)</f>
        <v>56</v>
      </c>
    </row>
    <row r="1561" spans="2:3" x14ac:dyDescent="0.35">
      <c r="B1561" s="42" t="s">
        <v>8219</v>
      </c>
      <c r="C1561" s="40">
        <f>VLOOKUP(B1561,Data!F1560:T5400, 7, FALSE)</f>
        <v>56</v>
      </c>
    </row>
    <row r="1562" spans="2:3" x14ac:dyDescent="0.35">
      <c r="B1562" s="42" t="s">
        <v>8219</v>
      </c>
      <c r="C1562" s="40">
        <f>VLOOKUP(B1562,Data!F1561:T5401, 7, FALSE)</f>
        <v>56</v>
      </c>
    </row>
    <row r="1563" spans="2:3" x14ac:dyDescent="0.35">
      <c r="B1563" s="42" t="s">
        <v>8219</v>
      </c>
      <c r="C1563" s="40">
        <f>VLOOKUP(B1563,Data!F1562:T5402, 7, FALSE)</f>
        <v>56</v>
      </c>
    </row>
    <row r="1564" spans="2:3" x14ac:dyDescent="0.35">
      <c r="B1564" s="42" t="s">
        <v>8219</v>
      </c>
      <c r="C1564" s="40">
        <f>VLOOKUP(B1564,Data!F1563:T5403, 7, FALSE)</f>
        <v>56</v>
      </c>
    </row>
    <row r="1565" spans="2:3" x14ac:dyDescent="0.35">
      <c r="B1565" s="42" t="s">
        <v>8219</v>
      </c>
      <c r="C1565" s="40">
        <f>VLOOKUP(B1565,Data!F1564:T5404, 7, FALSE)</f>
        <v>56</v>
      </c>
    </row>
    <row r="1566" spans="2:3" x14ac:dyDescent="0.35">
      <c r="B1566" s="42" t="s">
        <v>8219</v>
      </c>
      <c r="C1566" s="40">
        <f>VLOOKUP(B1566,Data!F1565:T5405, 7, FALSE)</f>
        <v>56</v>
      </c>
    </row>
    <row r="1567" spans="2:3" x14ac:dyDescent="0.35">
      <c r="B1567" s="42" t="s">
        <v>8219</v>
      </c>
      <c r="C1567" s="40">
        <f>VLOOKUP(B1567,Data!F1566:T5406, 7, FALSE)</f>
        <v>56</v>
      </c>
    </row>
    <row r="1568" spans="2:3" x14ac:dyDescent="0.35">
      <c r="B1568" s="42" t="s">
        <v>8219</v>
      </c>
      <c r="C1568" s="40">
        <f>VLOOKUP(B1568,Data!F1567:T5407, 7, FALSE)</f>
        <v>56</v>
      </c>
    </row>
    <row r="1569" spans="2:3" x14ac:dyDescent="0.35">
      <c r="B1569" s="42" t="s">
        <v>8219</v>
      </c>
      <c r="C1569" s="40">
        <f>VLOOKUP(B1569,Data!F1568:T5408, 7, FALSE)</f>
        <v>56</v>
      </c>
    </row>
    <row r="1570" spans="2:3" x14ac:dyDescent="0.35">
      <c r="B1570" s="42" t="s">
        <v>8219</v>
      </c>
      <c r="C1570" s="40">
        <f>VLOOKUP(B1570,Data!F1569:T5409, 7, FALSE)</f>
        <v>56</v>
      </c>
    </row>
    <row r="1571" spans="2:3" x14ac:dyDescent="0.35">
      <c r="B1571" s="42" t="s">
        <v>8219</v>
      </c>
      <c r="C1571" s="40">
        <f>VLOOKUP(B1571,Data!F1570:T5410, 7, FALSE)</f>
        <v>56</v>
      </c>
    </row>
    <row r="1572" spans="2:3" x14ac:dyDescent="0.35">
      <c r="B1572" s="42" t="s">
        <v>8219</v>
      </c>
      <c r="C1572" s="40">
        <f>VLOOKUP(B1572,Data!F1571:T5411, 7, FALSE)</f>
        <v>56</v>
      </c>
    </row>
    <row r="1573" spans="2:3" x14ac:dyDescent="0.35">
      <c r="B1573" s="42" t="s">
        <v>8219</v>
      </c>
      <c r="C1573" s="40">
        <f>VLOOKUP(B1573,Data!F1572:T5412, 7, FALSE)</f>
        <v>56</v>
      </c>
    </row>
    <row r="1574" spans="2:3" x14ac:dyDescent="0.35">
      <c r="B1574" s="42" t="s">
        <v>8219</v>
      </c>
      <c r="C1574" s="40">
        <f>VLOOKUP(B1574,Data!F1573:T5413, 7, FALSE)</f>
        <v>56</v>
      </c>
    </row>
    <row r="1575" spans="2:3" x14ac:dyDescent="0.35">
      <c r="B1575" s="42" t="s">
        <v>8219</v>
      </c>
      <c r="C1575" s="40">
        <f>VLOOKUP(B1575,Data!F1574:T5414, 7, FALSE)</f>
        <v>56</v>
      </c>
    </row>
    <row r="1576" spans="2:3" x14ac:dyDescent="0.35">
      <c r="B1576" s="42" t="s">
        <v>8219</v>
      </c>
      <c r="C1576" s="40">
        <f>VLOOKUP(B1576,Data!F1575:T5415, 7, FALSE)</f>
        <v>56</v>
      </c>
    </row>
    <row r="1577" spans="2:3" x14ac:dyDescent="0.35">
      <c r="B1577" s="42" t="s">
        <v>8219</v>
      </c>
      <c r="C1577" s="40">
        <f>VLOOKUP(B1577,Data!F1576:T5416, 7, FALSE)</f>
        <v>56</v>
      </c>
    </row>
    <row r="1578" spans="2:3" x14ac:dyDescent="0.35">
      <c r="B1578" s="42" t="s">
        <v>8219</v>
      </c>
      <c r="C1578" s="40">
        <f>VLOOKUP(B1578,Data!F1577:T5417, 7, FALSE)</f>
        <v>56</v>
      </c>
    </row>
    <row r="1579" spans="2:3" x14ac:dyDescent="0.35">
      <c r="B1579" s="42" t="s">
        <v>8219</v>
      </c>
      <c r="C1579" s="40">
        <f>VLOOKUP(B1579,Data!F1578:T5418, 7, FALSE)</f>
        <v>56</v>
      </c>
    </row>
    <row r="1580" spans="2:3" x14ac:dyDescent="0.35">
      <c r="B1580" s="42" t="s">
        <v>8219</v>
      </c>
      <c r="C1580" s="40">
        <f>VLOOKUP(B1580,Data!F1579:T5419, 7, FALSE)</f>
        <v>56</v>
      </c>
    </row>
    <row r="1581" spans="2:3" x14ac:dyDescent="0.35">
      <c r="B1581" s="42" t="s">
        <v>8219</v>
      </c>
      <c r="C1581" s="40">
        <f>VLOOKUP(B1581,Data!F1580:T5420, 7, FALSE)</f>
        <v>56</v>
      </c>
    </row>
    <row r="1582" spans="2:3" x14ac:dyDescent="0.35">
      <c r="B1582" s="42" t="s">
        <v>8219</v>
      </c>
      <c r="C1582" s="40">
        <f>VLOOKUP(B1582,Data!F1581:T5421, 7, FALSE)</f>
        <v>56</v>
      </c>
    </row>
    <row r="1583" spans="2:3" x14ac:dyDescent="0.35">
      <c r="B1583" s="42" t="s">
        <v>8219</v>
      </c>
      <c r="C1583" s="40">
        <f>VLOOKUP(B1583,Data!F1582:T5422, 7, FALSE)</f>
        <v>56</v>
      </c>
    </row>
    <row r="1584" spans="2:3" x14ac:dyDescent="0.35">
      <c r="B1584" s="42" t="s">
        <v>8219</v>
      </c>
      <c r="C1584" s="40">
        <f>VLOOKUP(B1584,Data!F1583:T5423, 7, FALSE)</f>
        <v>56</v>
      </c>
    </row>
    <row r="1585" spans="2:3" x14ac:dyDescent="0.35">
      <c r="B1585" s="42" t="s">
        <v>8219</v>
      </c>
      <c r="C1585" s="40">
        <f>VLOOKUP(B1585,Data!F1584:T5424, 7, FALSE)</f>
        <v>56</v>
      </c>
    </row>
    <row r="1586" spans="2:3" x14ac:dyDescent="0.35">
      <c r="B1586" s="42" t="s">
        <v>8219</v>
      </c>
      <c r="C1586" s="40">
        <f>VLOOKUP(B1586,Data!F1585:T5425, 7, FALSE)</f>
        <v>56</v>
      </c>
    </row>
    <row r="1587" spans="2:3" x14ac:dyDescent="0.35">
      <c r="B1587" s="42" t="s">
        <v>8219</v>
      </c>
      <c r="C1587" s="40">
        <f>VLOOKUP(B1587,Data!F1586:T5426, 7, FALSE)</f>
        <v>56</v>
      </c>
    </row>
    <row r="1588" spans="2:3" x14ac:dyDescent="0.35">
      <c r="B1588" s="42" t="s">
        <v>8219</v>
      </c>
      <c r="C1588" s="40">
        <f>VLOOKUP(B1588,Data!F1587:T5427, 7, FALSE)</f>
        <v>56</v>
      </c>
    </row>
    <row r="1589" spans="2:3" x14ac:dyDescent="0.35">
      <c r="B1589" s="42" t="s">
        <v>8219</v>
      </c>
      <c r="C1589" s="40">
        <f>VLOOKUP(B1589,Data!F1588:T5428, 7, FALSE)</f>
        <v>56</v>
      </c>
    </row>
    <row r="1590" spans="2:3" x14ac:dyDescent="0.35">
      <c r="B1590" s="42" t="s">
        <v>8219</v>
      </c>
      <c r="C1590" s="40">
        <f>VLOOKUP(B1590,Data!F1589:T5429, 7, FALSE)</f>
        <v>56</v>
      </c>
    </row>
    <row r="1591" spans="2:3" x14ac:dyDescent="0.35">
      <c r="B1591" s="42" t="s">
        <v>8219</v>
      </c>
      <c r="C1591" s="40">
        <f>VLOOKUP(B1591,Data!F1590:T5430, 7, FALSE)</f>
        <v>56</v>
      </c>
    </row>
    <row r="1592" spans="2:3" x14ac:dyDescent="0.35">
      <c r="B1592" s="42" t="s">
        <v>8219</v>
      </c>
      <c r="C1592" s="40">
        <f>VLOOKUP(B1592,Data!F1591:T5431, 7, FALSE)</f>
        <v>56</v>
      </c>
    </row>
    <row r="1593" spans="2:3" x14ac:dyDescent="0.35">
      <c r="B1593" s="42" t="s">
        <v>8219</v>
      </c>
      <c r="C1593" s="40">
        <f>VLOOKUP(B1593,Data!F1592:T5432, 7, FALSE)</f>
        <v>56</v>
      </c>
    </row>
    <row r="1594" spans="2:3" x14ac:dyDescent="0.35">
      <c r="B1594" s="42" t="s">
        <v>8219</v>
      </c>
      <c r="C1594" s="40">
        <f>VLOOKUP(B1594,Data!F1593:T5433, 7, FALSE)</f>
        <v>56</v>
      </c>
    </row>
    <row r="1595" spans="2:3" x14ac:dyDescent="0.35">
      <c r="B1595" s="42" t="s">
        <v>8219</v>
      </c>
      <c r="C1595" s="40">
        <f>VLOOKUP(B1595,Data!F1594:T5434, 7, FALSE)</f>
        <v>56</v>
      </c>
    </row>
    <row r="1596" spans="2:3" x14ac:dyDescent="0.35">
      <c r="B1596" s="42" t="s">
        <v>8219</v>
      </c>
      <c r="C1596" s="40">
        <f>VLOOKUP(B1596,Data!F1595:T5435, 7, FALSE)</f>
        <v>56</v>
      </c>
    </row>
    <row r="1597" spans="2:3" x14ac:dyDescent="0.35">
      <c r="B1597" s="42" t="s">
        <v>8219</v>
      </c>
      <c r="C1597" s="40">
        <f>VLOOKUP(B1597,Data!F1596:T5436, 7, FALSE)</f>
        <v>56</v>
      </c>
    </row>
    <row r="1598" spans="2:3" x14ac:dyDescent="0.35">
      <c r="B1598" s="42" t="s">
        <v>8219</v>
      </c>
      <c r="C1598" s="40">
        <f>VLOOKUP(B1598,Data!F1597:T5437, 7, FALSE)</f>
        <v>56</v>
      </c>
    </row>
    <row r="1599" spans="2:3" x14ac:dyDescent="0.35">
      <c r="B1599" s="42" t="s">
        <v>8219</v>
      </c>
      <c r="C1599" s="40">
        <f>VLOOKUP(B1599,Data!F1598:T5438, 7, FALSE)</f>
        <v>56</v>
      </c>
    </row>
    <row r="1600" spans="2:3" x14ac:dyDescent="0.35">
      <c r="B1600" s="42" t="s">
        <v>8219</v>
      </c>
      <c r="C1600" s="40">
        <f>VLOOKUP(B1600,Data!F1599:T5439, 7, FALSE)</f>
        <v>56</v>
      </c>
    </row>
    <row r="1601" spans="2:3" x14ac:dyDescent="0.35">
      <c r="B1601" s="42" t="s">
        <v>8219</v>
      </c>
      <c r="C1601" s="40">
        <f>VLOOKUP(B1601,Data!F1600:T5440, 7, FALSE)</f>
        <v>56</v>
      </c>
    </row>
    <row r="1602" spans="2:3" x14ac:dyDescent="0.35">
      <c r="B1602" s="42" t="s">
        <v>8219</v>
      </c>
      <c r="C1602" s="40">
        <f>VLOOKUP(B1602,Data!F1601:T5441, 7, FALSE)</f>
        <v>56</v>
      </c>
    </row>
    <row r="1603" spans="2:3" x14ac:dyDescent="0.35">
      <c r="B1603" s="42" t="s">
        <v>8219</v>
      </c>
      <c r="C1603" s="40">
        <f>VLOOKUP(B1603,Data!F1602:T5442, 7, FALSE)</f>
        <v>56</v>
      </c>
    </row>
    <row r="1604" spans="2:3" x14ac:dyDescent="0.35">
      <c r="B1604" s="42" t="s">
        <v>8219</v>
      </c>
      <c r="C1604" s="40">
        <f>VLOOKUP(B1604,Data!F1603:T5443, 7, FALSE)</f>
        <v>56</v>
      </c>
    </row>
    <row r="1605" spans="2:3" x14ac:dyDescent="0.35">
      <c r="B1605" s="42" t="s">
        <v>8219</v>
      </c>
      <c r="C1605" s="40">
        <f>VLOOKUP(B1605,Data!F1604:T5444, 7, FALSE)</f>
        <v>32</v>
      </c>
    </row>
    <row r="1606" spans="2:3" x14ac:dyDescent="0.35">
      <c r="B1606" s="42" t="s">
        <v>8219</v>
      </c>
      <c r="C1606" s="40">
        <f>VLOOKUP(B1606,Data!F1605:T5445, 7, FALSE)</f>
        <v>30</v>
      </c>
    </row>
    <row r="1607" spans="2:3" x14ac:dyDescent="0.35">
      <c r="B1607" s="42" t="s">
        <v>8219</v>
      </c>
      <c r="C1607" s="40">
        <f>VLOOKUP(B1607,Data!F1606:T5446, 7, FALSE)</f>
        <v>70</v>
      </c>
    </row>
    <row r="1608" spans="2:3" x14ac:dyDescent="0.35">
      <c r="B1608" s="42" t="s">
        <v>8219</v>
      </c>
      <c r="C1608" s="40">
        <f>VLOOKUP(B1608,Data!F1607:T5447, 7, FALSE)</f>
        <v>44</v>
      </c>
    </row>
    <row r="1609" spans="2:3" x14ac:dyDescent="0.35">
      <c r="B1609" s="42" t="s">
        <v>8219</v>
      </c>
      <c r="C1609" s="40">
        <f>VLOOKUP(B1609,Data!F1608:T5448, 7, FALSE)</f>
        <v>92</v>
      </c>
    </row>
    <row r="1610" spans="2:3" x14ac:dyDescent="0.35">
      <c r="B1610" s="42" t="s">
        <v>8219</v>
      </c>
      <c r="C1610" s="40">
        <f>VLOOKUP(B1610,Data!F1609:T5449, 7, FALSE)</f>
        <v>205</v>
      </c>
    </row>
    <row r="1611" spans="2:3" x14ac:dyDescent="0.35">
      <c r="B1611" s="42" t="s">
        <v>8219</v>
      </c>
      <c r="C1611" s="40">
        <f>VLOOKUP(B1611,Data!F1610:T5450, 7, FALSE)</f>
        <v>23</v>
      </c>
    </row>
    <row r="1612" spans="2:3" x14ac:dyDescent="0.35">
      <c r="B1612" s="42" t="s">
        <v>8219</v>
      </c>
      <c r="C1612" s="40">
        <f>VLOOKUP(B1612,Data!F1611:T5451, 7, FALSE)</f>
        <v>4</v>
      </c>
    </row>
    <row r="1613" spans="2:3" x14ac:dyDescent="0.35">
      <c r="B1613" s="42" t="s">
        <v>8219</v>
      </c>
      <c r="C1613" s="40">
        <f>VLOOKUP(B1613,Data!F1612:T5452, 7, FALSE)</f>
        <v>112</v>
      </c>
    </row>
    <row r="1614" spans="2:3" x14ac:dyDescent="0.35">
      <c r="B1614" s="42" t="s">
        <v>8219</v>
      </c>
      <c r="C1614" s="40">
        <f>VLOOKUP(B1614,Data!F1613:T5453, 7, FALSE)</f>
        <v>27</v>
      </c>
    </row>
    <row r="1615" spans="2:3" x14ac:dyDescent="0.35">
      <c r="B1615" s="42" t="s">
        <v>8219</v>
      </c>
      <c r="C1615" s="40">
        <f>VLOOKUP(B1615,Data!F1614:T5454, 7, FALSE)</f>
        <v>11</v>
      </c>
    </row>
    <row r="1616" spans="2:3" x14ac:dyDescent="0.35">
      <c r="B1616" s="42" t="s">
        <v>8219</v>
      </c>
      <c r="C1616" s="40">
        <f>VLOOKUP(B1616,Data!F1615:T5455, 7, FALSE)</f>
        <v>26</v>
      </c>
    </row>
    <row r="1617" spans="2:3" x14ac:dyDescent="0.35">
      <c r="B1617" s="42" t="s">
        <v>8219</v>
      </c>
      <c r="C1617" s="40">
        <f>VLOOKUP(B1617,Data!F1616:T5456, 7, FALSE)</f>
        <v>77</v>
      </c>
    </row>
    <row r="1618" spans="2:3" x14ac:dyDescent="0.35">
      <c r="B1618" s="42" t="s">
        <v>8219</v>
      </c>
      <c r="C1618" s="40">
        <f>VLOOKUP(B1618,Data!F1617:T5457, 7, FALSE)</f>
        <v>136</v>
      </c>
    </row>
    <row r="1619" spans="2:3" x14ac:dyDescent="0.35">
      <c r="B1619" s="42" t="s">
        <v>8219</v>
      </c>
      <c r="C1619" s="40">
        <f>VLOOKUP(B1619,Data!F1618:T5458, 7, FALSE)</f>
        <v>157</v>
      </c>
    </row>
    <row r="1620" spans="2:3" x14ac:dyDescent="0.35">
      <c r="B1620" s="42" t="s">
        <v>8219</v>
      </c>
      <c r="C1620" s="40">
        <f>VLOOKUP(B1620,Data!F1619:T5459, 7, FALSE)</f>
        <v>158</v>
      </c>
    </row>
    <row r="1621" spans="2:3" x14ac:dyDescent="0.35">
      <c r="B1621" s="42" t="s">
        <v>8219</v>
      </c>
      <c r="C1621" s="40">
        <f>VLOOKUP(B1621,Data!F1620:T5460, 7, FALSE)</f>
        <v>27</v>
      </c>
    </row>
    <row r="1622" spans="2:3" x14ac:dyDescent="0.35">
      <c r="B1622" s="42" t="s">
        <v>8219</v>
      </c>
      <c r="C1622" s="40">
        <f>VLOOKUP(B1622,Data!F1621:T5461, 7, FALSE)</f>
        <v>23</v>
      </c>
    </row>
    <row r="1623" spans="2:3" x14ac:dyDescent="0.35">
      <c r="B1623" s="42" t="s">
        <v>8219</v>
      </c>
      <c r="C1623" s="40">
        <f>VLOOKUP(B1623,Data!F1622:T5462, 7, FALSE)</f>
        <v>17</v>
      </c>
    </row>
    <row r="1624" spans="2:3" x14ac:dyDescent="0.35">
      <c r="B1624" s="42" t="s">
        <v>8219</v>
      </c>
      <c r="C1624" s="40">
        <f>VLOOKUP(B1624,Data!F1623:T5463, 7, FALSE)</f>
        <v>37</v>
      </c>
    </row>
    <row r="1625" spans="2:3" x14ac:dyDescent="0.35">
      <c r="B1625" s="42" t="s">
        <v>8219</v>
      </c>
      <c r="C1625" s="40">
        <f>VLOOKUP(B1625,Data!F1624:T5464, 7, FALSE)</f>
        <v>65</v>
      </c>
    </row>
    <row r="1626" spans="2:3" x14ac:dyDescent="0.35">
      <c r="B1626" s="42" t="s">
        <v>8219</v>
      </c>
      <c r="C1626" s="40">
        <f>VLOOKUP(B1626,Data!F1625:T5465, 7, FALSE)</f>
        <v>18</v>
      </c>
    </row>
    <row r="1627" spans="2:3" x14ac:dyDescent="0.35">
      <c r="B1627" s="42" t="s">
        <v>8219</v>
      </c>
      <c r="C1627" s="40">
        <f>VLOOKUP(B1627,Data!F1626:T5466, 7, FALSE)</f>
        <v>25</v>
      </c>
    </row>
    <row r="1628" spans="2:3" x14ac:dyDescent="0.35">
      <c r="B1628" s="42" t="s">
        <v>8219</v>
      </c>
      <c r="C1628" s="40">
        <f>VLOOKUP(B1628,Data!F1627:T5467, 7, FALSE)</f>
        <v>104</v>
      </c>
    </row>
    <row r="1629" spans="2:3" x14ac:dyDescent="0.35">
      <c r="B1629" s="42" t="s">
        <v>8219</v>
      </c>
      <c r="C1629" s="40">
        <f>VLOOKUP(B1629,Data!F1628:T5468, 7, FALSE)</f>
        <v>108</v>
      </c>
    </row>
    <row r="1630" spans="2:3" x14ac:dyDescent="0.35">
      <c r="B1630" s="42" t="s">
        <v>8219</v>
      </c>
      <c r="C1630" s="40">
        <f>VLOOKUP(B1630,Data!F1629:T5469, 7, FALSE)</f>
        <v>38</v>
      </c>
    </row>
    <row r="1631" spans="2:3" x14ac:dyDescent="0.35">
      <c r="B1631" s="42" t="s">
        <v>8219</v>
      </c>
      <c r="C1631" s="40">
        <f>VLOOKUP(B1631,Data!F1630:T5470, 7, FALSE)</f>
        <v>88</v>
      </c>
    </row>
    <row r="1632" spans="2:3" x14ac:dyDescent="0.35">
      <c r="B1632" s="42" t="s">
        <v>8219</v>
      </c>
      <c r="C1632" s="40">
        <f>VLOOKUP(B1632,Data!F1631:T5471, 7, FALSE)</f>
        <v>82</v>
      </c>
    </row>
    <row r="1633" spans="2:3" x14ac:dyDescent="0.35">
      <c r="B1633" s="42" t="s">
        <v>8219</v>
      </c>
      <c r="C1633" s="40">
        <f>VLOOKUP(B1633,Data!F1632:T5472, 7, FALSE)</f>
        <v>126</v>
      </c>
    </row>
    <row r="1634" spans="2:3" x14ac:dyDescent="0.35">
      <c r="B1634" s="42" t="s">
        <v>8219</v>
      </c>
      <c r="C1634" s="40">
        <f>VLOOKUP(B1634,Data!F1633:T5473, 7, FALSE)</f>
        <v>133</v>
      </c>
    </row>
    <row r="1635" spans="2:3" x14ac:dyDescent="0.35">
      <c r="B1635" s="42" t="s">
        <v>8219</v>
      </c>
      <c r="C1635" s="40">
        <f>VLOOKUP(B1635,Data!F1634:T5474, 7, FALSE)</f>
        <v>47</v>
      </c>
    </row>
    <row r="1636" spans="2:3" x14ac:dyDescent="0.35">
      <c r="B1636" s="42" t="s">
        <v>8219</v>
      </c>
      <c r="C1636" s="40">
        <f>VLOOKUP(B1636,Data!F1635:T5475, 7, FALSE)</f>
        <v>58</v>
      </c>
    </row>
    <row r="1637" spans="2:3" x14ac:dyDescent="0.35">
      <c r="B1637" s="42" t="s">
        <v>8219</v>
      </c>
      <c r="C1637" s="40">
        <f>VLOOKUP(B1637,Data!F1636:T5476, 7, FALSE)</f>
        <v>32</v>
      </c>
    </row>
    <row r="1638" spans="2:3" x14ac:dyDescent="0.35">
      <c r="B1638" s="42" t="s">
        <v>8219</v>
      </c>
      <c r="C1638" s="40">
        <f>VLOOKUP(B1638,Data!F1637:T5477, 7, FALSE)</f>
        <v>37</v>
      </c>
    </row>
    <row r="1639" spans="2:3" x14ac:dyDescent="0.35">
      <c r="B1639" s="42" t="s">
        <v>8219</v>
      </c>
      <c r="C1639" s="40">
        <f>VLOOKUP(B1639,Data!F1638:T5478, 7, FALSE)</f>
        <v>87</v>
      </c>
    </row>
    <row r="1640" spans="2:3" x14ac:dyDescent="0.35">
      <c r="B1640" s="42" t="s">
        <v>8219</v>
      </c>
      <c r="C1640" s="40">
        <f>VLOOKUP(B1640,Data!F1639:T5479, 7, FALSE)</f>
        <v>15</v>
      </c>
    </row>
    <row r="1641" spans="2:3" x14ac:dyDescent="0.35">
      <c r="B1641" s="42" t="s">
        <v>8219</v>
      </c>
      <c r="C1641" s="40">
        <f>VLOOKUP(B1641,Data!F1640:T5480, 7, FALSE)</f>
        <v>27</v>
      </c>
    </row>
    <row r="1642" spans="2:3" x14ac:dyDescent="0.35">
      <c r="B1642" s="42" t="s">
        <v>8219</v>
      </c>
      <c r="C1642" s="40">
        <f>VLOOKUP(B1642,Data!F1641:T5481, 7, FALSE)</f>
        <v>19</v>
      </c>
    </row>
    <row r="1643" spans="2:3" x14ac:dyDescent="0.35">
      <c r="B1643" s="42" t="s">
        <v>8219</v>
      </c>
      <c r="C1643" s="40">
        <f>VLOOKUP(B1643,Data!F1642:T5482, 7, FALSE)</f>
        <v>17</v>
      </c>
    </row>
    <row r="1644" spans="2:3" x14ac:dyDescent="0.35">
      <c r="B1644" s="42" t="s">
        <v>8219</v>
      </c>
      <c r="C1644" s="40">
        <f>VLOOKUP(B1644,Data!F1643:T5483, 7, FALSE)</f>
        <v>26</v>
      </c>
    </row>
    <row r="1645" spans="2:3" x14ac:dyDescent="0.35">
      <c r="B1645" s="42" t="s">
        <v>8219</v>
      </c>
      <c r="C1645" s="40">
        <f>VLOOKUP(B1645,Data!F1644:T5484, 7, FALSE)</f>
        <v>28</v>
      </c>
    </row>
    <row r="1646" spans="2:3" x14ac:dyDescent="0.35">
      <c r="B1646" s="42" t="s">
        <v>8219</v>
      </c>
      <c r="C1646" s="40">
        <f>VLOOKUP(B1646,Data!F1645:T5485, 7, FALSE)</f>
        <v>37</v>
      </c>
    </row>
    <row r="1647" spans="2:3" x14ac:dyDescent="0.35">
      <c r="B1647" s="42" t="s">
        <v>8219</v>
      </c>
      <c r="C1647" s="40">
        <f>VLOOKUP(B1647,Data!F1646:T5486, 7, FALSE)</f>
        <v>128</v>
      </c>
    </row>
    <row r="1648" spans="2:3" x14ac:dyDescent="0.35">
      <c r="B1648" s="42" t="s">
        <v>8219</v>
      </c>
      <c r="C1648" s="40">
        <f>VLOOKUP(B1648,Data!F1647:T5487, 7, FALSE)</f>
        <v>10</v>
      </c>
    </row>
    <row r="1649" spans="2:3" x14ac:dyDescent="0.35">
      <c r="B1649" s="42" t="s">
        <v>8219</v>
      </c>
      <c r="C1649" s="40">
        <f>VLOOKUP(B1649,Data!F1648:T5488, 7, FALSE)</f>
        <v>83</v>
      </c>
    </row>
    <row r="1650" spans="2:3" x14ac:dyDescent="0.35">
      <c r="B1650" s="42" t="s">
        <v>8219</v>
      </c>
      <c r="C1650" s="40">
        <f>VLOOKUP(B1650,Data!F1649:T5489, 7, FALSE)</f>
        <v>46</v>
      </c>
    </row>
    <row r="1651" spans="2:3" x14ac:dyDescent="0.35">
      <c r="B1651" s="42" t="s">
        <v>8219</v>
      </c>
      <c r="C1651" s="40">
        <f>VLOOKUP(B1651,Data!F1650:T5490, 7, FALSE)</f>
        <v>90</v>
      </c>
    </row>
    <row r="1652" spans="2:3" x14ac:dyDescent="0.35">
      <c r="B1652" s="42" t="s">
        <v>8219</v>
      </c>
      <c r="C1652" s="40">
        <f>VLOOKUP(B1652,Data!F1651:T5491, 7, FALSE)</f>
        <v>81</v>
      </c>
    </row>
    <row r="1653" spans="2:3" x14ac:dyDescent="0.35">
      <c r="B1653" s="42" t="s">
        <v>8219</v>
      </c>
      <c r="C1653" s="40">
        <f>VLOOKUP(B1653,Data!F1652:T5492, 7, FALSE)</f>
        <v>32</v>
      </c>
    </row>
    <row r="1654" spans="2:3" x14ac:dyDescent="0.35">
      <c r="B1654" s="42" t="s">
        <v>8219</v>
      </c>
      <c r="C1654" s="40">
        <f>VLOOKUP(B1654,Data!F1653:T5493, 7, FALSE)</f>
        <v>20</v>
      </c>
    </row>
    <row r="1655" spans="2:3" x14ac:dyDescent="0.35">
      <c r="B1655" s="42" t="s">
        <v>8219</v>
      </c>
      <c r="C1655" s="40">
        <f>VLOOKUP(B1655,Data!F1654:T5494, 7, FALSE)</f>
        <v>70</v>
      </c>
    </row>
    <row r="1656" spans="2:3" x14ac:dyDescent="0.35">
      <c r="B1656" s="42" t="s">
        <v>8219</v>
      </c>
      <c r="C1656" s="40">
        <f>VLOOKUP(B1656,Data!F1655:T5495, 7, FALSE)</f>
        <v>168</v>
      </c>
    </row>
    <row r="1657" spans="2:3" x14ac:dyDescent="0.35">
      <c r="B1657" s="42" t="s">
        <v>8219</v>
      </c>
      <c r="C1657" s="40">
        <f>VLOOKUP(B1657,Data!F1656:T5496, 7, FALSE)</f>
        <v>34</v>
      </c>
    </row>
    <row r="1658" spans="2:3" x14ac:dyDescent="0.35">
      <c r="B1658" s="42" t="s">
        <v>8219</v>
      </c>
      <c r="C1658" s="40">
        <f>VLOOKUP(B1658,Data!F1657:T5497, 7, FALSE)</f>
        <v>48</v>
      </c>
    </row>
    <row r="1659" spans="2:3" x14ac:dyDescent="0.35">
      <c r="B1659" s="42" t="s">
        <v>8219</v>
      </c>
      <c r="C1659" s="40">
        <f>VLOOKUP(B1659,Data!F1658:T5498, 7, FALSE)</f>
        <v>48</v>
      </c>
    </row>
    <row r="1660" spans="2:3" x14ac:dyDescent="0.35">
      <c r="B1660" s="42" t="s">
        <v>8219</v>
      </c>
      <c r="C1660" s="40">
        <f>VLOOKUP(B1660,Data!F1659:T5499, 7, FALSE)</f>
        <v>221</v>
      </c>
    </row>
    <row r="1661" spans="2:3" x14ac:dyDescent="0.35">
      <c r="B1661" s="42" t="s">
        <v>8219</v>
      </c>
      <c r="C1661" s="40">
        <f>VLOOKUP(B1661,Data!F1660:T5500, 7, FALSE)</f>
        <v>107</v>
      </c>
    </row>
    <row r="1662" spans="2:3" x14ac:dyDescent="0.35">
      <c r="B1662" s="42" t="s">
        <v>8219</v>
      </c>
      <c r="C1662" s="40">
        <f>VLOOKUP(B1662,Data!F1661:T5501, 7, FALSE)</f>
        <v>45</v>
      </c>
    </row>
    <row r="1663" spans="2:3" x14ac:dyDescent="0.35">
      <c r="B1663" s="42" t="s">
        <v>8219</v>
      </c>
      <c r="C1663" s="40">
        <f>VLOOKUP(B1663,Data!F1662:T5502, 7, FALSE)</f>
        <v>36</v>
      </c>
    </row>
    <row r="1664" spans="2:3" x14ac:dyDescent="0.35">
      <c r="B1664" s="42" t="s">
        <v>8219</v>
      </c>
      <c r="C1664" s="40">
        <f>VLOOKUP(B1664,Data!F1663:T5503, 7, FALSE)</f>
        <v>101</v>
      </c>
    </row>
    <row r="1665" spans="2:3" x14ac:dyDescent="0.35">
      <c r="B1665" s="42" t="s">
        <v>8219</v>
      </c>
      <c r="C1665" s="40">
        <f>VLOOKUP(B1665,Data!F1664:T5504, 7, FALSE)</f>
        <v>62</v>
      </c>
    </row>
    <row r="1666" spans="2:3" x14ac:dyDescent="0.35">
      <c r="B1666" s="42" t="s">
        <v>8219</v>
      </c>
      <c r="C1666" s="40">
        <f>VLOOKUP(B1666,Data!F1665:T5505, 7, FALSE)</f>
        <v>32</v>
      </c>
    </row>
    <row r="1667" spans="2:3" x14ac:dyDescent="0.35">
      <c r="B1667" s="42" t="s">
        <v>8219</v>
      </c>
      <c r="C1667" s="40">
        <f>VLOOKUP(B1667,Data!F1666:T5506, 7, FALSE)</f>
        <v>89</v>
      </c>
    </row>
    <row r="1668" spans="2:3" x14ac:dyDescent="0.35">
      <c r="B1668" s="42" t="s">
        <v>8219</v>
      </c>
      <c r="C1668" s="40">
        <f>VLOOKUP(B1668,Data!F1667:T5507, 7, FALSE)</f>
        <v>93</v>
      </c>
    </row>
    <row r="1669" spans="2:3" x14ac:dyDescent="0.35">
      <c r="B1669" s="42" t="s">
        <v>8219</v>
      </c>
      <c r="C1669" s="40">
        <f>VLOOKUP(B1669,Data!F1668:T5508, 7, FALSE)</f>
        <v>98</v>
      </c>
    </row>
    <row r="1670" spans="2:3" x14ac:dyDescent="0.35">
      <c r="B1670" s="42" t="s">
        <v>8219</v>
      </c>
      <c r="C1670" s="40">
        <f>VLOOKUP(B1670,Data!F1669:T5509, 7, FALSE)</f>
        <v>82</v>
      </c>
    </row>
    <row r="1671" spans="2:3" x14ac:dyDescent="0.35">
      <c r="B1671" s="42" t="s">
        <v>8219</v>
      </c>
      <c r="C1671" s="40">
        <f>VLOOKUP(B1671,Data!F1670:T5510, 7, FALSE)</f>
        <v>116</v>
      </c>
    </row>
    <row r="1672" spans="2:3" x14ac:dyDescent="0.35">
      <c r="B1672" s="42" t="s">
        <v>8219</v>
      </c>
      <c r="C1672" s="40">
        <f>VLOOKUP(B1672,Data!F1671:T5511, 7, FALSE)</f>
        <v>52</v>
      </c>
    </row>
    <row r="1673" spans="2:3" x14ac:dyDescent="0.35">
      <c r="B1673" s="42" t="s">
        <v>8219</v>
      </c>
      <c r="C1673" s="40">
        <f>VLOOKUP(B1673,Data!F1672:T5512, 7, FALSE)</f>
        <v>23</v>
      </c>
    </row>
    <row r="1674" spans="2:3" x14ac:dyDescent="0.35">
      <c r="B1674" s="42" t="s">
        <v>8219</v>
      </c>
      <c r="C1674" s="40">
        <f>VLOOKUP(B1674,Data!F1673:T5513, 7, FALSE)</f>
        <v>77</v>
      </c>
    </row>
    <row r="1675" spans="2:3" x14ac:dyDescent="0.35">
      <c r="B1675" s="42" t="s">
        <v>8219</v>
      </c>
      <c r="C1675" s="40">
        <f>VLOOKUP(B1675,Data!F1674:T5514, 7, FALSE)</f>
        <v>49</v>
      </c>
    </row>
    <row r="1676" spans="2:3" x14ac:dyDescent="0.35">
      <c r="B1676" s="42" t="s">
        <v>8219</v>
      </c>
      <c r="C1676" s="40">
        <f>VLOOKUP(B1676,Data!F1675:T5515, 7, FALSE)</f>
        <v>59</v>
      </c>
    </row>
    <row r="1677" spans="2:3" x14ac:dyDescent="0.35">
      <c r="B1677" s="42" t="s">
        <v>8219</v>
      </c>
      <c r="C1677" s="40">
        <f>VLOOKUP(B1677,Data!F1676:T5516, 7, FALSE)</f>
        <v>113</v>
      </c>
    </row>
    <row r="1678" spans="2:3" x14ac:dyDescent="0.35">
      <c r="B1678" s="42" t="s">
        <v>8219</v>
      </c>
      <c r="C1678" s="40">
        <f>VLOOKUP(B1678,Data!F1677:T5517, 7, FALSE)</f>
        <v>34</v>
      </c>
    </row>
    <row r="1679" spans="2:3" x14ac:dyDescent="0.35">
      <c r="B1679" s="42" t="s">
        <v>8219</v>
      </c>
      <c r="C1679" s="40">
        <f>VLOOKUP(B1679,Data!F1678:T5518, 7, FALSE)</f>
        <v>42</v>
      </c>
    </row>
    <row r="1680" spans="2:3" x14ac:dyDescent="0.35">
      <c r="B1680" s="42" t="s">
        <v>8219</v>
      </c>
      <c r="C1680" s="40">
        <f>VLOOKUP(B1680,Data!F1679:T5519, 7, FALSE)</f>
        <v>42</v>
      </c>
    </row>
    <row r="1681" spans="2:3" x14ac:dyDescent="0.35">
      <c r="B1681" s="42" t="s">
        <v>8219</v>
      </c>
      <c r="C1681" s="40">
        <f>VLOOKUP(B1681,Data!F1680:T5520, 7, FALSE)</f>
        <v>49</v>
      </c>
    </row>
    <row r="1682" spans="2:3" x14ac:dyDescent="0.35">
      <c r="B1682" s="42" t="s">
        <v>8219</v>
      </c>
      <c r="C1682" s="40">
        <f>VLOOKUP(B1682,Data!F1681:T5521, 7, FALSE)</f>
        <v>56</v>
      </c>
    </row>
    <row r="1683" spans="2:3" x14ac:dyDescent="0.35">
      <c r="B1683" s="42" t="s">
        <v>8219</v>
      </c>
      <c r="C1683" s="40">
        <f>VLOOKUP(B1683,Data!F1682:T5522, 7, FALSE)</f>
        <v>25</v>
      </c>
    </row>
    <row r="1684" spans="2:3" x14ac:dyDescent="0.35">
      <c r="B1684" s="42" t="s">
        <v>8219</v>
      </c>
      <c r="C1684" s="40">
        <f>VLOOKUP(B1684,Data!F1683:T5523, 7, FALSE)</f>
        <v>52</v>
      </c>
    </row>
    <row r="1685" spans="2:3" x14ac:dyDescent="0.35">
      <c r="B1685" s="42" t="s">
        <v>8219</v>
      </c>
      <c r="C1685" s="40">
        <f>VLOOKUP(B1685,Data!F1684:T5524, 7, FALSE)</f>
        <v>52</v>
      </c>
    </row>
    <row r="1686" spans="2:3" x14ac:dyDescent="0.35">
      <c r="B1686" s="42" t="s">
        <v>8219</v>
      </c>
      <c r="C1686" s="40">
        <f>VLOOKUP(B1686,Data!F1685:T5525, 7, FALSE)</f>
        <v>52</v>
      </c>
    </row>
    <row r="1687" spans="2:3" x14ac:dyDescent="0.35">
      <c r="B1687" s="42" t="s">
        <v>8219</v>
      </c>
      <c r="C1687" s="40">
        <f>VLOOKUP(B1687,Data!F1686:T5526, 7, FALSE)</f>
        <v>52</v>
      </c>
    </row>
    <row r="1688" spans="2:3" x14ac:dyDescent="0.35">
      <c r="B1688" s="42" t="s">
        <v>8219</v>
      </c>
      <c r="C1688" s="40">
        <f>VLOOKUP(B1688,Data!F1687:T5527, 7, FALSE)</f>
        <v>52</v>
      </c>
    </row>
    <row r="1689" spans="2:3" x14ac:dyDescent="0.35">
      <c r="B1689" s="42" t="s">
        <v>8219</v>
      </c>
      <c r="C1689" s="40">
        <f>VLOOKUP(B1689,Data!F1688:T5528, 7, FALSE)</f>
        <v>52</v>
      </c>
    </row>
    <row r="1690" spans="2:3" x14ac:dyDescent="0.35">
      <c r="B1690" s="42" t="s">
        <v>8219</v>
      </c>
      <c r="C1690" s="40">
        <f>VLOOKUP(B1690,Data!F1689:T5529, 7, FALSE)</f>
        <v>52</v>
      </c>
    </row>
    <row r="1691" spans="2:3" x14ac:dyDescent="0.35">
      <c r="B1691" s="42" t="s">
        <v>8219</v>
      </c>
      <c r="C1691" s="40">
        <f>VLOOKUP(B1691,Data!F1690:T5530, 7, FALSE)</f>
        <v>52</v>
      </c>
    </row>
    <row r="1692" spans="2:3" x14ac:dyDescent="0.35">
      <c r="B1692" s="42" t="s">
        <v>8219</v>
      </c>
      <c r="C1692" s="40">
        <f>VLOOKUP(B1692,Data!F1691:T5531, 7, FALSE)</f>
        <v>52</v>
      </c>
    </row>
    <row r="1693" spans="2:3" x14ac:dyDescent="0.35">
      <c r="B1693" s="42" t="s">
        <v>8219</v>
      </c>
      <c r="C1693" s="40">
        <f>VLOOKUP(B1693,Data!F1692:T5532, 7, FALSE)</f>
        <v>52</v>
      </c>
    </row>
    <row r="1694" spans="2:3" x14ac:dyDescent="0.35">
      <c r="B1694" s="42" t="s">
        <v>8219</v>
      </c>
      <c r="C1694" s="40">
        <f>VLOOKUP(B1694,Data!F1693:T5533, 7, FALSE)</f>
        <v>52</v>
      </c>
    </row>
    <row r="1695" spans="2:3" x14ac:dyDescent="0.35">
      <c r="B1695" s="42" t="s">
        <v>8219</v>
      </c>
      <c r="C1695" s="40">
        <f>VLOOKUP(B1695,Data!F1694:T5534, 7, FALSE)</f>
        <v>52</v>
      </c>
    </row>
    <row r="1696" spans="2:3" x14ac:dyDescent="0.35">
      <c r="B1696" s="42" t="s">
        <v>8219</v>
      </c>
      <c r="C1696" s="40">
        <f>VLOOKUP(B1696,Data!F1695:T5535, 7, FALSE)</f>
        <v>52</v>
      </c>
    </row>
    <row r="1697" spans="2:3" x14ac:dyDescent="0.35">
      <c r="B1697" s="42" t="s">
        <v>8219</v>
      </c>
      <c r="C1697" s="40">
        <f>VLOOKUP(B1697,Data!F1696:T5536, 7, FALSE)</f>
        <v>52</v>
      </c>
    </row>
    <row r="1698" spans="2:3" x14ac:dyDescent="0.35">
      <c r="B1698" s="42" t="s">
        <v>8219</v>
      </c>
      <c r="C1698" s="40">
        <f>VLOOKUP(B1698,Data!F1697:T5537, 7, FALSE)</f>
        <v>52</v>
      </c>
    </row>
    <row r="1699" spans="2:3" x14ac:dyDescent="0.35">
      <c r="B1699" s="42" t="s">
        <v>8219</v>
      </c>
      <c r="C1699" s="40">
        <f>VLOOKUP(B1699,Data!F1698:T5538, 7, FALSE)</f>
        <v>52</v>
      </c>
    </row>
    <row r="1700" spans="2:3" x14ac:dyDescent="0.35">
      <c r="B1700" s="42" t="s">
        <v>8219</v>
      </c>
      <c r="C1700" s="40">
        <f>VLOOKUP(B1700,Data!F1699:T5539, 7, FALSE)</f>
        <v>52</v>
      </c>
    </row>
    <row r="1701" spans="2:3" x14ac:dyDescent="0.35">
      <c r="B1701" s="42" t="s">
        <v>8219</v>
      </c>
      <c r="C1701" s="40">
        <f>VLOOKUP(B1701,Data!F1700:T5540, 7, FALSE)</f>
        <v>52</v>
      </c>
    </row>
    <row r="1702" spans="2:3" x14ac:dyDescent="0.35">
      <c r="B1702" s="42" t="s">
        <v>8219</v>
      </c>
      <c r="C1702" s="40">
        <f>VLOOKUP(B1702,Data!F1701:T5541, 7, FALSE)</f>
        <v>52</v>
      </c>
    </row>
    <row r="1703" spans="2:3" x14ac:dyDescent="0.35">
      <c r="B1703" s="42" t="s">
        <v>8219</v>
      </c>
      <c r="C1703" s="40">
        <f>VLOOKUP(B1703,Data!F1702:T5542, 7, FALSE)</f>
        <v>52</v>
      </c>
    </row>
    <row r="1704" spans="2:3" x14ac:dyDescent="0.35">
      <c r="B1704" s="42" t="s">
        <v>8219</v>
      </c>
      <c r="C1704" s="40">
        <f>VLOOKUP(B1704,Data!F1703:T5543, 7, FALSE)</f>
        <v>52</v>
      </c>
    </row>
    <row r="1705" spans="2:3" x14ac:dyDescent="0.35">
      <c r="B1705" s="42" t="s">
        <v>8219</v>
      </c>
      <c r="C1705" s="40">
        <f>VLOOKUP(B1705,Data!F1704:T5544, 7, FALSE)</f>
        <v>52</v>
      </c>
    </row>
    <row r="1706" spans="2:3" x14ac:dyDescent="0.35">
      <c r="B1706" s="42" t="s">
        <v>8219</v>
      </c>
      <c r="C1706" s="40">
        <f>VLOOKUP(B1706,Data!F1705:T5545, 7, FALSE)</f>
        <v>52</v>
      </c>
    </row>
    <row r="1707" spans="2:3" x14ac:dyDescent="0.35">
      <c r="B1707" s="42" t="s">
        <v>8219</v>
      </c>
      <c r="C1707" s="40">
        <f>VLOOKUP(B1707,Data!F1706:T5546, 7, FALSE)</f>
        <v>52</v>
      </c>
    </row>
    <row r="1708" spans="2:3" x14ac:dyDescent="0.35">
      <c r="B1708" s="42" t="s">
        <v>8219</v>
      </c>
      <c r="C1708" s="40">
        <f>VLOOKUP(B1708,Data!F1707:T5547, 7, FALSE)</f>
        <v>52</v>
      </c>
    </row>
    <row r="1709" spans="2:3" x14ac:dyDescent="0.35">
      <c r="B1709" s="42" t="s">
        <v>8219</v>
      </c>
      <c r="C1709" s="40">
        <f>VLOOKUP(B1709,Data!F1708:T5548, 7, FALSE)</f>
        <v>52</v>
      </c>
    </row>
    <row r="1710" spans="2:3" x14ac:dyDescent="0.35">
      <c r="B1710" s="42" t="s">
        <v>8219</v>
      </c>
      <c r="C1710" s="40">
        <f>VLOOKUP(B1710,Data!F1709:T5549, 7, FALSE)</f>
        <v>52</v>
      </c>
    </row>
    <row r="1711" spans="2:3" x14ac:dyDescent="0.35">
      <c r="B1711" s="42" t="s">
        <v>8219</v>
      </c>
      <c r="C1711" s="40">
        <f>VLOOKUP(B1711,Data!F1710:T5550, 7, FALSE)</f>
        <v>52</v>
      </c>
    </row>
    <row r="1712" spans="2:3" x14ac:dyDescent="0.35">
      <c r="B1712" s="42" t="s">
        <v>8219</v>
      </c>
      <c r="C1712" s="40">
        <f>VLOOKUP(B1712,Data!F1711:T5551, 7, FALSE)</f>
        <v>52</v>
      </c>
    </row>
    <row r="1713" spans="2:3" x14ac:dyDescent="0.35">
      <c r="B1713" s="42" t="s">
        <v>8219</v>
      </c>
      <c r="C1713" s="40">
        <f>VLOOKUP(B1713,Data!F1712:T5552, 7, FALSE)</f>
        <v>52</v>
      </c>
    </row>
    <row r="1714" spans="2:3" x14ac:dyDescent="0.35">
      <c r="B1714" s="42" t="s">
        <v>8219</v>
      </c>
      <c r="C1714" s="40">
        <f>VLOOKUP(B1714,Data!F1713:T5553, 7, FALSE)</f>
        <v>52</v>
      </c>
    </row>
    <row r="1715" spans="2:3" x14ac:dyDescent="0.35">
      <c r="B1715" s="42" t="s">
        <v>8219</v>
      </c>
      <c r="C1715" s="40">
        <f>VLOOKUP(B1715,Data!F1714:T5554, 7, FALSE)</f>
        <v>52</v>
      </c>
    </row>
    <row r="1716" spans="2:3" x14ac:dyDescent="0.35">
      <c r="B1716" s="42" t="s">
        <v>8219</v>
      </c>
      <c r="C1716" s="40">
        <f>VLOOKUP(B1716,Data!F1715:T5555, 7, FALSE)</f>
        <v>52</v>
      </c>
    </row>
    <row r="1717" spans="2:3" x14ac:dyDescent="0.35">
      <c r="B1717" s="42" t="s">
        <v>8219</v>
      </c>
      <c r="C1717" s="40">
        <f>VLOOKUP(B1717,Data!F1716:T5556, 7, FALSE)</f>
        <v>52</v>
      </c>
    </row>
    <row r="1718" spans="2:3" x14ac:dyDescent="0.35">
      <c r="B1718" s="42" t="s">
        <v>8219</v>
      </c>
      <c r="C1718" s="40">
        <f>VLOOKUP(B1718,Data!F1717:T5557, 7, FALSE)</f>
        <v>52</v>
      </c>
    </row>
    <row r="1719" spans="2:3" x14ac:dyDescent="0.35">
      <c r="B1719" s="42" t="s">
        <v>8219</v>
      </c>
      <c r="C1719" s="40">
        <f>VLOOKUP(B1719,Data!F1718:T5558, 7, FALSE)</f>
        <v>52</v>
      </c>
    </row>
    <row r="1720" spans="2:3" x14ac:dyDescent="0.35">
      <c r="B1720" s="42" t="s">
        <v>8219</v>
      </c>
      <c r="C1720" s="40">
        <f>VLOOKUP(B1720,Data!F1719:T5559, 7, FALSE)</f>
        <v>52</v>
      </c>
    </row>
    <row r="1721" spans="2:3" x14ac:dyDescent="0.35">
      <c r="B1721" s="42" t="s">
        <v>8219</v>
      </c>
      <c r="C1721" s="40">
        <f>VLOOKUP(B1721,Data!F1720:T5560, 7, FALSE)</f>
        <v>52</v>
      </c>
    </row>
    <row r="1722" spans="2:3" x14ac:dyDescent="0.35">
      <c r="B1722" s="42" t="s">
        <v>8219</v>
      </c>
      <c r="C1722" s="40">
        <f>VLOOKUP(B1722,Data!F1721:T5561, 7, FALSE)</f>
        <v>52</v>
      </c>
    </row>
    <row r="1723" spans="2:3" x14ac:dyDescent="0.35">
      <c r="B1723" s="42" t="s">
        <v>8219</v>
      </c>
      <c r="C1723" s="40">
        <f>VLOOKUP(B1723,Data!F1722:T5562, 7, FALSE)</f>
        <v>52</v>
      </c>
    </row>
    <row r="1724" spans="2:3" x14ac:dyDescent="0.35">
      <c r="B1724" s="42" t="s">
        <v>8219</v>
      </c>
      <c r="C1724" s="40">
        <f>VLOOKUP(B1724,Data!F1723:T5563, 7, FALSE)</f>
        <v>52</v>
      </c>
    </row>
    <row r="1725" spans="2:3" x14ac:dyDescent="0.35">
      <c r="B1725" s="42" t="s">
        <v>8219</v>
      </c>
      <c r="C1725" s="40">
        <f>VLOOKUP(B1725,Data!F1724:T5564, 7, FALSE)</f>
        <v>52</v>
      </c>
    </row>
    <row r="1726" spans="2:3" x14ac:dyDescent="0.35">
      <c r="B1726" s="42" t="s">
        <v>8219</v>
      </c>
      <c r="C1726" s="40">
        <f>VLOOKUP(B1726,Data!F1725:T5565, 7, FALSE)</f>
        <v>52</v>
      </c>
    </row>
    <row r="1727" spans="2:3" x14ac:dyDescent="0.35">
      <c r="B1727" s="42" t="s">
        <v>8219</v>
      </c>
      <c r="C1727" s="40">
        <f>VLOOKUP(B1727,Data!F1726:T5566, 7, FALSE)</f>
        <v>52</v>
      </c>
    </row>
    <row r="1728" spans="2:3" x14ac:dyDescent="0.35">
      <c r="B1728" s="42" t="s">
        <v>8219</v>
      </c>
      <c r="C1728" s="40">
        <f>VLOOKUP(B1728,Data!F1727:T5567, 7, FALSE)</f>
        <v>52</v>
      </c>
    </row>
    <row r="1729" spans="2:3" x14ac:dyDescent="0.35">
      <c r="B1729" s="42" t="s">
        <v>8219</v>
      </c>
      <c r="C1729" s="40">
        <f>VLOOKUP(B1729,Data!F1728:T5568, 7, FALSE)</f>
        <v>52</v>
      </c>
    </row>
    <row r="1730" spans="2:3" x14ac:dyDescent="0.35">
      <c r="B1730" s="42" t="s">
        <v>8219</v>
      </c>
      <c r="C1730" s="40">
        <f>VLOOKUP(B1730,Data!F1729:T5569, 7, FALSE)</f>
        <v>52</v>
      </c>
    </row>
    <row r="1731" spans="2:3" x14ac:dyDescent="0.35">
      <c r="B1731" s="42" t="s">
        <v>8219</v>
      </c>
      <c r="C1731" s="40">
        <f>VLOOKUP(B1731,Data!F1730:T5570, 7, FALSE)</f>
        <v>52</v>
      </c>
    </row>
    <row r="1732" spans="2:3" x14ac:dyDescent="0.35">
      <c r="B1732" s="42" t="s">
        <v>8219</v>
      </c>
      <c r="C1732" s="40">
        <f>VLOOKUP(B1732,Data!F1731:T5571, 7, FALSE)</f>
        <v>52</v>
      </c>
    </row>
    <row r="1733" spans="2:3" x14ac:dyDescent="0.35">
      <c r="B1733" s="42" t="s">
        <v>8219</v>
      </c>
      <c r="C1733" s="40">
        <f>VLOOKUP(B1733,Data!F1732:T5572, 7, FALSE)</f>
        <v>52</v>
      </c>
    </row>
    <row r="1734" spans="2:3" x14ac:dyDescent="0.35">
      <c r="B1734" s="42" t="s">
        <v>8219</v>
      </c>
      <c r="C1734" s="40">
        <f>VLOOKUP(B1734,Data!F1733:T5573, 7, FALSE)</f>
        <v>52</v>
      </c>
    </row>
    <row r="1735" spans="2:3" x14ac:dyDescent="0.35">
      <c r="B1735" s="42" t="s">
        <v>8219</v>
      </c>
      <c r="C1735" s="40">
        <f>VLOOKUP(B1735,Data!F1734:T5574, 7, FALSE)</f>
        <v>52</v>
      </c>
    </row>
    <row r="1736" spans="2:3" x14ac:dyDescent="0.35">
      <c r="B1736" s="42" t="s">
        <v>8219</v>
      </c>
      <c r="C1736" s="40">
        <f>VLOOKUP(B1736,Data!F1735:T5575, 7, FALSE)</f>
        <v>52</v>
      </c>
    </row>
    <row r="1737" spans="2:3" x14ac:dyDescent="0.35">
      <c r="B1737" s="42" t="s">
        <v>8219</v>
      </c>
      <c r="C1737" s="40">
        <f>VLOOKUP(B1737,Data!F1736:T5576, 7, FALSE)</f>
        <v>52</v>
      </c>
    </row>
    <row r="1738" spans="2:3" x14ac:dyDescent="0.35">
      <c r="B1738" s="42" t="s">
        <v>8219</v>
      </c>
      <c r="C1738" s="40">
        <f>VLOOKUP(B1738,Data!F1737:T5577, 7, FALSE)</f>
        <v>52</v>
      </c>
    </row>
    <row r="1739" spans="2:3" x14ac:dyDescent="0.35">
      <c r="B1739" s="42" t="s">
        <v>8219</v>
      </c>
      <c r="C1739" s="40">
        <f>VLOOKUP(B1739,Data!F1738:T5578, 7, FALSE)</f>
        <v>52</v>
      </c>
    </row>
    <row r="1740" spans="2:3" x14ac:dyDescent="0.35">
      <c r="B1740" s="42" t="s">
        <v>8219</v>
      </c>
      <c r="C1740" s="40">
        <f>VLOOKUP(B1740,Data!F1739:T5579, 7, FALSE)</f>
        <v>52</v>
      </c>
    </row>
    <row r="1741" spans="2:3" x14ac:dyDescent="0.35">
      <c r="B1741" s="42" t="s">
        <v>8219</v>
      </c>
      <c r="C1741" s="40">
        <f>VLOOKUP(B1741,Data!F1740:T5580, 7, FALSE)</f>
        <v>52</v>
      </c>
    </row>
    <row r="1742" spans="2:3" x14ac:dyDescent="0.35">
      <c r="B1742" s="42" t="s">
        <v>8219</v>
      </c>
      <c r="C1742" s="40">
        <f>VLOOKUP(B1742,Data!F1741:T5581, 7, FALSE)</f>
        <v>52</v>
      </c>
    </row>
    <row r="1743" spans="2:3" x14ac:dyDescent="0.35">
      <c r="B1743" s="42" t="s">
        <v>8219</v>
      </c>
      <c r="C1743" s="40">
        <f>VLOOKUP(B1743,Data!F1742:T5582, 7, FALSE)</f>
        <v>52</v>
      </c>
    </row>
    <row r="1744" spans="2:3" x14ac:dyDescent="0.35">
      <c r="B1744" s="42" t="s">
        <v>8219</v>
      </c>
      <c r="C1744" s="40">
        <f>VLOOKUP(B1744,Data!F1743:T5583, 7, FALSE)</f>
        <v>52</v>
      </c>
    </row>
    <row r="1745" spans="2:3" x14ac:dyDescent="0.35">
      <c r="B1745" s="42" t="s">
        <v>8219</v>
      </c>
      <c r="C1745" s="40">
        <f>VLOOKUP(B1745,Data!F1744:T5584, 7, FALSE)</f>
        <v>34</v>
      </c>
    </row>
    <row r="1746" spans="2:3" x14ac:dyDescent="0.35">
      <c r="B1746" s="42" t="s">
        <v>8219</v>
      </c>
      <c r="C1746" s="40">
        <f>VLOOKUP(B1746,Data!F1745:T5585, 7, FALSE)</f>
        <v>67</v>
      </c>
    </row>
    <row r="1747" spans="2:3" x14ac:dyDescent="0.35">
      <c r="B1747" s="42" t="s">
        <v>8219</v>
      </c>
      <c r="C1747" s="40">
        <f>VLOOKUP(B1747,Data!F1746:T5586, 7, FALSE)</f>
        <v>70</v>
      </c>
    </row>
    <row r="1748" spans="2:3" x14ac:dyDescent="0.35">
      <c r="B1748" s="42" t="s">
        <v>8219</v>
      </c>
      <c r="C1748" s="40">
        <f>VLOOKUP(B1748,Data!F1747:T5587, 7, FALSE)</f>
        <v>89</v>
      </c>
    </row>
    <row r="1749" spans="2:3" x14ac:dyDescent="0.35">
      <c r="B1749" s="42" t="s">
        <v>8219</v>
      </c>
      <c r="C1749" s="40">
        <f>VLOOKUP(B1749,Data!F1748:T5588, 7, FALSE)</f>
        <v>107</v>
      </c>
    </row>
    <row r="1750" spans="2:3" x14ac:dyDescent="0.35">
      <c r="B1750" s="42" t="s">
        <v>8219</v>
      </c>
      <c r="C1750" s="40">
        <f>VLOOKUP(B1750,Data!F1749:T5589, 7, FALSE)</f>
        <v>159</v>
      </c>
    </row>
    <row r="1751" spans="2:3" x14ac:dyDescent="0.35">
      <c r="B1751" s="42" t="s">
        <v>8219</v>
      </c>
      <c r="C1751" s="40">
        <f>VLOOKUP(B1751,Data!F1750:T5590, 7, FALSE)</f>
        <v>181</v>
      </c>
    </row>
    <row r="1752" spans="2:3" x14ac:dyDescent="0.35">
      <c r="B1752" s="42" t="s">
        <v>8219</v>
      </c>
      <c r="C1752" s="40">
        <f>VLOOKUP(B1752,Data!F1751:T5591, 7, FALSE)</f>
        <v>131</v>
      </c>
    </row>
    <row r="1753" spans="2:3" x14ac:dyDescent="0.35">
      <c r="B1753" s="42" t="s">
        <v>8219</v>
      </c>
      <c r="C1753" s="40">
        <f>VLOOKUP(B1753,Data!F1752:T5592, 7, FALSE)</f>
        <v>125</v>
      </c>
    </row>
    <row r="1754" spans="2:3" x14ac:dyDescent="0.35">
      <c r="B1754" s="42" t="s">
        <v>8219</v>
      </c>
      <c r="C1754" s="40">
        <f>VLOOKUP(B1754,Data!F1753:T5593, 7, FALSE)</f>
        <v>61</v>
      </c>
    </row>
    <row r="1755" spans="2:3" x14ac:dyDescent="0.35">
      <c r="B1755" s="42" t="s">
        <v>8219</v>
      </c>
      <c r="C1755" s="40">
        <f>VLOOKUP(B1755,Data!F1754:T5594, 7, FALSE)</f>
        <v>90</v>
      </c>
    </row>
    <row r="1756" spans="2:3" x14ac:dyDescent="0.35">
      <c r="B1756" s="42" t="s">
        <v>8219</v>
      </c>
      <c r="C1756" s="40">
        <f>VLOOKUP(B1756,Data!F1755:T5595, 7, FALSE)</f>
        <v>35</v>
      </c>
    </row>
    <row r="1757" spans="2:3" x14ac:dyDescent="0.35">
      <c r="B1757" s="42" t="s">
        <v>8219</v>
      </c>
      <c r="C1757" s="40">
        <f>VLOOKUP(B1757,Data!F1756:T5596, 7, FALSE)</f>
        <v>90</v>
      </c>
    </row>
    <row r="1758" spans="2:3" x14ac:dyDescent="0.35">
      <c r="B1758" s="42" t="s">
        <v>8219</v>
      </c>
      <c r="C1758" s="40">
        <f>VLOOKUP(B1758,Data!F1757:T5597, 7, FALSE)</f>
        <v>4</v>
      </c>
    </row>
    <row r="1759" spans="2:3" x14ac:dyDescent="0.35">
      <c r="B1759" s="42" t="s">
        <v>8219</v>
      </c>
      <c r="C1759" s="40">
        <f>VLOOKUP(B1759,Data!F1758:T5598, 7, FALSE)</f>
        <v>120</v>
      </c>
    </row>
    <row r="1760" spans="2:3" x14ac:dyDescent="0.35">
      <c r="B1760" s="42" t="s">
        <v>8219</v>
      </c>
      <c r="C1760" s="40">
        <f>VLOOKUP(B1760,Data!F1759:T5599, 7, FALSE)</f>
        <v>14</v>
      </c>
    </row>
    <row r="1761" spans="2:3" x14ac:dyDescent="0.35">
      <c r="B1761" s="42" t="s">
        <v>8219</v>
      </c>
      <c r="C1761" s="40">
        <f>VLOOKUP(B1761,Data!F1760:T5600, 7, FALSE)</f>
        <v>27</v>
      </c>
    </row>
    <row r="1762" spans="2:3" x14ac:dyDescent="0.35">
      <c r="B1762" s="42" t="s">
        <v>8219</v>
      </c>
      <c r="C1762" s="40">
        <f>VLOOKUP(B1762,Data!F1761:T5601, 7, FALSE)</f>
        <v>49</v>
      </c>
    </row>
    <row r="1763" spans="2:3" x14ac:dyDescent="0.35">
      <c r="B1763" s="42" t="s">
        <v>8219</v>
      </c>
      <c r="C1763" s="40">
        <f>VLOOKUP(B1763,Data!F1762:T5602, 7, FALSE)</f>
        <v>102</v>
      </c>
    </row>
    <row r="1764" spans="2:3" x14ac:dyDescent="0.35">
      <c r="B1764" s="42" t="s">
        <v>8219</v>
      </c>
      <c r="C1764" s="40">
        <f>VLOOKUP(B1764,Data!F1763:T5603, 7, FALSE)</f>
        <v>3</v>
      </c>
    </row>
    <row r="1765" spans="2:3" x14ac:dyDescent="0.35">
      <c r="B1765" s="42" t="s">
        <v>8219</v>
      </c>
      <c r="C1765" s="40">
        <f>VLOOKUP(B1765,Data!F1764:T5604, 7, FALSE)</f>
        <v>25</v>
      </c>
    </row>
    <row r="1766" spans="2:3" x14ac:dyDescent="0.35">
      <c r="B1766" s="42" t="s">
        <v>8219</v>
      </c>
      <c r="C1766" s="40">
        <f>VLOOKUP(B1766,Data!F1765:T5605, 7, FALSE)</f>
        <v>118</v>
      </c>
    </row>
    <row r="1767" spans="2:3" x14ac:dyDescent="0.35">
      <c r="B1767" s="42" t="s">
        <v>8219</v>
      </c>
      <c r="C1767" s="40">
        <f>VLOOKUP(B1767,Data!F1766:T5606, 7, FALSE)</f>
        <v>57</v>
      </c>
    </row>
    <row r="1768" spans="2:3" x14ac:dyDescent="0.35">
      <c r="B1768" s="42" t="s">
        <v>8219</v>
      </c>
      <c r="C1768" s="40">
        <f>VLOOKUP(B1768,Data!F1767:T5607, 7, FALSE)</f>
        <v>57</v>
      </c>
    </row>
    <row r="1769" spans="2:3" x14ac:dyDescent="0.35">
      <c r="B1769" s="42" t="s">
        <v>8219</v>
      </c>
      <c r="C1769" s="40">
        <f>VLOOKUP(B1769,Data!F1768:T5608, 7, FALSE)</f>
        <v>57</v>
      </c>
    </row>
    <row r="1770" spans="2:3" x14ac:dyDescent="0.35">
      <c r="B1770" s="42" t="s">
        <v>8219</v>
      </c>
      <c r="C1770" s="40">
        <f>VLOOKUP(B1770,Data!F1769:T5609, 7, FALSE)</f>
        <v>57</v>
      </c>
    </row>
    <row r="1771" spans="2:3" x14ac:dyDescent="0.35">
      <c r="B1771" s="42" t="s">
        <v>8219</v>
      </c>
      <c r="C1771" s="40">
        <f>VLOOKUP(B1771,Data!F1770:T5610, 7, FALSE)</f>
        <v>57</v>
      </c>
    </row>
    <row r="1772" spans="2:3" x14ac:dyDescent="0.35">
      <c r="B1772" s="42" t="s">
        <v>8219</v>
      </c>
      <c r="C1772" s="40">
        <f>VLOOKUP(B1772,Data!F1771:T5611, 7, FALSE)</f>
        <v>57</v>
      </c>
    </row>
    <row r="1773" spans="2:3" x14ac:dyDescent="0.35">
      <c r="B1773" s="42" t="s">
        <v>8219</v>
      </c>
      <c r="C1773" s="40">
        <f>VLOOKUP(B1773,Data!F1772:T5612, 7, FALSE)</f>
        <v>57</v>
      </c>
    </row>
    <row r="1774" spans="2:3" x14ac:dyDescent="0.35">
      <c r="B1774" s="42" t="s">
        <v>8219</v>
      </c>
      <c r="C1774" s="40">
        <f>VLOOKUP(B1774,Data!F1773:T5613, 7, FALSE)</f>
        <v>57</v>
      </c>
    </row>
    <row r="1775" spans="2:3" x14ac:dyDescent="0.35">
      <c r="B1775" s="42" t="s">
        <v>8219</v>
      </c>
      <c r="C1775" s="40">
        <f>VLOOKUP(B1775,Data!F1774:T5614, 7, FALSE)</f>
        <v>57</v>
      </c>
    </row>
    <row r="1776" spans="2:3" x14ac:dyDescent="0.35">
      <c r="B1776" s="42" t="s">
        <v>8219</v>
      </c>
      <c r="C1776" s="40">
        <f>VLOOKUP(B1776,Data!F1775:T5615, 7, FALSE)</f>
        <v>57</v>
      </c>
    </row>
    <row r="1777" spans="2:3" x14ac:dyDescent="0.35">
      <c r="B1777" s="42" t="s">
        <v>8219</v>
      </c>
      <c r="C1777" s="40">
        <f>VLOOKUP(B1777,Data!F1776:T5616, 7, FALSE)</f>
        <v>57</v>
      </c>
    </row>
    <row r="1778" spans="2:3" x14ac:dyDescent="0.35">
      <c r="B1778" s="42" t="s">
        <v>8219</v>
      </c>
      <c r="C1778" s="40">
        <f>VLOOKUP(B1778,Data!F1777:T5617, 7, FALSE)</f>
        <v>57</v>
      </c>
    </row>
    <row r="1779" spans="2:3" x14ac:dyDescent="0.35">
      <c r="B1779" s="42" t="s">
        <v>8219</v>
      </c>
      <c r="C1779" s="40">
        <f>VLOOKUP(B1779,Data!F1778:T5618, 7, FALSE)</f>
        <v>57</v>
      </c>
    </row>
    <row r="1780" spans="2:3" x14ac:dyDescent="0.35">
      <c r="B1780" s="42" t="s">
        <v>8219</v>
      </c>
      <c r="C1780" s="40">
        <f>VLOOKUP(B1780,Data!F1779:T5619, 7, FALSE)</f>
        <v>57</v>
      </c>
    </row>
    <row r="1781" spans="2:3" x14ac:dyDescent="0.35">
      <c r="B1781" s="42" t="s">
        <v>8219</v>
      </c>
      <c r="C1781" s="40">
        <f>VLOOKUP(B1781,Data!F1780:T5620, 7, FALSE)</f>
        <v>57</v>
      </c>
    </row>
    <row r="1782" spans="2:3" x14ac:dyDescent="0.35">
      <c r="B1782" s="42" t="s">
        <v>8219</v>
      </c>
      <c r="C1782" s="40">
        <f>VLOOKUP(B1782,Data!F1781:T5621, 7, FALSE)</f>
        <v>57</v>
      </c>
    </row>
    <row r="1783" spans="2:3" x14ac:dyDescent="0.35">
      <c r="B1783" s="42" t="s">
        <v>8219</v>
      </c>
      <c r="C1783" s="40">
        <f>VLOOKUP(B1783,Data!F1782:T5622, 7, FALSE)</f>
        <v>57</v>
      </c>
    </row>
    <row r="1784" spans="2:3" x14ac:dyDescent="0.35">
      <c r="B1784" s="42" t="s">
        <v>8219</v>
      </c>
      <c r="C1784" s="40">
        <f>VLOOKUP(B1784,Data!F1783:T5623, 7, FALSE)</f>
        <v>57</v>
      </c>
    </row>
    <row r="1785" spans="2:3" x14ac:dyDescent="0.35">
      <c r="B1785" s="42" t="s">
        <v>8219</v>
      </c>
      <c r="C1785" s="40">
        <f>VLOOKUP(B1785,Data!F1784:T5624, 7, FALSE)</f>
        <v>57</v>
      </c>
    </row>
    <row r="1786" spans="2:3" x14ac:dyDescent="0.35">
      <c r="B1786" s="42" t="s">
        <v>8219</v>
      </c>
      <c r="C1786" s="40">
        <f>VLOOKUP(B1786,Data!F1785:T5625, 7, FALSE)</f>
        <v>57</v>
      </c>
    </row>
    <row r="1787" spans="2:3" x14ac:dyDescent="0.35">
      <c r="B1787" s="42" t="s">
        <v>8219</v>
      </c>
      <c r="C1787" s="40">
        <f>VLOOKUP(B1787,Data!F1786:T5626, 7, FALSE)</f>
        <v>57</v>
      </c>
    </row>
    <row r="1788" spans="2:3" x14ac:dyDescent="0.35">
      <c r="B1788" s="42" t="s">
        <v>8219</v>
      </c>
      <c r="C1788" s="40">
        <f>VLOOKUP(B1788,Data!F1787:T5627, 7, FALSE)</f>
        <v>57</v>
      </c>
    </row>
    <row r="1789" spans="2:3" x14ac:dyDescent="0.35">
      <c r="B1789" s="42" t="s">
        <v>8219</v>
      </c>
      <c r="C1789" s="40">
        <f>VLOOKUP(B1789,Data!F1788:T5628, 7, FALSE)</f>
        <v>57</v>
      </c>
    </row>
    <row r="1790" spans="2:3" x14ac:dyDescent="0.35">
      <c r="B1790" s="42" t="s">
        <v>8219</v>
      </c>
      <c r="C1790" s="40">
        <f>VLOOKUP(B1790,Data!F1789:T5629, 7, FALSE)</f>
        <v>57</v>
      </c>
    </row>
    <row r="1791" spans="2:3" x14ac:dyDescent="0.35">
      <c r="B1791" s="42" t="s">
        <v>8219</v>
      </c>
      <c r="C1791" s="40">
        <f>VLOOKUP(B1791,Data!F1790:T5630, 7, FALSE)</f>
        <v>57</v>
      </c>
    </row>
    <row r="1792" spans="2:3" x14ac:dyDescent="0.35">
      <c r="B1792" s="42" t="s">
        <v>8219</v>
      </c>
      <c r="C1792" s="40">
        <f>VLOOKUP(B1792,Data!F1791:T5631, 7, FALSE)</f>
        <v>57</v>
      </c>
    </row>
    <row r="1793" spans="2:3" x14ac:dyDescent="0.35">
      <c r="B1793" s="42" t="s">
        <v>8219</v>
      </c>
      <c r="C1793" s="40">
        <f>VLOOKUP(B1793,Data!F1792:T5632, 7, FALSE)</f>
        <v>57</v>
      </c>
    </row>
    <row r="1794" spans="2:3" x14ac:dyDescent="0.35">
      <c r="B1794" s="42" t="s">
        <v>8219</v>
      </c>
      <c r="C1794" s="40">
        <f>VLOOKUP(B1794,Data!F1793:T5633, 7, FALSE)</f>
        <v>57</v>
      </c>
    </row>
    <row r="1795" spans="2:3" x14ac:dyDescent="0.35">
      <c r="B1795" s="42" t="s">
        <v>8219</v>
      </c>
      <c r="C1795" s="40">
        <f>VLOOKUP(B1795,Data!F1794:T5634, 7, FALSE)</f>
        <v>57</v>
      </c>
    </row>
    <row r="1796" spans="2:3" x14ac:dyDescent="0.35">
      <c r="B1796" s="42" t="s">
        <v>8219</v>
      </c>
      <c r="C1796" s="40">
        <f>VLOOKUP(B1796,Data!F1795:T5635, 7, FALSE)</f>
        <v>57</v>
      </c>
    </row>
    <row r="1797" spans="2:3" x14ac:dyDescent="0.35">
      <c r="B1797" s="42" t="s">
        <v>8219</v>
      </c>
      <c r="C1797" s="40">
        <f>VLOOKUP(B1797,Data!F1796:T5636, 7, FALSE)</f>
        <v>57</v>
      </c>
    </row>
    <row r="1798" spans="2:3" x14ac:dyDescent="0.35">
      <c r="B1798" s="42" t="s">
        <v>8219</v>
      </c>
      <c r="C1798" s="40">
        <f>VLOOKUP(B1798,Data!F1797:T5637, 7, FALSE)</f>
        <v>57</v>
      </c>
    </row>
    <row r="1799" spans="2:3" x14ac:dyDescent="0.35">
      <c r="B1799" s="42" t="s">
        <v>8219</v>
      </c>
      <c r="C1799" s="40">
        <f>VLOOKUP(B1799,Data!F1798:T5638, 7, FALSE)</f>
        <v>57</v>
      </c>
    </row>
    <row r="1800" spans="2:3" x14ac:dyDescent="0.35">
      <c r="B1800" s="42" t="s">
        <v>8219</v>
      </c>
      <c r="C1800" s="40">
        <f>VLOOKUP(B1800,Data!F1799:T5639, 7, FALSE)</f>
        <v>57</v>
      </c>
    </row>
    <row r="1801" spans="2:3" x14ac:dyDescent="0.35">
      <c r="B1801" s="42" t="s">
        <v>8219</v>
      </c>
      <c r="C1801" s="40">
        <f>VLOOKUP(B1801,Data!F1800:T5640, 7, FALSE)</f>
        <v>57</v>
      </c>
    </row>
    <row r="1802" spans="2:3" x14ac:dyDescent="0.35">
      <c r="B1802" s="42" t="s">
        <v>8219</v>
      </c>
      <c r="C1802" s="40">
        <f>VLOOKUP(B1802,Data!F1801:T5641, 7, FALSE)</f>
        <v>57</v>
      </c>
    </row>
    <row r="1803" spans="2:3" x14ac:dyDescent="0.35">
      <c r="B1803" s="42" t="s">
        <v>8219</v>
      </c>
      <c r="C1803" s="40">
        <f>VLOOKUP(B1803,Data!F1802:T5642, 7, FALSE)</f>
        <v>57</v>
      </c>
    </row>
    <row r="1804" spans="2:3" x14ac:dyDescent="0.35">
      <c r="B1804" s="42" t="s">
        <v>8219</v>
      </c>
      <c r="C1804" s="40">
        <f>VLOOKUP(B1804,Data!F1803:T5643, 7, FALSE)</f>
        <v>57</v>
      </c>
    </row>
    <row r="1805" spans="2:3" x14ac:dyDescent="0.35">
      <c r="B1805" s="42" t="s">
        <v>8219</v>
      </c>
      <c r="C1805" s="40">
        <f>VLOOKUP(B1805,Data!F1804:T5644, 7, FALSE)</f>
        <v>57</v>
      </c>
    </row>
    <row r="1806" spans="2:3" x14ac:dyDescent="0.35">
      <c r="B1806" s="42" t="s">
        <v>8219</v>
      </c>
      <c r="C1806" s="40">
        <f>VLOOKUP(B1806,Data!F1805:T5645, 7, FALSE)</f>
        <v>57</v>
      </c>
    </row>
    <row r="1807" spans="2:3" x14ac:dyDescent="0.35">
      <c r="B1807" s="42" t="s">
        <v>8219</v>
      </c>
      <c r="C1807" s="40">
        <f>VLOOKUP(B1807,Data!F1806:T5646, 7, FALSE)</f>
        <v>57</v>
      </c>
    </row>
    <row r="1808" spans="2:3" x14ac:dyDescent="0.35">
      <c r="B1808" s="42" t="s">
        <v>8219</v>
      </c>
      <c r="C1808" s="40">
        <f>VLOOKUP(B1808,Data!F1807:T5647, 7, FALSE)</f>
        <v>57</v>
      </c>
    </row>
    <row r="1809" spans="2:3" x14ac:dyDescent="0.35">
      <c r="B1809" s="42" t="s">
        <v>8219</v>
      </c>
      <c r="C1809" s="40">
        <f>VLOOKUP(B1809,Data!F1808:T5648, 7, FALSE)</f>
        <v>57</v>
      </c>
    </row>
    <row r="1810" spans="2:3" x14ac:dyDescent="0.35">
      <c r="B1810" s="42" t="s">
        <v>8219</v>
      </c>
      <c r="C1810" s="40">
        <f>VLOOKUP(B1810,Data!F1809:T5649, 7, FALSE)</f>
        <v>57</v>
      </c>
    </row>
    <row r="1811" spans="2:3" x14ac:dyDescent="0.35">
      <c r="B1811" s="42" t="s">
        <v>8219</v>
      </c>
      <c r="C1811" s="40">
        <f>VLOOKUP(B1811,Data!F1810:T5650, 7, FALSE)</f>
        <v>57</v>
      </c>
    </row>
    <row r="1812" spans="2:3" x14ac:dyDescent="0.35">
      <c r="B1812" s="42" t="s">
        <v>8219</v>
      </c>
      <c r="C1812" s="40">
        <f>VLOOKUP(B1812,Data!F1811:T5651, 7, FALSE)</f>
        <v>57</v>
      </c>
    </row>
    <row r="1813" spans="2:3" x14ac:dyDescent="0.35">
      <c r="B1813" s="42" t="s">
        <v>8219</v>
      </c>
      <c r="C1813" s="40">
        <f>VLOOKUP(B1813,Data!F1812:T5652, 7, FALSE)</f>
        <v>57</v>
      </c>
    </row>
    <row r="1814" spans="2:3" x14ac:dyDescent="0.35">
      <c r="B1814" s="42" t="s">
        <v>8219</v>
      </c>
      <c r="C1814" s="40">
        <f>VLOOKUP(B1814,Data!F1813:T5653, 7, FALSE)</f>
        <v>57</v>
      </c>
    </row>
    <row r="1815" spans="2:3" x14ac:dyDescent="0.35">
      <c r="B1815" s="42" t="s">
        <v>8219</v>
      </c>
      <c r="C1815" s="40">
        <f>VLOOKUP(B1815,Data!F1814:T5654, 7, FALSE)</f>
        <v>57</v>
      </c>
    </row>
    <row r="1816" spans="2:3" x14ac:dyDescent="0.35">
      <c r="B1816" s="42" t="s">
        <v>8219</v>
      </c>
      <c r="C1816" s="40">
        <f>VLOOKUP(B1816,Data!F1815:T5655, 7, FALSE)</f>
        <v>57</v>
      </c>
    </row>
    <row r="1817" spans="2:3" x14ac:dyDescent="0.35">
      <c r="B1817" s="42" t="s">
        <v>8219</v>
      </c>
      <c r="C1817" s="40">
        <f>VLOOKUP(B1817,Data!F1816:T5656, 7, FALSE)</f>
        <v>57</v>
      </c>
    </row>
    <row r="1818" spans="2:3" x14ac:dyDescent="0.35">
      <c r="B1818" s="42" t="s">
        <v>8219</v>
      </c>
      <c r="C1818" s="40">
        <f>VLOOKUP(B1818,Data!F1817:T5657, 7, FALSE)</f>
        <v>57</v>
      </c>
    </row>
    <row r="1819" spans="2:3" x14ac:dyDescent="0.35">
      <c r="B1819" s="42" t="s">
        <v>8219</v>
      </c>
      <c r="C1819" s="40">
        <f>VLOOKUP(B1819,Data!F1818:T5658, 7, FALSE)</f>
        <v>57</v>
      </c>
    </row>
    <row r="1820" spans="2:3" x14ac:dyDescent="0.35">
      <c r="B1820" s="42" t="s">
        <v>8219</v>
      </c>
      <c r="C1820" s="40">
        <f>VLOOKUP(B1820,Data!F1819:T5659, 7, FALSE)</f>
        <v>57</v>
      </c>
    </row>
    <row r="1821" spans="2:3" x14ac:dyDescent="0.35">
      <c r="B1821" s="42" t="s">
        <v>8219</v>
      </c>
      <c r="C1821" s="40">
        <f>VLOOKUP(B1821,Data!F1820:T5660, 7, FALSE)</f>
        <v>57</v>
      </c>
    </row>
    <row r="1822" spans="2:3" x14ac:dyDescent="0.35">
      <c r="B1822" s="42" t="s">
        <v>8219</v>
      </c>
      <c r="C1822" s="40">
        <f>VLOOKUP(B1822,Data!F1821:T5661, 7, FALSE)</f>
        <v>57</v>
      </c>
    </row>
    <row r="1823" spans="2:3" x14ac:dyDescent="0.35">
      <c r="B1823" s="42" t="s">
        <v>8219</v>
      </c>
      <c r="C1823" s="40">
        <f>VLOOKUP(B1823,Data!F1822:T5662, 7, FALSE)</f>
        <v>57</v>
      </c>
    </row>
    <row r="1824" spans="2:3" x14ac:dyDescent="0.35">
      <c r="B1824" s="42" t="s">
        <v>8219</v>
      </c>
      <c r="C1824" s="40">
        <f>VLOOKUP(B1824,Data!F1823:T5663, 7, FALSE)</f>
        <v>57</v>
      </c>
    </row>
    <row r="1825" spans="2:3" x14ac:dyDescent="0.35">
      <c r="B1825" s="42" t="s">
        <v>8219</v>
      </c>
      <c r="C1825" s="40">
        <f>VLOOKUP(B1825,Data!F1824:T5664, 7, FALSE)</f>
        <v>11</v>
      </c>
    </row>
    <row r="1826" spans="2:3" x14ac:dyDescent="0.35">
      <c r="B1826" s="42" t="s">
        <v>8219</v>
      </c>
      <c r="C1826" s="40">
        <f>VLOOKUP(B1826,Data!F1825:T5665, 7, FALSE)</f>
        <v>33</v>
      </c>
    </row>
    <row r="1827" spans="2:3" x14ac:dyDescent="0.35">
      <c r="B1827" s="42" t="s">
        <v>8219</v>
      </c>
      <c r="C1827" s="40">
        <f>VLOOKUP(B1827,Data!F1826:T5666, 7, FALSE)</f>
        <v>40</v>
      </c>
    </row>
    <row r="1828" spans="2:3" x14ac:dyDescent="0.35">
      <c r="B1828" s="42" t="s">
        <v>8219</v>
      </c>
      <c r="C1828" s="40">
        <f>VLOOKUP(B1828,Data!F1827:T5667, 7, FALSE)</f>
        <v>50</v>
      </c>
    </row>
    <row r="1829" spans="2:3" x14ac:dyDescent="0.35">
      <c r="B1829" s="42" t="s">
        <v>8219</v>
      </c>
      <c r="C1829" s="40">
        <f>VLOOKUP(B1829,Data!F1828:T5668, 7, FALSE)</f>
        <v>38</v>
      </c>
    </row>
    <row r="1830" spans="2:3" x14ac:dyDescent="0.35">
      <c r="B1830" s="42" t="s">
        <v>8219</v>
      </c>
      <c r="C1830" s="40">
        <f>VLOOKUP(B1830,Data!F1829:T5669, 7, FALSE)</f>
        <v>96</v>
      </c>
    </row>
    <row r="1831" spans="2:3" x14ac:dyDescent="0.35">
      <c r="B1831" s="42" t="s">
        <v>8219</v>
      </c>
      <c r="C1831" s="40">
        <f>VLOOKUP(B1831,Data!F1830:T5670, 7, FALSE)</f>
        <v>48</v>
      </c>
    </row>
    <row r="1832" spans="2:3" x14ac:dyDescent="0.35">
      <c r="B1832" s="42" t="s">
        <v>8219</v>
      </c>
      <c r="C1832" s="40">
        <f>VLOOKUP(B1832,Data!F1831:T5671, 7, FALSE)</f>
        <v>33</v>
      </c>
    </row>
    <row r="1833" spans="2:3" x14ac:dyDescent="0.35">
      <c r="B1833" s="42" t="s">
        <v>8219</v>
      </c>
      <c r="C1833" s="40">
        <f>VLOOKUP(B1833,Data!F1832:T5672, 7, FALSE)</f>
        <v>226</v>
      </c>
    </row>
    <row r="1834" spans="2:3" x14ac:dyDescent="0.35">
      <c r="B1834" s="42" t="s">
        <v>8219</v>
      </c>
      <c r="C1834" s="40">
        <f>VLOOKUP(B1834,Data!F1833:T5673, 7, FALSE)</f>
        <v>14</v>
      </c>
    </row>
    <row r="1835" spans="2:3" x14ac:dyDescent="0.35">
      <c r="B1835" s="42" t="s">
        <v>8219</v>
      </c>
      <c r="C1835" s="40">
        <f>VLOOKUP(B1835,Data!F1834:T5674, 7, FALSE)</f>
        <v>20</v>
      </c>
    </row>
    <row r="1836" spans="2:3" x14ac:dyDescent="0.35">
      <c r="B1836" s="42" t="s">
        <v>8219</v>
      </c>
      <c r="C1836" s="40">
        <f>VLOOKUP(B1836,Data!F1835:T5675, 7, FALSE)</f>
        <v>25</v>
      </c>
    </row>
    <row r="1837" spans="2:3" x14ac:dyDescent="0.35">
      <c r="B1837" s="42" t="s">
        <v>8219</v>
      </c>
      <c r="C1837" s="40">
        <f>VLOOKUP(B1837,Data!F1836:T5676, 7, FALSE)</f>
        <v>90</v>
      </c>
    </row>
    <row r="1838" spans="2:3" x14ac:dyDescent="0.35">
      <c r="B1838" s="42" t="s">
        <v>8219</v>
      </c>
      <c r="C1838" s="40">
        <f>VLOOKUP(B1838,Data!F1837:T5677, 7, FALSE)</f>
        <v>11</v>
      </c>
    </row>
    <row r="1839" spans="2:3" x14ac:dyDescent="0.35">
      <c r="B1839" s="42" t="s">
        <v>8219</v>
      </c>
      <c r="C1839" s="40">
        <f>VLOOKUP(B1839,Data!F1838:T5678, 7, FALSE)</f>
        <v>55</v>
      </c>
    </row>
    <row r="1840" spans="2:3" x14ac:dyDescent="0.35">
      <c r="B1840" s="42" t="s">
        <v>8219</v>
      </c>
      <c r="C1840" s="40">
        <f>VLOOKUP(B1840,Data!F1839:T5679, 7, FALSE)</f>
        <v>30</v>
      </c>
    </row>
    <row r="1841" spans="2:3" x14ac:dyDescent="0.35">
      <c r="B1841" s="42" t="s">
        <v>8219</v>
      </c>
      <c r="C1841" s="40">
        <f>VLOOKUP(B1841,Data!F1840:T5680, 7, FALSE)</f>
        <v>28</v>
      </c>
    </row>
    <row r="1842" spans="2:3" x14ac:dyDescent="0.35">
      <c r="B1842" s="42" t="s">
        <v>8219</v>
      </c>
      <c r="C1842" s="40">
        <f>VLOOKUP(B1842,Data!F1841:T5681, 7, FALSE)</f>
        <v>45</v>
      </c>
    </row>
    <row r="1843" spans="2:3" x14ac:dyDescent="0.35">
      <c r="B1843" s="42" t="s">
        <v>8219</v>
      </c>
      <c r="C1843" s="40">
        <f>VLOOKUP(B1843,Data!F1842:T5682, 7, FALSE)</f>
        <v>13</v>
      </c>
    </row>
    <row r="1844" spans="2:3" x14ac:dyDescent="0.35">
      <c r="B1844" s="42" t="s">
        <v>8219</v>
      </c>
      <c r="C1844" s="40">
        <f>VLOOKUP(B1844,Data!F1843:T5683, 7, FALSE)</f>
        <v>40</v>
      </c>
    </row>
    <row r="1845" spans="2:3" x14ac:dyDescent="0.35">
      <c r="B1845" s="42" t="s">
        <v>8219</v>
      </c>
      <c r="C1845" s="40">
        <f>VLOOKUP(B1845,Data!F1844:T5684, 7, FALSE)</f>
        <v>21</v>
      </c>
    </row>
    <row r="1846" spans="2:3" x14ac:dyDescent="0.35">
      <c r="B1846" s="42" t="s">
        <v>8219</v>
      </c>
      <c r="C1846" s="40">
        <f>VLOOKUP(B1846,Data!F1845:T5685, 7, FALSE)</f>
        <v>134</v>
      </c>
    </row>
    <row r="1847" spans="2:3" x14ac:dyDescent="0.35">
      <c r="B1847" s="42" t="s">
        <v>8219</v>
      </c>
      <c r="C1847" s="40">
        <f>VLOOKUP(B1847,Data!F1846:T5686, 7, FALSE)</f>
        <v>20</v>
      </c>
    </row>
    <row r="1848" spans="2:3" x14ac:dyDescent="0.35">
      <c r="B1848" s="42" t="s">
        <v>8219</v>
      </c>
      <c r="C1848" s="40">
        <f>VLOOKUP(B1848,Data!F1847:T5687, 7, FALSE)</f>
        <v>19</v>
      </c>
    </row>
    <row r="1849" spans="2:3" x14ac:dyDescent="0.35">
      <c r="B1849" s="42" t="s">
        <v>8219</v>
      </c>
      <c r="C1849" s="40">
        <f>VLOOKUP(B1849,Data!F1848:T5688, 7, FALSE)</f>
        <v>209</v>
      </c>
    </row>
    <row r="1850" spans="2:3" x14ac:dyDescent="0.35">
      <c r="B1850" s="42" t="s">
        <v>8219</v>
      </c>
      <c r="C1850" s="40">
        <f>VLOOKUP(B1850,Data!F1849:T5689, 7, FALSE)</f>
        <v>38</v>
      </c>
    </row>
    <row r="1851" spans="2:3" x14ac:dyDescent="0.35">
      <c r="B1851" s="42" t="s">
        <v>8219</v>
      </c>
      <c r="C1851" s="40">
        <f>VLOOKUP(B1851,Data!F1850:T5690, 7, FALSE)</f>
        <v>24</v>
      </c>
    </row>
    <row r="1852" spans="2:3" x14ac:dyDescent="0.35">
      <c r="B1852" s="42" t="s">
        <v>8219</v>
      </c>
      <c r="C1852" s="40">
        <f>VLOOKUP(B1852,Data!F1851:T5691, 7, FALSE)</f>
        <v>8</v>
      </c>
    </row>
    <row r="1853" spans="2:3" x14ac:dyDescent="0.35">
      <c r="B1853" s="42" t="s">
        <v>8219</v>
      </c>
      <c r="C1853" s="40">
        <f>VLOOKUP(B1853,Data!F1852:T5692, 7, FALSE)</f>
        <v>179</v>
      </c>
    </row>
    <row r="1854" spans="2:3" x14ac:dyDescent="0.35">
      <c r="B1854" s="42" t="s">
        <v>8219</v>
      </c>
      <c r="C1854" s="40">
        <f>VLOOKUP(B1854,Data!F1853:T5693, 7, FALSE)</f>
        <v>26</v>
      </c>
    </row>
    <row r="1855" spans="2:3" x14ac:dyDescent="0.35">
      <c r="B1855" s="42" t="s">
        <v>8219</v>
      </c>
      <c r="C1855" s="40">
        <f>VLOOKUP(B1855,Data!F1854:T5694, 7, FALSE)</f>
        <v>131</v>
      </c>
    </row>
    <row r="1856" spans="2:3" x14ac:dyDescent="0.35">
      <c r="B1856" s="42" t="s">
        <v>8219</v>
      </c>
      <c r="C1856" s="40">
        <f>VLOOKUP(B1856,Data!F1855:T5695, 7, FALSE)</f>
        <v>14</v>
      </c>
    </row>
    <row r="1857" spans="2:3" x14ac:dyDescent="0.35">
      <c r="B1857" s="42" t="s">
        <v>8219</v>
      </c>
      <c r="C1857" s="40">
        <f>VLOOKUP(B1857,Data!F1856:T5696, 7, FALSE)</f>
        <v>174</v>
      </c>
    </row>
    <row r="1858" spans="2:3" x14ac:dyDescent="0.35">
      <c r="B1858" s="42" t="s">
        <v>8219</v>
      </c>
      <c r="C1858" s="40">
        <f>VLOOKUP(B1858,Data!F1857:T5697, 7, FALSE)</f>
        <v>191</v>
      </c>
    </row>
    <row r="1859" spans="2:3" x14ac:dyDescent="0.35">
      <c r="B1859" s="42" t="s">
        <v>8219</v>
      </c>
      <c r="C1859" s="40">
        <f>VLOOKUP(B1859,Data!F1858:T5698, 7, FALSE)</f>
        <v>38</v>
      </c>
    </row>
    <row r="1860" spans="2:3" x14ac:dyDescent="0.35">
      <c r="B1860" s="42" t="s">
        <v>8219</v>
      </c>
      <c r="C1860" s="40">
        <f>VLOOKUP(B1860,Data!F1859:T5699, 7, FALSE)</f>
        <v>22</v>
      </c>
    </row>
    <row r="1861" spans="2:3" x14ac:dyDescent="0.35">
      <c r="B1861" s="42" t="s">
        <v>8219</v>
      </c>
      <c r="C1861" s="40">
        <f>VLOOKUP(B1861,Data!F1860:T5700, 7, FALSE)</f>
        <v>149</v>
      </c>
    </row>
    <row r="1862" spans="2:3" x14ac:dyDescent="0.35">
      <c r="B1862" s="42" t="s">
        <v>8219</v>
      </c>
      <c r="C1862" s="40">
        <f>VLOOKUP(B1862,Data!F1861:T5701, 7, FALSE)</f>
        <v>56</v>
      </c>
    </row>
    <row r="1863" spans="2:3" x14ac:dyDescent="0.35">
      <c r="B1863" s="42" t="s">
        <v>8219</v>
      </c>
      <c r="C1863" s="40">
        <f>VLOOKUP(B1863,Data!F1862:T5702, 7, FALSE)</f>
        <v>19</v>
      </c>
    </row>
    <row r="1864" spans="2:3" x14ac:dyDescent="0.35">
      <c r="B1864" s="42" t="s">
        <v>8219</v>
      </c>
      <c r="C1864" s="40">
        <f>VLOOKUP(B1864,Data!F1863:T5703, 7, FALSE)</f>
        <v>70</v>
      </c>
    </row>
    <row r="1865" spans="2:3" x14ac:dyDescent="0.35">
      <c r="B1865" s="42" t="s">
        <v>8219</v>
      </c>
      <c r="C1865" s="40">
        <f>VLOOKUP(B1865,Data!F1864:T5704, 7, FALSE)</f>
        <v>70</v>
      </c>
    </row>
    <row r="1866" spans="2:3" x14ac:dyDescent="0.35">
      <c r="B1866" s="42" t="s">
        <v>8219</v>
      </c>
      <c r="C1866" s="40">
        <f>VLOOKUP(B1866,Data!F1865:T5705, 7, FALSE)</f>
        <v>70</v>
      </c>
    </row>
    <row r="1867" spans="2:3" x14ac:dyDescent="0.35">
      <c r="B1867" s="42" t="s">
        <v>8219</v>
      </c>
      <c r="C1867" s="40">
        <f>VLOOKUP(B1867,Data!F1866:T5706, 7, FALSE)</f>
        <v>70</v>
      </c>
    </row>
    <row r="1868" spans="2:3" x14ac:dyDescent="0.35">
      <c r="B1868" s="42" t="s">
        <v>8219</v>
      </c>
      <c r="C1868" s="40">
        <f>VLOOKUP(B1868,Data!F1867:T5707, 7, FALSE)</f>
        <v>70</v>
      </c>
    </row>
    <row r="1869" spans="2:3" x14ac:dyDescent="0.35">
      <c r="B1869" s="42" t="s">
        <v>8219</v>
      </c>
      <c r="C1869" s="40">
        <f>VLOOKUP(B1869,Data!F1868:T5708, 7, FALSE)</f>
        <v>70</v>
      </c>
    </row>
    <row r="1870" spans="2:3" x14ac:dyDescent="0.35">
      <c r="B1870" s="42" t="s">
        <v>8219</v>
      </c>
      <c r="C1870" s="40">
        <f>VLOOKUP(B1870,Data!F1869:T5709, 7, FALSE)</f>
        <v>70</v>
      </c>
    </row>
    <row r="1871" spans="2:3" x14ac:dyDescent="0.35">
      <c r="B1871" s="42" t="s">
        <v>8219</v>
      </c>
      <c r="C1871" s="40">
        <f>VLOOKUP(B1871,Data!F1870:T5710, 7, FALSE)</f>
        <v>70</v>
      </c>
    </row>
    <row r="1872" spans="2:3" x14ac:dyDescent="0.35">
      <c r="B1872" s="42" t="s">
        <v>8219</v>
      </c>
      <c r="C1872" s="40">
        <f>VLOOKUP(B1872,Data!F1871:T5711, 7, FALSE)</f>
        <v>70</v>
      </c>
    </row>
    <row r="1873" spans="2:3" x14ac:dyDescent="0.35">
      <c r="B1873" s="42" t="s">
        <v>8219</v>
      </c>
      <c r="C1873" s="40">
        <f>VLOOKUP(B1873,Data!F1872:T5712, 7, FALSE)</f>
        <v>70</v>
      </c>
    </row>
    <row r="1874" spans="2:3" x14ac:dyDescent="0.35">
      <c r="B1874" s="42" t="s">
        <v>8219</v>
      </c>
      <c r="C1874" s="40">
        <f>VLOOKUP(B1874,Data!F1873:T5713, 7, FALSE)</f>
        <v>70</v>
      </c>
    </row>
    <row r="1875" spans="2:3" x14ac:dyDescent="0.35">
      <c r="B1875" s="42" t="s">
        <v>8219</v>
      </c>
      <c r="C1875" s="40">
        <f>VLOOKUP(B1875,Data!F1874:T5714, 7, FALSE)</f>
        <v>70</v>
      </c>
    </row>
    <row r="1876" spans="2:3" x14ac:dyDescent="0.35">
      <c r="B1876" s="42" t="s">
        <v>8219</v>
      </c>
      <c r="C1876" s="40">
        <f>VLOOKUP(B1876,Data!F1875:T5715, 7, FALSE)</f>
        <v>70</v>
      </c>
    </row>
    <row r="1877" spans="2:3" x14ac:dyDescent="0.35">
      <c r="B1877" s="42" t="s">
        <v>8219</v>
      </c>
      <c r="C1877" s="40">
        <f>VLOOKUP(B1877,Data!F1876:T5716, 7, FALSE)</f>
        <v>70</v>
      </c>
    </row>
    <row r="1878" spans="2:3" x14ac:dyDescent="0.35">
      <c r="B1878" s="42" t="s">
        <v>8219</v>
      </c>
      <c r="C1878" s="40">
        <f>VLOOKUP(B1878,Data!F1877:T5717, 7, FALSE)</f>
        <v>70</v>
      </c>
    </row>
    <row r="1879" spans="2:3" x14ac:dyDescent="0.35">
      <c r="B1879" s="42" t="s">
        <v>8219</v>
      </c>
      <c r="C1879" s="40">
        <f>VLOOKUP(B1879,Data!F1878:T5718, 7, FALSE)</f>
        <v>70</v>
      </c>
    </row>
    <row r="1880" spans="2:3" x14ac:dyDescent="0.35">
      <c r="B1880" s="42" t="s">
        <v>8219</v>
      </c>
      <c r="C1880" s="40">
        <f>VLOOKUP(B1880,Data!F1879:T5719, 7, FALSE)</f>
        <v>70</v>
      </c>
    </row>
    <row r="1881" spans="2:3" x14ac:dyDescent="0.35">
      <c r="B1881" s="42" t="s">
        <v>8219</v>
      </c>
      <c r="C1881" s="40">
        <f>VLOOKUP(B1881,Data!F1880:T5720, 7, FALSE)</f>
        <v>70</v>
      </c>
    </row>
    <row r="1882" spans="2:3" x14ac:dyDescent="0.35">
      <c r="B1882" s="42" t="s">
        <v>8219</v>
      </c>
      <c r="C1882" s="40">
        <f>VLOOKUP(B1882,Data!F1881:T5721, 7, FALSE)</f>
        <v>70</v>
      </c>
    </row>
    <row r="1883" spans="2:3" x14ac:dyDescent="0.35">
      <c r="B1883" s="42" t="s">
        <v>8219</v>
      </c>
      <c r="C1883" s="40">
        <f>VLOOKUP(B1883,Data!F1882:T5722, 7, FALSE)</f>
        <v>70</v>
      </c>
    </row>
    <row r="1884" spans="2:3" x14ac:dyDescent="0.35">
      <c r="B1884" s="42" t="s">
        <v>8219</v>
      </c>
      <c r="C1884" s="40">
        <f>VLOOKUP(B1884,Data!F1883:T5723, 7, FALSE)</f>
        <v>70</v>
      </c>
    </row>
    <row r="1885" spans="2:3" x14ac:dyDescent="0.35">
      <c r="B1885" s="42" t="s">
        <v>8219</v>
      </c>
      <c r="C1885" s="40">
        <f>VLOOKUP(B1885,Data!F1884:T5724, 7, FALSE)</f>
        <v>81</v>
      </c>
    </row>
    <row r="1886" spans="2:3" x14ac:dyDescent="0.35">
      <c r="B1886" s="42" t="s">
        <v>8219</v>
      </c>
      <c r="C1886" s="40">
        <f>VLOOKUP(B1886,Data!F1885:T5725, 7, FALSE)</f>
        <v>32</v>
      </c>
    </row>
    <row r="1887" spans="2:3" x14ac:dyDescent="0.35">
      <c r="B1887" s="42" t="s">
        <v>8219</v>
      </c>
      <c r="C1887" s="40">
        <f>VLOOKUP(B1887,Data!F1886:T5726, 7, FALSE)</f>
        <v>26</v>
      </c>
    </row>
    <row r="1888" spans="2:3" x14ac:dyDescent="0.35">
      <c r="B1888" s="42" t="s">
        <v>8219</v>
      </c>
      <c r="C1888" s="40">
        <f>VLOOKUP(B1888,Data!F1887:T5727, 7, FALSE)</f>
        <v>105</v>
      </c>
    </row>
    <row r="1889" spans="2:3" x14ac:dyDescent="0.35">
      <c r="B1889" s="42" t="s">
        <v>8219</v>
      </c>
      <c r="C1889" s="40">
        <f>VLOOKUP(B1889,Data!F1888:T5728, 7, FALSE)</f>
        <v>29</v>
      </c>
    </row>
    <row r="1890" spans="2:3" x14ac:dyDescent="0.35">
      <c r="B1890" s="42" t="s">
        <v>8219</v>
      </c>
      <c r="C1890" s="40">
        <f>VLOOKUP(B1890,Data!F1889:T5729, 7, FALSE)</f>
        <v>8</v>
      </c>
    </row>
    <row r="1891" spans="2:3" x14ac:dyDescent="0.35">
      <c r="B1891" s="42" t="s">
        <v>8219</v>
      </c>
      <c r="C1891" s="40">
        <f>VLOOKUP(B1891,Data!F1890:T5730, 7, FALSE)</f>
        <v>89</v>
      </c>
    </row>
    <row r="1892" spans="2:3" x14ac:dyDescent="0.35">
      <c r="B1892" s="42" t="s">
        <v>8219</v>
      </c>
      <c r="C1892" s="40">
        <f>VLOOKUP(B1892,Data!F1891:T5731, 7, FALSE)</f>
        <v>44</v>
      </c>
    </row>
    <row r="1893" spans="2:3" x14ac:dyDescent="0.35">
      <c r="B1893" s="42" t="s">
        <v>8219</v>
      </c>
      <c r="C1893" s="40">
        <f>VLOOKUP(B1893,Data!F1892:T5732, 7, FALSE)</f>
        <v>246</v>
      </c>
    </row>
    <row r="1894" spans="2:3" x14ac:dyDescent="0.35">
      <c r="B1894" s="42" t="s">
        <v>8219</v>
      </c>
      <c r="C1894" s="40">
        <f>VLOOKUP(B1894,Data!F1893:T5733, 7, FALSE)</f>
        <v>120</v>
      </c>
    </row>
    <row r="1895" spans="2:3" x14ac:dyDescent="0.35">
      <c r="B1895" s="42" t="s">
        <v>8219</v>
      </c>
      <c r="C1895" s="40">
        <f>VLOOKUP(B1895,Data!F1894:T5734, 7, FALSE)</f>
        <v>26</v>
      </c>
    </row>
    <row r="1896" spans="2:3" x14ac:dyDescent="0.35">
      <c r="B1896" s="42" t="s">
        <v>8219</v>
      </c>
      <c r="C1896" s="40">
        <f>VLOOKUP(B1896,Data!F1895:T5735, 7, FALSE)</f>
        <v>45</v>
      </c>
    </row>
    <row r="1897" spans="2:3" x14ac:dyDescent="0.35">
      <c r="B1897" s="42" t="s">
        <v>8219</v>
      </c>
      <c r="C1897" s="40">
        <f>VLOOKUP(B1897,Data!F1896:T5736, 7, FALSE)</f>
        <v>20</v>
      </c>
    </row>
    <row r="1898" spans="2:3" x14ac:dyDescent="0.35">
      <c r="B1898" s="42" t="s">
        <v>8219</v>
      </c>
      <c r="C1898" s="40">
        <f>VLOOKUP(B1898,Data!F1897:T5737, 7, FALSE)</f>
        <v>47</v>
      </c>
    </row>
    <row r="1899" spans="2:3" x14ac:dyDescent="0.35">
      <c r="B1899" s="42" t="s">
        <v>8219</v>
      </c>
      <c r="C1899" s="40">
        <f>VLOOKUP(B1899,Data!F1898:T5738, 7, FALSE)</f>
        <v>13</v>
      </c>
    </row>
    <row r="1900" spans="2:3" x14ac:dyDescent="0.35">
      <c r="B1900" s="42" t="s">
        <v>8219</v>
      </c>
      <c r="C1900" s="40">
        <f>VLOOKUP(B1900,Data!F1899:T5739, 7, FALSE)</f>
        <v>183</v>
      </c>
    </row>
    <row r="1901" spans="2:3" x14ac:dyDescent="0.35">
      <c r="B1901" s="42" t="s">
        <v>8219</v>
      </c>
      <c r="C1901" s="40">
        <f>VLOOKUP(B1901,Data!F1900:T5740, 7, FALSE)</f>
        <v>21</v>
      </c>
    </row>
    <row r="1902" spans="2:3" x14ac:dyDescent="0.35">
      <c r="B1902" s="42" t="s">
        <v>8219</v>
      </c>
      <c r="C1902" s="40">
        <f>VLOOKUP(B1902,Data!F1901:T5741, 7, FALSE)</f>
        <v>42</v>
      </c>
    </row>
    <row r="1903" spans="2:3" x14ac:dyDescent="0.35">
      <c r="B1903" s="42" t="s">
        <v>8219</v>
      </c>
      <c r="C1903" s="40">
        <f>VLOOKUP(B1903,Data!F1902:T5742, 7, FALSE)</f>
        <v>54</v>
      </c>
    </row>
    <row r="1904" spans="2:3" x14ac:dyDescent="0.35">
      <c r="B1904" s="42" t="s">
        <v>8219</v>
      </c>
      <c r="C1904" s="40">
        <f>VLOOKUP(B1904,Data!F1903:T5743, 7, FALSE)</f>
        <v>38</v>
      </c>
    </row>
    <row r="1905" spans="2:3" x14ac:dyDescent="0.35">
      <c r="B1905" s="42" t="s">
        <v>8219</v>
      </c>
      <c r="C1905" s="40">
        <f>VLOOKUP(B1905,Data!F1904:T5744, 7, FALSE)</f>
        <v>38</v>
      </c>
    </row>
    <row r="1906" spans="2:3" x14ac:dyDescent="0.35">
      <c r="B1906" s="42" t="s">
        <v>8219</v>
      </c>
      <c r="C1906" s="40">
        <f>VLOOKUP(B1906,Data!F1905:T5745, 7, FALSE)</f>
        <v>38</v>
      </c>
    </row>
    <row r="1907" spans="2:3" x14ac:dyDescent="0.35">
      <c r="B1907" s="42" t="s">
        <v>8219</v>
      </c>
      <c r="C1907" s="40">
        <f>VLOOKUP(B1907,Data!F1906:T5746, 7, FALSE)</f>
        <v>38</v>
      </c>
    </row>
    <row r="1908" spans="2:3" x14ac:dyDescent="0.35">
      <c r="B1908" s="42" t="s">
        <v>8219</v>
      </c>
      <c r="C1908" s="40">
        <f>VLOOKUP(B1908,Data!F1907:T5747, 7, FALSE)</f>
        <v>38</v>
      </c>
    </row>
    <row r="1909" spans="2:3" x14ac:dyDescent="0.35">
      <c r="B1909" s="42" t="s">
        <v>8219</v>
      </c>
      <c r="C1909" s="40">
        <f>VLOOKUP(B1909,Data!F1908:T5748, 7, FALSE)</f>
        <v>38</v>
      </c>
    </row>
    <row r="1910" spans="2:3" x14ac:dyDescent="0.35">
      <c r="B1910" s="42" t="s">
        <v>8219</v>
      </c>
      <c r="C1910" s="40">
        <f>VLOOKUP(B1910,Data!F1909:T5749, 7, FALSE)</f>
        <v>38</v>
      </c>
    </row>
    <row r="1911" spans="2:3" x14ac:dyDescent="0.35">
      <c r="B1911" s="42" t="s">
        <v>8219</v>
      </c>
      <c r="C1911" s="40">
        <f>VLOOKUP(B1911,Data!F1910:T5750, 7, FALSE)</f>
        <v>38</v>
      </c>
    </row>
    <row r="1912" spans="2:3" x14ac:dyDescent="0.35">
      <c r="B1912" s="42" t="s">
        <v>8219</v>
      </c>
      <c r="C1912" s="40">
        <f>VLOOKUP(B1912,Data!F1911:T5751, 7, FALSE)</f>
        <v>38</v>
      </c>
    </row>
    <row r="1913" spans="2:3" x14ac:dyDescent="0.35">
      <c r="B1913" s="42" t="s">
        <v>8219</v>
      </c>
      <c r="C1913" s="40">
        <f>VLOOKUP(B1913,Data!F1912:T5752, 7, FALSE)</f>
        <v>38</v>
      </c>
    </row>
    <row r="1914" spans="2:3" x14ac:dyDescent="0.35">
      <c r="B1914" s="42" t="s">
        <v>8219</v>
      </c>
      <c r="C1914" s="40">
        <f>VLOOKUP(B1914,Data!F1913:T5753, 7, FALSE)</f>
        <v>38</v>
      </c>
    </row>
    <row r="1915" spans="2:3" x14ac:dyDescent="0.35">
      <c r="B1915" s="42" t="s">
        <v>8219</v>
      </c>
      <c r="C1915" s="40">
        <f>VLOOKUP(B1915,Data!F1914:T5754, 7, FALSE)</f>
        <v>38</v>
      </c>
    </row>
    <row r="1916" spans="2:3" x14ac:dyDescent="0.35">
      <c r="B1916" s="42" t="s">
        <v>8219</v>
      </c>
      <c r="C1916" s="40">
        <f>VLOOKUP(B1916,Data!F1915:T5755, 7, FALSE)</f>
        <v>38</v>
      </c>
    </row>
    <row r="1917" spans="2:3" x14ac:dyDescent="0.35">
      <c r="B1917" s="42" t="s">
        <v>8219</v>
      </c>
      <c r="C1917" s="40">
        <f>VLOOKUP(B1917,Data!F1916:T5756, 7, FALSE)</f>
        <v>38</v>
      </c>
    </row>
    <row r="1918" spans="2:3" x14ac:dyDescent="0.35">
      <c r="B1918" s="42" t="s">
        <v>8219</v>
      </c>
      <c r="C1918" s="40">
        <f>VLOOKUP(B1918,Data!F1917:T5757, 7, FALSE)</f>
        <v>38</v>
      </c>
    </row>
    <row r="1919" spans="2:3" x14ac:dyDescent="0.35">
      <c r="B1919" s="42" t="s">
        <v>8219</v>
      </c>
      <c r="C1919" s="40">
        <f>VLOOKUP(B1919,Data!F1918:T5758, 7, FALSE)</f>
        <v>38</v>
      </c>
    </row>
    <row r="1920" spans="2:3" x14ac:dyDescent="0.35">
      <c r="B1920" s="42" t="s">
        <v>8219</v>
      </c>
      <c r="C1920" s="40">
        <f>VLOOKUP(B1920,Data!F1919:T5759, 7, FALSE)</f>
        <v>38</v>
      </c>
    </row>
    <row r="1921" spans="2:3" x14ac:dyDescent="0.35">
      <c r="B1921" s="42" t="s">
        <v>8219</v>
      </c>
      <c r="C1921" s="40">
        <f>VLOOKUP(B1921,Data!F1920:T5760, 7, FALSE)</f>
        <v>38</v>
      </c>
    </row>
    <row r="1922" spans="2:3" x14ac:dyDescent="0.35">
      <c r="B1922" s="42" t="s">
        <v>8219</v>
      </c>
      <c r="C1922" s="40">
        <f>VLOOKUP(B1922,Data!F1921:T5761, 7, FALSE)</f>
        <v>38</v>
      </c>
    </row>
    <row r="1923" spans="2:3" x14ac:dyDescent="0.35">
      <c r="B1923" s="42" t="s">
        <v>8219</v>
      </c>
      <c r="C1923" s="40">
        <f>VLOOKUP(B1923,Data!F1922:T5762, 7, FALSE)</f>
        <v>38</v>
      </c>
    </row>
    <row r="1924" spans="2:3" x14ac:dyDescent="0.35">
      <c r="B1924" s="42" t="s">
        <v>8219</v>
      </c>
      <c r="C1924" s="40">
        <f>VLOOKUP(B1924,Data!F1923:T5763, 7, FALSE)</f>
        <v>38</v>
      </c>
    </row>
    <row r="1925" spans="2:3" x14ac:dyDescent="0.35">
      <c r="B1925" s="42" t="s">
        <v>8219</v>
      </c>
      <c r="C1925" s="40">
        <f>VLOOKUP(B1925,Data!F1924:T5764, 7, FALSE)</f>
        <v>64</v>
      </c>
    </row>
    <row r="1926" spans="2:3" x14ac:dyDescent="0.35">
      <c r="B1926" s="42" t="s">
        <v>8219</v>
      </c>
      <c r="C1926" s="40">
        <f>VLOOKUP(B1926,Data!F1925:T5765, 7, FALSE)</f>
        <v>13</v>
      </c>
    </row>
    <row r="1927" spans="2:3" x14ac:dyDescent="0.35">
      <c r="B1927" s="42" t="s">
        <v>8219</v>
      </c>
      <c r="C1927" s="40">
        <f>VLOOKUP(B1927,Data!F1926:T5766, 7, FALSE)</f>
        <v>33</v>
      </c>
    </row>
    <row r="1928" spans="2:3" x14ac:dyDescent="0.35">
      <c r="B1928" s="42" t="s">
        <v>8219</v>
      </c>
      <c r="C1928" s="40">
        <f>VLOOKUP(B1928,Data!F1927:T5767, 7, FALSE)</f>
        <v>52</v>
      </c>
    </row>
    <row r="1929" spans="2:3" x14ac:dyDescent="0.35">
      <c r="B1929" s="42" t="s">
        <v>8219</v>
      </c>
      <c r="C1929" s="40">
        <f>VLOOKUP(B1929,Data!F1928:T5768, 7, FALSE)</f>
        <v>107</v>
      </c>
    </row>
    <row r="1930" spans="2:3" x14ac:dyDescent="0.35">
      <c r="B1930" s="42" t="s">
        <v>8219</v>
      </c>
      <c r="C1930" s="40">
        <f>VLOOKUP(B1930,Data!F1929:T5769, 7, FALSE)</f>
        <v>11</v>
      </c>
    </row>
    <row r="1931" spans="2:3" x14ac:dyDescent="0.35">
      <c r="B1931" s="42" t="s">
        <v>8219</v>
      </c>
      <c r="C1931" s="40">
        <f>VLOOKUP(B1931,Data!F1930:T5770, 7, FALSE)</f>
        <v>34</v>
      </c>
    </row>
    <row r="1932" spans="2:3" x14ac:dyDescent="0.35">
      <c r="B1932" s="42" t="s">
        <v>8219</v>
      </c>
      <c r="C1932" s="40">
        <f>VLOOKUP(B1932,Data!F1931:T5771, 7, FALSE)</f>
        <v>75</v>
      </c>
    </row>
    <row r="1933" spans="2:3" x14ac:dyDescent="0.35">
      <c r="B1933" s="42" t="s">
        <v>8219</v>
      </c>
      <c r="C1933" s="40">
        <f>VLOOKUP(B1933,Data!F1932:T5772, 7, FALSE)</f>
        <v>26</v>
      </c>
    </row>
    <row r="1934" spans="2:3" x14ac:dyDescent="0.35">
      <c r="B1934" s="42" t="s">
        <v>8219</v>
      </c>
      <c r="C1934" s="40">
        <f>VLOOKUP(B1934,Data!F1933:T5773, 7, FALSE)</f>
        <v>50</v>
      </c>
    </row>
    <row r="1935" spans="2:3" x14ac:dyDescent="0.35">
      <c r="B1935" s="42" t="s">
        <v>8219</v>
      </c>
      <c r="C1935" s="40">
        <f>VLOOKUP(B1935,Data!F1934:T5774, 7, FALSE)</f>
        <v>80</v>
      </c>
    </row>
    <row r="1936" spans="2:3" x14ac:dyDescent="0.35">
      <c r="B1936" s="42" t="s">
        <v>8219</v>
      </c>
      <c r="C1936" s="40">
        <f>VLOOKUP(B1936,Data!F1935:T5775, 7, FALSE)</f>
        <v>110</v>
      </c>
    </row>
    <row r="1937" spans="2:3" x14ac:dyDescent="0.35">
      <c r="B1937" s="42" t="s">
        <v>8219</v>
      </c>
      <c r="C1937" s="40">
        <f>VLOOKUP(B1937,Data!F1936:T5776, 7, FALSE)</f>
        <v>77</v>
      </c>
    </row>
    <row r="1938" spans="2:3" x14ac:dyDescent="0.35">
      <c r="B1938" s="42" t="s">
        <v>8219</v>
      </c>
      <c r="C1938" s="40">
        <f>VLOOKUP(B1938,Data!F1937:T5777, 7, FALSE)</f>
        <v>50</v>
      </c>
    </row>
    <row r="1939" spans="2:3" x14ac:dyDescent="0.35">
      <c r="B1939" s="42" t="s">
        <v>8219</v>
      </c>
      <c r="C1939" s="40">
        <f>VLOOKUP(B1939,Data!F1938:T5778, 7, FALSE)</f>
        <v>145</v>
      </c>
    </row>
    <row r="1940" spans="2:3" x14ac:dyDescent="0.35">
      <c r="B1940" s="42" t="s">
        <v>8219</v>
      </c>
      <c r="C1940" s="40">
        <f>VLOOKUP(B1940,Data!F1939:T5779, 7, FALSE)</f>
        <v>29</v>
      </c>
    </row>
    <row r="1941" spans="2:3" x14ac:dyDescent="0.35">
      <c r="B1941" s="42" t="s">
        <v>8219</v>
      </c>
      <c r="C1941" s="40">
        <f>VLOOKUP(B1941,Data!F1940:T5780, 7, FALSE)</f>
        <v>114</v>
      </c>
    </row>
    <row r="1942" spans="2:3" x14ac:dyDescent="0.35">
      <c r="B1942" s="42" t="s">
        <v>8219</v>
      </c>
      <c r="C1942" s="40">
        <f>VLOOKUP(B1942,Data!F1941:T5781, 7, FALSE)</f>
        <v>96</v>
      </c>
    </row>
    <row r="1943" spans="2:3" x14ac:dyDescent="0.35">
      <c r="B1943" s="42" t="s">
        <v>8219</v>
      </c>
      <c r="C1943" s="40">
        <f>VLOOKUP(B1943,Data!F1942:T5782, 7, FALSE)</f>
        <v>31</v>
      </c>
    </row>
    <row r="1944" spans="2:3" x14ac:dyDescent="0.35">
      <c r="B1944" s="42" t="s">
        <v>8219</v>
      </c>
      <c r="C1944" s="40">
        <f>VLOOKUP(B1944,Data!F1943:T5783, 7, FALSE)</f>
        <v>4883</v>
      </c>
    </row>
    <row r="1945" spans="2:3" x14ac:dyDescent="0.35">
      <c r="B1945" s="42" t="s">
        <v>8219</v>
      </c>
      <c r="C1945" s="40">
        <f>VLOOKUP(B1945,Data!F1944:T5784, 7, FALSE)</f>
        <v>95</v>
      </c>
    </row>
    <row r="1946" spans="2:3" x14ac:dyDescent="0.35">
      <c r="B1946" s="42" t="s">
        <v>8219</v>
      </c>
      <c r="C1946" s="40">
        <f>VLOOKUP(B1946,Data!F1945:T5785, 7, FALSE)</f>
        <v>2478</v>
      </c>
    </row>
    <row r="1947" spans="2:3" x14ac:dyDescent="0.35">
      <c r="B1947" s="42" t="s">
        <v>8219</v>
      </c>
      <c r="C1947" s="40">
        <f>VLOOKUP(B1947,Data!F1946:T5786, 7, FALSE)</f>
        <v>1789</v>
      </c>
    </row>
    <row r="1948" spans="2:3" x14ac:dyDescent="0.35">
      <c r="B1948" s="42" t="s">
        <v>8219</v>
      </c>
      <c r="C1948" s="40">
        <f>VLOOKUP(B1948,Data!F1947:T5787, 7, FALSE)</f>
        <v>680</v>
      </c>
    </row>
    <row r="1949" spans="2:3" x14ac:dyDescent="0.35">
      <c r="B1949" s="42" t="s">
        <v>8219</v>
      </c>
      <c r="C1949" s="40">
        <f>VLOOKUP(B1949,Data!F1948:T5788, 7, FALSE)</f>
        <v>70</v>
      </c>
    </row>
    <row r="1950" spans="2:3" x14ac:dyDescent="0.35">
      <c r="B1950" s="42" t="s">
        <v>8219</v>
      </c>
      <c r="C1950" s="40">
        <f>VLOOKUP(B1950,Data!F1949:T5789, 7, FALSE)</f>
        <v>23</v>
      </c>
    </row>
    <row r="1951" spans="2:3" x14ac:dyDescent="0.35">
      <c r="B1951" s="42" t="s">
        <v>8219</v>
      </c>
      <c r="C1951" s="40">
        <f>VLOOKUP(B1951,Data!F1950:T5790, 7, FALSE)</f>
        <v>4245</v>
      </c>
    </row>
    <row r="1952" spans="2:3" x14ac:dyDescent="0.35">
      <c r="B1952" s="42" t="s">
        <v>8219</v>
      </c>
      <c r="C1952" s="40">
        <f>VLOOKUP(B1952,Data!F1951:T5791, 7, FALSE)</f>
        <v>943</v>
      </c>
    </row>
    <row r="1953" spans="2:3" x14ac:dyDescent="0.35">
      <c r="B1953" s="42" t="s">
        <v>8219</v>
      </c>
      <c r="C1953" s="40">
        <f>VLOOKUP(B1953,Data!F1952:T5792, 7, FALSE)</f>
        <v>1876</v>
      </c>
    </row>
    <row r="1954" spans="2:3" x14ac:dyDescent="0.35">
      <c r="B1954" s="42" t="s">
        <v>8219</v>
      </c>
      <c r="C1954" s="40">
        <f>VLOOKUP(B1954,Data!F1953:T5793, 7, FALSE)</f>
        <v>834</v>
      </c>
    </row>
    <row r="1955" spans="2:3" x14ac:dyDescent="0.35">
      <c r="B1955" s="42" t="s">
        <v>8219</v>
      </c>
      <c r="C1955" s="40">
        <f>VLOOKUP(B1955,Data!F1954:T5794, 7, FALSE)</f>
        <v>682</v>
      </c>
    </row>
    <row r="1956" spans="2:3" x14ac:dyDescent="0.35">
      <c r="B1956" s="42" t="s">
        <v>8219</v>
      </c>
      <c r="C1956" s="40">
        <f>VLOOKUP(B1956,Data!F1955:T5795, 7, FALSE)</f>
        <v>147</v>
      </c>
    </row>
    <row r="1957" spans="2:3" x14ac:dyDescent="0.35">
      <c r="B1957" s="42" t="s">
        <v>8219</v>
      </c>
      <c r="C1957" s="40">
        <f>VLOOKUP(B1957,Data!F1956:T5796, 7, FALSE)</f>
        <v>415</v>
      </c>
    </row>
    <row r="1958" spans="2:3" x14ac:dyDescent="0.35">
      <c r="B1958" s="42" t="s">
        <v>8219</v>
      </c>
      <c r="C1958" s="40">
        <f>VLOOKUP(B1958,Data!F1957:T5797, 7, FALSE)</f>
        <v>290</v>
      </c>
    </row>
    <row r="1959" spans="2:3" x14ac:dyDescent="0.35">
      <c r="B1959" s="42" t="s">
        <v>8219</v>
      </c>
      <c r="C1959" s="40">
        <f>VLOOKUP(B1959,Data!F1958:T5798, 7, FALSE)</f>
        <v>365</v>
      </c>
    </row>
    <row r="1960" spans="2:3" x14ac:dyDescent="0.35">
      <c r="B1960" s="42" t="s">
        <v>8219</v>
      </c>
      <c r="C1960" s="40">
        <f>VLOOKUP(B1960,Data!F1959:T5799, 7, FALSE)</f>
        <v>660</v>
      </c>
    </row>
    <row r="1961" spans="2:3" x14ac:dyDescent="0.35">
      <c r="B1961" s="42" t="s">
        <v>8219</v>
      </c>
      <c r="C1961" s="40">
        <f>VLOOKUP(B1961,Data!F1960:T5800, 7, FALSE)</f>
        <v>1356</v>
      </c>
    </row>
    <row r="1962" spans="2:3" x14ac:dyDescent="0.35">
      <c r="B1962" s="42" t="s">
        <v>8219</v>
      </c>
      <c r="C1962" s="40">
        <f>VLOOKUP(B1962,Data!F1961:T5801, 7, FALSE)</f>
        <v>424</v>
      </c>
    </row>
    <row r="1963" spans="2:3" x14ac:dyDescent="0.35">
      <c r="B1963" s="42" t="s">
        <v>8219</v>
      </c>
      <c r="C1963" s="40">
        <f>VLOOKUP(B1963,Data!F1962:T5802, 7, FALSE)</f>
        <v>33</v>
      </c>
    </row>
    <row r="1964" spans="2:3" x14ac:dyDescent="0.35">
      <c r="B1964" s="42" t="s">
        <v>8219</v>
      </c>
      <c r="C1964" s="40">
        <f>VLOOKUP(B1964,Data!F1963:T5803, 7, FALSE)</f>
        <v>1633</v>
      </c>
    </row>
    <row r="1965" spans="2:3" x14ac:dyDescent="0.35">
      <c r="B1965" s="42" t="s">
        <v>8219</v>
      </c>
      <c r="C1965" s="40">
        <f>VLOOKUP(B1965,Data!F1964:T5804, 7, FALSE)</f>
        <v>306</v>
      </c>
    </row>
    <row r="1966" spans="2:3" x14ac:dyDescent="0.35">
      <c r="B1966" s="42" t="s">
        <v>8219</v>
      </c>
      <c r="C1966" s="40">
        <f>VLOOKUP(B1966,Data!F1965:T5805, 7, FALSE)</f>
        <v>205</v>
      </c>
    </row>
    <row r="1967" spans="2:3" x14ac:dyDescent="0.35">
      <c r="B1967" s="42" t="s">
        <v>8219</v>
      </c>
      <c r="C1967" s="40">
        <f>VLOOKUP(B1967,Data!F1966:T5806, 7, FALSE)</f>
        <v>1281</v>
      </c>
    </row>
    <row r="1968" spans="2:3" x14ac:dyDescent="0.35">
      <c r="B1968" s="42" t="s">
        <v>8219</v>
      </c>
      <c r="C1968" s="40">
        <f>VLOOKUP(B1968,Data!F1967:T5807, 7, FALSE)</f>
        <v>103</v>
      </c>
    </row>
    <row r="1969" spans="2:3" x14ac:dyDescent="0.35">
      <c r="B1969" s="42" t="s">
        <v>8219</v>
      </c>
      <c r="C1969" s="40">
        <f>VLOOKUP(B1969,Data!F1968:T5808, 7, FALSE)</f>
        <v>1513</v>
      </c>
    </row>
    <row r="1970" spans="2:3" x14ac:dyDescent="0.35">
      <c r="B1970" s="42" t="s">
        <v>8219</v>
      </c>
      <c r="C1970" s="40">
        <f>VLOOKUP(B1970,Data!F1969:T5809, 7, FALSE)</f>
        <v>405</v>
      </c>
    </row>
    <row r="1971" spans="2:3" x14ac:dyDescent="0.35">
      <c r="B1971" s="42" t="s">
        <v>8219</v>
      </c>
      <c r="C1971" s="40">
        <f>VLOOKUP(B1971,Data!F1970:T5810, 7, FALSE)</f>
        <v>510</v>
      </c>
    </row>
    <row r="1972" spans="2:3" x14ac:dyDescent="0.35">
      <c r="B1972" s="42" t="s">
        <v>8219</v>
      </c>
      <c r="C1972" s="40">
        <f>VLOOKUP(B1972,Data!F1971:T5811, 7, FALSE)</f>
        <v>1887</v>
      </c>
    </row>
    <row r="1973" spans="2:3" x14ac:dyDescent="0.35">
      <c r="B1973" s="42" t="s">
        <v>8219</v>
      </c>
      <c r="C1973" s="40">
        <f>VLOOKUP(B1973,Data!F1972:T5812, 7, FALSE)</f>
        <v>701</v>
      </c>
    </row>
    <row r="1974" spans="2:3" x14ac:dyDescent="0.35">
      <c r="B1974" s="42" t="s">
        <v>8219</v>
      </c>
      <c r="C1974" s="40">
        <f>VLOOKUP(B1974,Data!F1973:T5813, 7, FALSE)</f>
        <v>3863</v>
      </c>
    </row>
    <row r="1975" spans="2:3" x14ac:dyDescent="0.35">
      <c r="B1975" s="42" t="s">
        <v>8219</v>
      </c>
      <c r="C1975" s="40">
        <f>VLOOKUP(B1975,Data!F1974:T5814, 7, FALSE)</f>
        <v>238</v>
      </c>
    </row>
    <row r="1976" spans="2:3" x14ac:dyDescent="0.35">
      <c r="B1976" s="42" t="s">
        <v>8219</v>
      </c>
      <c r="C1976" s="40">
        <f>VLOOKUP(B1976,Data!F1975:T5815, 7, FALSE)</f>
        <v>2051</v>
      </c>
    </row>
    <row r="1977" spans="2:3" x14ac:dyDescent="0.35">
      <c r="B1977" s="42" t="s">
        <v>8219</v>
      </c>
      <c r="C1977" s="40">
        <f>VLOOKUP(B1977,Data!F1976:T5816, 7, FALSE)</f>
        <v>402</v>
      </c>
    </row>
    <row r="1978" spans="2:3" x14ac:dyDescent="0.35">
      <c r="B1978" s="42" t="s">
        <v>8219</v>
      </c>
      <c r="C1978" s="40">
        <f>VLOOKUP(B1978,Data!F1977:T5817, 7, FALSE)</f>
        <v>253</v>
      </c>
    </row>
    <row r="1979" spans="2:3" x14ac:dyDescent="0.35">
      <c r="B1979" s="42" t="s">
        <v>8219</v>
      </c>
      <c r="C1979" s="40">
        <f>VLOOKUP(B1979,Data!F1978:T5818, 7, FALSE)</f>
        <v>473</v>
      </c>
    </row>
    <row r="1980" spans="2:3" x14ac:dyDescent="0.35">
      <c r="B1980" s="42" t="s">
        <v>8219</v>
      </c>
      <c r="C1980" s="40">
        <f>VLOOKUP(B1980,Data!F1979:T5819, 7, FALSE)</f>
        <v>821</v>
      </c>
    </row>
    <row r="1981" spans="2:3" x14ac:dyDescent="0.35">
      <c r="B1981" s="42" t="s">
        <v>8219</v>
      </c>
      <c r="C1981" s="40">
        <f>VLOOKUP(B1981,Data!F1980:T5820, 7, FALSE)</f>
        <v>388</v>
      </c>
    </row>
    <row r="1982" spans="2:3" x14ac:dyDescent="0.35">
      <c r="B1982" s="42" t="s">
        <v>8219</v>
      </c>
      <c r="C1982" s="40">
        <f>VLOOKUP(B1982,Data!F1981:T5821, 7, FALSE)</f>
        <v>813</v>
      </c>
    </row>
    <row r="1983" spans="2:3" x14ac:dyDescent="0.35">
      <c r="B1983" s="42" t="s">
        <v>8219</v>
      </c>
      <c r="C1983" s="40">
        <f>VLOOKUP(B1983,Data!F1982:T5822, 7, FALSE)</f>
        <v>1945</v>
      </c>
    </row>
    <row r="1984" spans="2:3" x14ac:dyDescent="0.35">
      <c r="B1984" s="42" t="s">
        <v>8219</v>
      </c>
      <c r="C1984" s="40">
        <f>VLOOKUP(B1984,Data!F1983:T5823, 7, FALSE)</f>
        <v>1637</v>
      </c>
    </row>
    <row r="1985" spans="2:3" x14ac:dyDescent="0.35">
      <c r="B1985" s="42" t="s">
        <v>8219</v>
      </c>
      <c r="C1985" s="40">
        <f>VLOOKUP(B1985,Data!F1984:T5824, 7, FALSE)</f>
        <v>1637</v>
      </c>
    </row>
    <row r="1986" spans="2:3" x14ac:dyDescent="0.35">
      <c r="B1986" s="42" t="s">
        <v>8219</v>
      </c>
      <c r="C1986" s="40">
        <f>VLOOKUP(B1986,Data!F1985:T5825, 7, FALSE)</f>
        <v>1637</v>
      </c>
    </row>
    <row r="1987" spans="2:3" x14ac:dyDescent="0.35">
      <c r="B1987" s="42" t="s">
        <v>8219</v>
      </c>
      <c r="C1987" s="40">
        <f>VLOOKUP(B1987,Data!F1986:T5826, 7, FALSE)</f>
        <v>1637</v>
      </c>
    </row>
    <row r="1988" spans="2:3" x14ac:dyDescent="0.35">
      <c r="B1988" s="42" t="s">
        <v>8219</v>
      </c>
      <c r="C1988" s="40">
        <f>VLOOKUP(B1988,Data!F1987:T5827, 7, FALSE)</f>
        <v>1637</v>
      </c>
    </row>
    <row r="1989" spans="2:3" x14ac:dyDescent="0.35">
      <c r="B1989" s="42" t="s">
        <v>8219</v>
      </c>
      <c r="C1989" s="40">
        <f>VLOOKUP(B1989,Data!F1988:T5828, 7, FALSE)</f>
        <v>1637</v>
      </c>
    </row>
    <row r="1990" spans="2:3" x14ac:dyDescent="0.35">
      <c r="B1990" s="42" t="s">
        <v>8219</v>
      </c>
      <c r="C1990" s="40">
        <f>VLOOKUP(B1990,Data!F1989:T5829, 7, FALSE)</f>
        <v>1637</v>
      </c>
    </row>
    <row r="1991" spans="2:3" x14ac:dyDescent="0.35">
      <c r="B1991" s="42" t="s">
        <v>8219</v>
      </c>
      <c r="C1991" s="40">
        <f>VLOOKUP(B1991,Data!F1990:T5830, 7, FALSE)</f>
        <v>1637</v>
      </c>
    </row>
    <row r="1992" spans="2:3" x14ac:dyDescent="0.35">
      <c r="B1992" s="42" t="s">
        <v>8219</v>
      </c>
      <c r="C1992" s="40">
        <f>VLOOKUP(B1992,Data!F1991:T5831, 7, FALSE)</f>
        <v>1637</v>
      </c>
    </row>
    <row r="1993" spans="2:3" x14ac:dyDescent="0.35">
      <c r="B1993" s="42" t="s">
        <v>8219</v>
      </c>
      <c r="C1993" s="40">
        <f>VLOOKUP(B1993,Data!F1992:T5832, 7, FALSE)</f>
        <v>1637</v>
      </c>
    </row>
    <row r="1994" spans="2:3" x14ac:dyDescent="0.35">
      <c r="B1994" s="42" t="s">
        <v>8219</v>
      </c>
      <c r="C1994" s="40">
        <f>VLOOKUP(B1994,Data!F1993:T5833, 7, FALSE)</f>
        <v>1637</v>
      </c>
    </row>
    <row r="1995" spans="2:3" x14ac:dyDescent="0.35">
      <c r="B1995" s="42" t="s">
        <v>8219</v>
      </c>
      <c r="C1995" s="40">
        <f>VLOOKUP(B1995,Data!F1994:T5834, 7, FALSE)</f>
        <v>1637</v>
      </c>
    </row>
    <row r="1996" spans="2:3" x14ac:dyDescent="0.35">
      <c r="B1996" s="42" t="s">
        <v>8219</v>
      </c>
      <c r="C1996" s="40">
        <f>VLOOKUP(B1996,Data!F1995:T5835, 7, FALSE)</f>
        <v>1637</v>
      </c>
    </row>
    <row r="1997" spans="2:3" x14ac:dyDescent="0.35">
      <c r="B1997" s="42" t="s">
        <v>8219</v>
      </c>
      <c r="C1997" s="40">
        <f>VLOOKUP(B1997,Data!F1996:T5836, 7, FALSE)</f>
        <v>1637</v>
      </c>
    </row>
    <row r="1998" spans="2:3" x14ac:dyDescent="0.35">
      <c r="B1998" s="42" t="s">
        <v>8219</v>
      </c>
      <c r="C1998" s="40">
        <f>VLOOKUP(B1998,Data!F1997:T5837, 7, FALSE)</f>
        <v>1637</v>
      </c>
    </row>
    <row r="1999" spans="2:3" x14ac:dyDescent="0.35">
      <c r="B1999" s="42" t="s">
        <v>8219</v>
      </c>
      <c r="C1999" s="40">
        <f>VLOOKUP(B1999,Data!F1998:T5838, 7, FALSE)</f>
        <v>1637</v>
      </c>
    </row>
    <row r="2000" spans="2:3" x14ac:dyDescent="0.35">
      <c r="B2000" s="42" t="s">
        <v>8219</v>
      </c>
      <c r="C2000" s="40">
        <f>VLOOKUP(B2000,Data!F1999:T5839, 7, FALSE)</f>
        <v>1637</v>
      </c>
    </row>
    <row r="2001" spans="2:3" x14ac:dyDescent="0.35">
      <c r="B2001" s="42" t="s">
        <v>8219</v>
      </c>
      <c r="C2001" s="40">
        <f>VLOOKUP(B2001,Data!F2000:T5840, 7, FALSE)</f>
        <v>1637</v>
      </c>
    </row>
    <row r="2002" spans="2:3" x14ac:dyDescent="0.35">
      <c r="B2002" s="42" t="s">
        <v>8219</v>
      </c>
      <c r="C2002" s="40">
        <f>VLOOKUP(B2002,Data!F2001:T5841, 7, FALSE)</f>
        <v>1637</v>
      </c>
    </row>
    <row r="2003" spans="2:3" x14ac:dyDescent="0.35">
      <c r="B2003" s="42" t="s">
        <v>8219</v>
      </c>
      <c r="C2003" s="40">
        <f>VLOOKUP(B2003,Data!F2002:T5842, 7, FALSE)</f>
        <v>1637</v>
      </c>
    </row>
    <row r="2004" spans="2:3" x14ac:dyDescent="0.35">
      <c r="B2004" s="42" t="s">
        <v>8219</v>
      </c>
      <c r="C2004" s="40">
        <f>VLOOKUP(B2004,Data!F2003:T5843, 7, FALSE)</f>
        <v>1637</v>
      </c>
    </row>
    <row r="2005" spans="2:3" x14ac:dyDescent="0.35">
      <c r="B2005" s="42" t="s">
        <v>8219</v>
      </c>
      <c r="C2005" s="40">
        <f>VLOOKUP(B2005,Data!F2004:T5844, 7, FALSE)</f>
        <v>1375</v>
      </c>
    </row>
    <row r="2006" spans="2:3" x14ac:dyDescent="0.35">
      <c r="B2006" s="42" t="s">
        <v>8219</v>
      </c>
      <c r="C2006" s="40">
        <f>VLOOKUP(B2006,Data!F2005:T5845, 7, FALSE)</f>
        <v>17</v>
      </c>
    </row>
    <row r="2007" spans="2:3" x14ac:dyDescent="0.35">
      <c r="B2007" s="42" t="s">
        <v>8219</v>
      </c>
      <c r="C2007" s="40">
        <f>VLOOKUP(B2007,Data!F2006:T5846, 7, FALSE)</f>
        <v>354</v>
      </c>
    </row>
    <row r="2008" spans="2:3" x14ac:dyDescent="0.35">
      <c r="B2008" s="42" t="s">
        <v>8219</v>
      </c>
      <c r="C2008" s="40">
        <f>VLOOKUP(B2008,Data!F2007:T5847, 7, FALSE)</f>
        <v>191</v>
      </c>
    </row>
    <row r="2009" spans="2:3" x14ac:dyDescent="0.35">
      <c r="B2009" s="42" t="s">
        <v>8219</v>
      </c>
      <c r="C2009" s="40">
        <f>VLOOKUP(B2009,Data!F2008:T5848, 7, FALSE)</f>
        <v>303</v>
      </c>
    </row>
    <row r="2010" spans="2:3" x14ac:dyDescent="0.35">
      <c r="B2010" s="42" t="s">
        <v>8219</v>
      </c>
      <c r="C2010" s="40">
        <f>VLOOKUP(B2010,Data!F2009:T5849, 7, FALSE)</f>
        <v>137</v>
      </c>
    </row>
    <row r="2011" spans="2:3" x14ac:dyDescent="0.35">
      <c r="B2011" s="42" t="s">
        <v>8219</v>
      </c>
      <c r="C2011" s="40">
        <f>VLOOKUP(B2011,Data!F2010:T5850, 7, FALSE)</f>
        <v>41</v>
      </c>
    </row>
    <row r="2012" spans="2:3" x14ac:dyDescent="0.35">
      <c r="B2012" s="42" t="s">
        <v>8219</v>
      </c>
      <c r="C2012" s="40">
        <f>VLOOKUP(B2012,Data!F2011:T5851, 7, FALSE)</f>
        <v>398</v>
      </c>
    </row>
    <row r="2013" spans="2:3" x14ac:dyDescent="0.35">
      <c r="B2013" s="42" t="s">
        <v>8219</v>
      </c>
      <c r="C2013" s="40">
        <f>VLOOKUP(B2013,Data!F2012:T5852, 7, FALSE)</f>
        <v>1737</v>
      </c>
    </row>
    <row r="2014" spans="2:3" x14ac:dyDescent="0.35">
      <c r="B2014" s="42" t="s">
        <v>8219</v>
      </c>
      <c r="C2014" s="40">
        <f>VLOOKUP(B2014,Data!F2013:T5853, 7, FALSE)</f>
        <v>971</v>
      </c>
    </row>
    <row r="2015" spans="2:3" x14ac:dyDescent="0.35">
      <c r="B2015" s="42" t="s">
        <v>8219</v>
      </c>
      <c r="C2015" s="40">
        <f>VLOOKUP(B2015,Data!F2014:T5854, 7, FALSE)</f>
        <v>183</v>
      </c>
    </row>
    <row r="2016" spans="2:3" x14ac:dyDescent="0.35">
      <c r="B2016" s="42" t="s">
        <v>8219</v>
      </c>
      <c r="C2016" s="40">
        <f>VLOOKUP(B2016,Data!F2015:T5855, 7, FALSE)</f>
        <v>4562</v>
      </c>
    </row>
    <row r="2017" spans="2:3" x14ac:dyDescent="0.35">
      <c r="B2017" s="42" t="s">
        <v>8219</v>
      </c>
      <c r="C2017" s="40">
        <f>VLOOKUP(B2017,Data!F2016:T5856, 7, FALSE)</f>
        <v>26457</v>
      </c>
    </row>
    <row r="2018" spans="2:3" x14ac:dyDescent="0.35">
      <c r="B2018" s="42" t="s">
        <v>8219</v>
      </c>
      <c r="C2018" s="40">
        <f>VLOOKUP(B2018,Data!F2017:T5857, 7, FALSE)</f>
        <v>162</v>
      </c>
    </row>
    <row r="2019" spans="2:3" x14ac:dyDescent="0.35">
      <c r="B2019" s="42" t="s">
        <v>8219</v>
      </c>
      <c r="C2019" s="40">
        <f>VLOOKUP(B2019,Data!F2018:T5858, 7, FALSE)</f>
        <v>479</v>
      </c>
    </row>
    <row r="2020" spans="2:3" x14ac:dyDescent="0.35">
      <c r="B2020" s="42" t="s">
        <v>8219</v>
      </c>
      <c r="C2020" s="40">
        <f>VLOOKUP(B2020,Data!F2019:T5859, 7, FALSE)</f>
        <v>426</v>
      </c>
    </row>
    <row r="2021" spans="2:3" x14ac:dyDescent="0.35">
      <c r="B2021" s="42" t="s">
        <v>8219</v>
      </c>
      <c r="C2021" s="40">
        <f>VLOOKUP(B2021,Data!F2020:T5860, 7, FALSE)</f>
        <v>450</v>
      </c>
    </row>
    <row r="2022" spans="2:3" x14ac:dyDescent="0.35">
      <c r="B2022" s="42" t="s">
        <v>8219</v>
      </c>
      <c r="C2022" s="40">
        <f>VLOOKUP(B2022,Data!F2021:T5861, 7, FALSE)</f>
        <v>1780</v>
      </c>
    </row>
    <row r="2023" spans="2:3" x14ac:dyDescent="0.35">
      <c r="B2023" s="42" t="s">
        <v>8219</v>
      </c>
      <c r="C2023" s="40">
        <f>VLOOKUP(B2023,Data!F2022:T5862, 7, FALSE)</f>
        <v>122</v>
      </c>
    </row>
    <row r="2024" spans="2:3" x14ac:dyDescent="0.35">
      <c r="B2024" s="42" t="s">
        <v>8219</v>
      </c>
      <c r="C2024" s="40">
        <f>VLOOKUP(B2024,Data!F2023:T5863, 7, FALSE)</f>
        <v>95</v>
      </c>
    </row>
    <row r="2025" spans="2:3" x14ac:dyDescent="0.35">
      <c r="B2025" s="42" t="s">
        <v>8219</v>
      </c>
      <c r="C2025" s="40">
        <f>VLOOKUP(B2025,Data!F2024:T5864, 7, FALSE)</f>
        <v>325</v>
      </c>
    </row>
    <row r="2026" spans="2:3" x14ac:dyDescent="0.35">
      <c r="B2026" s="42" t="s">
        <v>8219</v>
      </c>
      <c r="C2026" s="40">
        <f>VLOOKUP(B2026,Data!F2025:T5865, 7, FALSE)</f>
        <v>353</v>
      </c>
    </row>
    <row r="2027" spans="2:3" x14ac:dyDescent="0.35">
      <c r="B2027" s="42" t="s">
        <v>8219</v>
      </c>
      <c r="C2027" s="40">
        <f>VLOOKUP(B2027,Data!F2026:T5866, 7, FALSE)</f>
        <v>105</v>
      </c>
    </row>
    <row r="2028" spans="2:3" x14ac:dyDescent="0.35">
      <c r="B2028" s="42" t="s">
        <v>8219</v>
      </c>
      <c r="C2028" s="40">
        <f>VLOOKUP(B2028,Data!F2027:T5867, 7, FALSE)</f>
        <v>729</v>
      </c>
    </row>
    <row r="2029" spans="2:3" x14ac:dyDescent="0.35">
      <c r="B2029" s="42" t="s">
        <v>8219</v>
      </c>
      <c r="C2029" s="40">
        <f>VLOOKUP(B2029,Data!F2028:T5868, 7, FALSE)</f>
        <v>454</v>
      </c>
    </row>
    <row r="2030" spans="2:3" x14ac:dyDescent="0.35">
      <c r="B2030" s="42" t="s">
        <v>8219</v>
      </c>
      <c r="C2030" s="40">
        <f>VLOOKUP(B2030,Data!F2029:T5869, 7, FALSE)</f>
        <v>539</v>
      </c>
    </row>
    <row r="2031" spans="2:3" x14ac:dyDescent="0.35">
      <c r="B2031" s="42" t="s">
        <v>8219</v>
      </c>
      <c r="C2031" s="40">
        <f>VLOOKUP(B2031,Data!F2030:T5870, 7, FALSE)</f>
        <v>79</v>
      </c>
    </row>
    <row r="2032" spans="2:3" x14ac:dyDescent="0.35">
      <c r="B2032" s="42" t="s">
        <v>8219</v>
      </c>
      <c r="C2032" s="40">
        <f>VLOOKUP(B2032,Data!F2031:T5871, 7, FALSE)</f>
        <v>94</v>
      </c>
    </row>
    <row r="2033" spans="2:3" x14ac:dyDescent="0.35">
      <c r="B2033" s="42" t="s">
        <v>8219</v>
      </c>
      <c r="C2033" s="40">
        <f>VLOOKUP(B2033,Data!F2032:T5872, 7, FALSE)</f>
        <v>625</v>
      </c>
    </row>
    <row r="2034" spans="2:3" x14ac:dyDescent="0.35">
      <c r="B2034" s="42" t="s">
        <v>8219</v>
      </c>
      <c r="C2034" s="40">
        <f>VLOOKUP(B2034,Data!F2033:T5873, 7, FALSE)</f>
        <v>508</v>
      </c>
    </row>
    <row r="2035" spans="2:3" x14ac:dyDescent="0.35">
      <c r="B2035" s="42" t="s">
        <v>8219</v>
      </c>
      <c r="C2035" s="40">
        <f>VLOOKUP(B2035,Data!F2034:T5874, 7, FALSE)</f>
        <v>531</v>
      </c>
    </row>
    <row r="2036" spans="2:3" x14ac:dyDescent="0.35">
      <c r="B2036" s="42" t="s">
        <v>8219</v>
      </c>
      <c r="C2036" s="40">
        <f>VLOOKUP(B2036,Data!F2035:T5875, 7, FALSE)</f>
        <v>158</v>
      </c>
    </row>
    <row r="2037" spans="2:3" x14ac:dyDescent="0.35">
      <c r="B2037" s="42" t="s">
        <v>8219</v>
      </c>
      <c r="C2037" s="40">
        <f>VLOOKUP(B2037,Data!F2036:T5876, 7, FALSE)</f>
        <v>508</v>
      </c>
    </row>
    <row r="2038" spans="2:3" x14ac:dyDescent="0.35">
      <c r="B2038" s="42" t="s">
        <v>8219</v>
      </c>
      <c r="C2038" s="40">
        <f>VLOOKUP(B2038,Data!F2037:T5877, 7, FALSE)</f>
        <v>644</v>
      </c>
    </row>
    <row r="2039" spans="2:3" x14ac:dyDescent="0.35">
      <c r="B2039" s="42" t="s">
        <v>8219</v>
      </c>
      <c r="C2039" s="40">
        <f>VLOOKUP(B2039,Data!F2038:T5878, 7, FALSE)</f>
        <v>848</v>
      </c>
    </row>
    <row r="2040" spans="2:3" x14ac:dyDescent="0.35">
      <c r="B2040" s="42" t="s">
        <v>8219</v>
      </c>
      <c r="C2040" s="40">
        <f>VLOOKUP(B2040,Data!F2039:T5879, 7, FALSE)</f>
        <v>429</v>
      </c>
    </row>
    <row r="2041" spans="2:3" x14ac:dyDescent="0.35">
      <c r="B2041" s="42" t="s">
        <v>8219</v>
      </c>
      <c r="C2041" s="40">
        <f>VLOOKUP(B2041,Data!F2040:T5880, 7, FALSE)</f>
        <v>204</v>
      </c>
    </row>
    <row r="2042" spans="2:3" x14ac:dyDescent="0.35">
      <c r="B2042" s="42" t="s">
        <v>8219</v>
      </c>
      <c r="C2042" s="40">
        <f>VLOOKUP(B2042,Data!F2041:T5881, 7, FALSE)</f>
        <v>379</v>
      </c>
    </row>
    <row r="2043" spans="2:3" x14ac:dyDescent="0.35">
      <c r="B2043" s="42" t="s">
        <v>8219</v>
      </c>
      <c r="C2043" s="40">
        <f>VLOOKUP(B2043,Data!F2042:T5882, 7, FALSE)</f>
        <v>271</v>
      </c>
    </row>
    <row r="2044" spans="2:3" x14ac:dyDescent="0.35">
      <c r="B2044" s="42" t="s">
        <v>8219</v>
      </c>
      <c r="C2044" s="40">
        <f>VLOOKUP(B2044,Data!F2043:T5883, 7, FALSE)</f>
        <v>120</v>
      </c>
    </row>
    <row r="2045" spans="2:3" x14ac:dyDescent="0.35">
      <c r="B2045" s="42" t="s">
        <v>8219</v>
      </c>
      <c r="C2045" s="40">
        <f>VLOOKUP(B2045,Data!F2044:T5884, 7, FALSE)</f>
        <v>140</v>
      </c>
    </row>
    <row r="2046" spans="2:3" x14ac:dyDescent="0.35">
      <c r="B2046" s="42" t="s">
        <v>8219</v>
      </c>
      <c r="C2046" s="40">
        <f>VLOOKUP(B2046,Data!F2045:T5885, 7, FALSE)</f>
        <v>193</v>
      </c>
    </row>
    <row r="2047" spans="2:3" x14ac:dyDescent="0.35">
      <c r="B2047" s="42" t="s">
        <v>8219</v>
      </c>
      <c r="C2047" s="40">
        <f>VLOOKUP(B2047,Data!F2046:T5886, 7, FALSE)</f>
        <v>180</v>
      </c>
    </row>
    <row r="2048" spans="2:3" x14ac:dyDescent="0.35">
      <c r="B2048" s="42" t="s">
        <v>8219</v>
      </c>
      <c r="C2048" s="40">
        <f>VLOOKUP(B2048,Data!F2047:T5887, 7, FALSE)</f>
        <v>263</v>
      </c>
    </row>
    <row r="2049" spans="2:3" x14ac:dyDescent="0.35">
      <c r="B2049" s="42" t="s">
        <v>8219</v>
      </c>
      <c r="C2049" s="40">
        <f>VLOOKUP(B2049,Data!F2048:T5888, 7, FALSE)</f>
        <v>217</v>
      </c>
    </row>
    <row r="2050" spans="2:3" x14ac:dyDescent="0.35">
      <c r="B2050" s="42" t="s">
        <v>8219</v>
      </c>
      <c r="C2050" s="40">
        <f>VLOOKUP(B2050,Data!F2049:T5889, 7, FALSE)</f>
        <v>443</v>
      </c>
    </row>
    <row r="2051" spans="2:3" x14ac:dyDescent="0.35">
      <c r="B2051" s="42" t="s">
        <v>8219</v>
      </c>
      <c r="C2051" s="40">
        <f>VLOOKUP(B2051,Data!F2050:T5890, 7, FALSE)</f>
        <v>1373</v>
      </c>
    </row>
    <row r="2052" spans="2:3" x14ac:dyDescent="0.35">
      <c r="B2052" s="42" t="s">
        <v>8219</v>
      </c>
      <c r="C2052" s="40">
        <f>VLOOKUP(B2052,Data!F2051:T5891, 7, FALSE)</f>
        <v>742</v>
      </c>
    </row>
    <row r="2053" spans="2:3" x14ac:dyDescent="0.35">
      <c r="B2053" s="42" t="s">
        <v>8219</v>
      </c>
      <c r="C2053" s="40">
        <f>VLOOKUP(B2053,Data!F2052:T5892, 7, FALSE)</f>
        <v>170</v>
      </c>
    </row>
    <row r="2054" spans="2:3" x14ac:dyDescent="0.35">
      <c r="B2054" s="42" t="s">
        <v>8219</v>
      </c>
      <c r="C2054" s="40">
        <f>VLOOKUP(B2054,Data!F2053:T5893, 7, FALSE)</f>
        <v>242</v>
      </c>
    </row>
    <row r="2055" spans="2:3" x14ac:dyDescent="0.35">
      <c r="B2055" s="42" t="s">
        <v>8219</v>
      </c>
      <c r="C2055" s="40">
        <f>VLOOKUP(B2055,Data!F2054:T5894, 7, FALSE)</f>
        <v>541</v>
      </c>
    </row>
    <row r="2056" spans="2:3" x14ac:dyDescent="0.35">
      <c r="B2056" s="42" t="s">
        <v>8219</v>
      </c>
      <c r="C2056" s="40">
        <f>VLOOKUP(B2056,Data!F2055:T5895, 7, FALSE)</f>
        <v>121</v>
      </c>
    </row>
    <row r="2057" spans="2:3" x14ac:dyDescent="0.35">
      <c r="B2057" s="42" t="s">
        <v>8219</v>
      </c>
      <c r="C2057" s="40">
        <f>VLOOKUP(B2057,Data!F2056:T5896, 7, FALSE)</f>
        <v>621</v>
      </c>
    </row>
    <row r="2058" spans="2:3" x14ac:dyDescent="0.35">
      <c r="B2058" s="42" t="s">
        <v>8219</v>
      </c>
      <c r="C2058" s="40">
        <f>VLOOKUP(B2058,Data!F2057:T5897, 7, FALSE)</f>
        <v>101</v>
      </c>
    </row>
    <row r="2059" spans="2:3" x14ac:dyDescent="0.35">
      <c r="B2059" s="42" t="s">
        <v>8219</v>
      </c>
      <c r="C2059" s="40">
        <f>VLOOKUP(B2059,Data!F2058:T5898, 7, FALSE)</f>
        <v>554</v>
      </c>
    </row>
    <row r="2060" spans="2:3" x14ac:dyDescent="0.35">
      <c r="B2060" s="42" t="s">
        <v>8219</v>
      </c>
      <c r="C2060" s="40">
        <f>VLOOKUP(B2060,Data!F2059:T5899, 7, FALSE)</f>
        <v>666</v>
      </c>
    </row>
    <row r="2061" spans="2:3" x14ac:dyDescent="0.35">
      <c r="B2061" s="42" t="s">
        <v>8219</v>
      </c>
      <c r="C2061" s="40">
        <f>VLOOKUP(B2061,Data!F2060:T5900, 7, FALSE)</f>
        <v>410</v>
      </c>
    </row>
    <row r="2062" spans="2:3" x14ac:dyDescent="0.35">
      <c r="B2062" s="42" t="s">
        <v>8219</v>
      </c>
      <c r="C2062" s="40">
        <f>VLOOKUP(B2062,Data!F2061:T5901, 7, FALSE)</f>
        <v>375</v>
      </c>
    </row>
    <row r="2063" spans="2:3" x14ac:dyDescent="0.35">
      <c r="B2063" s="42" t="s">
        <v>8219</v>
      </c>
      <c r="C2063" s="40">
        <f>VLOOKUP(B2063,Data!F2062:T5902, 7, FALSE)</f>
        <v>1364</v>
      </c>
    </row>
    <row r="2064" spans="2:3" x14ac:dyDescent="0.35">
      <c r="B2064" s="42" t="s">
        <v>8219</v>
      </c>
      <c r="C2064" s="40">
        <f>VLOOKUP(B2064,Data!F2063:T5903, 7, FALSE)</f>
        <v>35</v>
      </c>
    </row>
    <row r="2065" spans="2:3" x14ac:dyDescent="0.35">
      <c r="B2065" s="42" t="s">
        <v>8219</v>
      </c>
      <c r="C2065" s="40">
        <f>VLOOKUP(B2065,Data!F2064:T5904, 7, FALSE)</f>
        <v>203</v>
      </c>
    </row>
    <row r="2066" spans="2:3" x14ac:dyDescent="0.35">
      <c r="B2066" s="42" t="s">
        <v>8219</v>
      </c>
      <c r="C2066" s="40">
        <f>VLOOKUP(B2066,Data!F2065:T5905, 7, FALSE)</f>
        <v>49</v>
      </c>
    </row>
    <row r="2067" spans="2:3" x14ac:dyDescent="0.35">
      <c r="B2067" s="42" t="s">
        <v>8219</v>
      </c>
      <c r="C2067" s="40">
        <f>VLOOKUP(B2067,Data!F2066:T5906, 7, FALSE)</f>
        <v>5812</v>
      </c>
    </row>
    <row r="2068" spans="2:3" x14ac:dyDescent="0.35">
      <c r="B2068" s="42" t="s">
        <v>8219</v>
      </c>
      <c r="C2068" s="40">
        <f>VLOOKUP(B2068,Data!F2067:T5907, 7, FALSE)</f>
        <v>1556</v>
      </c>
    </row>
    <row r="2069" spans="2:3" x14ac:dyDescent="0.35">
      <c r="B2069" s="42" t="s">
        <v>8219</v>
      </c>
      <c r="C2069" s="40">
        <f>VLOOKUP(B2069,Data!F2068:T5908, 7, FALSE)</f>
        <v>65</v>
      </c>
    </row>
    <row r="2070" spans="2:3" x14ac:dyDescent="0.35">
      <c r="B2070" s="42" t="s">
        <v>8219</v>
      </c>
      <c r="C2070" s="40">
        <f>VLOOKUP(B2070,Data!F2069:T5909, 7, FALSE)</f>
        <v>10</v>
      </c>
    </row>
    <row r="2071" spans="2:3" x14ac:dyDescent="0.35">
      <c r="B2071" s="42" t="s">
        <v>8219</v>
      </c>
      <c r="C2071" s="40">
        <f>VLOOKUP(B2071,Data!F2070:T5910, 7, FALSE)</f>
        <v>76</v>
      </c>
    </row>
    <row r="2072" spans="2:3" x14ac:dyDescent="0.35">
      <c r="B2072" s="42" t="s">
        <v>8219</v>
      </c>
      <c r="C2072" s="40">
        <f>VLOOKUP(B2072,Data!F2071:T5911, 7, FALSE)</f>
        <v>263</v>
      </c>
    </row>
    <row r="2073" spans="2:3" x14ac:dyDescent="0.35">
      <c r="B2073" s="42" t="s">
        <v>8219</v>
      </c>
      <c r="C2073" s="40">
        <f>VLOOKUP(B2073,Data!F2072:T5912, 7, FALSE)</f>
        <v>1530</v>
      </c>
    </row>
    <row r="2074" spans="2:3" x14ac:dyDescent="0.35">
      <c r="B2074" s="42" t="s">
        <v>8219</v>
      </c>
      <c r="C2074" s="40">
        <f>VLOOKUP(B2074,Data!F2073:T5913, 7, FALSE)</f>
        <v>278</v>
      </c>
    </row>
    <row r="2075" spans="2:3" x14ac:dyDescent="0.35">
      <c r="B2075" s="42" t="s">
        <v>8219</v>
      </c>
      <c r="C2075" s="40">
        <f>VLOOKUP(B2075,Data!F2074:T5914, 7, FALSE)</f>
        <v>350</v>
      </c>
    </row>
    <row r="2076" spans="2:3" x14ac:dyDescent="0.35">
      <c r="B2076" s="42" t="s">
        <v>8219</v>
      </c>
      <c r="C2076" s="40">
        <f>VLOOKUP(B2076,Data!F2075:T5915, 7, FALSE)</f>
        <v>470</v>
      </c>
    </row>
    <row r="2077" spans="2:3" x14ac:dyDescent="0.35">
      <c r="B2077" s="42" t="s">
        <v>8219</v>
      </c>
      <c r="C2077" s="40">
        <f>VLOOKUP(B2077,Data!F2076:T5916, 7, FALSE)</f>
        <v>3</v>
      </c>
    </row>
    <row r="2078" spans="2:3" x14ac:dyDescent="0.35">
      <c r="B2078" s="42" t="s">
        <v>8219</v>
      </c>
      <c r="C2078" s="40">
        <f>VLOOKUP(B2078,Data!F2077:T5917, 7, FALSE)</f>
        <v>8200</v>
      </c>
    </row>
    <row r="2079" spans="2:3" x14ac:dyDescent="0.35">
      <c r="B2079" s="42" t="s">
        <v>8219</v>
      </c>
      <c r="C2079" s="40">
        <f>VLOOKUP(B2079,Data!F2078:T5918, 7, FALSE)</f>
        <v>8359</v>
      </c>
    </row>
    <row r="2080" spans="2:3" x14ac:dyDescent="0.35">
      <c r="B2080" s="42" t="s">
        <v>8219</v>
      </c>
      <c r="C2080" s="40">
        <f>VLOOKUP(B2080,Data!F2079:T5919, 7, FALSE)</f>
        <v>188</v>
      </c>
    </row>
    <row r="2081" spans="2:3" x14ac:dyDescent="0.35">
      <c r="B2081" s="42" t="s">
        <v>8219</v>
      </c>
      <c r="C2081" s="40">
        <f>VLOOKUP(B2081,Data!F2080:T5920, 7, FALSE)</f>
        <v>48</v>
      </c>
    </row>
    <row r="2082" spans="2:3" x14ac:dyDescent="0.35">
      <c r="B2082" s="42" t="s">
        <v>8219</v>
      </c>
      <c r="C2082" s="40">
        <f>VLOOKUP(B2082,Data!F2081:T5921, 7, FALSE)</f>
        <v>607</v>
      </c>
    </row>
    <row r="2083" spans="2:3" x14ac:dyDescent="0.35">
      <c r="B2083" s="42" t="s">
        <v>8219</v>
      </c>
      <c r="C2083" s="40">
        <f>VLOOKUP(B2083,Data!F2082:T5922, 7, FALSE)</f>
        <v>50</v>
      </c>
    </row>
    <row r="2084" spans="2:3" x14ac:dyDescent="0.35">
      <c r="B2084" s="42" t="s">
        <v>8219</v>
      </c>
      <c r="C2084" s="40">
        <f>VLOOKUP(B2084,Data!F2083:T5923, 7, FALSE)</f>
        <v>55</v>
      </c>
    </row>
    <row r="2085" spans="2:3" x14ac:dyDescent="0.35">
      <c r="B2085" s="42" t="s">
        <v>8219</v>
      </c>
      <c r="C2085" s="40">
        <f>VLOOKUP(B2085,Data!F2084:T5924, 7, FALSE)</f>
        <v>38</v>
      </c>
    </row>
    <row r="2086" spans="2:3" x14ac:dyDescent="0.35">
      <c r="B2086" s="42" t="s">
        <v>8219</v>
      </c>
      <c r="C2086" s="40">
        <f>VLOOKUP(B2086,Data!F2085:T5925, 7, FALSE)</f>
        <v>25</v>
      </c>
    </row>
    <row r="2087" spans="2:3" x14ac:dyDescent="0.35">
      <c r="B2087" s="42" t="s">
        <v>8219</v>
      </c>
      <c r="C2087" s="40">
        <f>VLOOKUP(B2087,Data!F2086:T5926, 7, FALSE)</f>
        <v>46</v>
      </c>
    </row>
    <row r="2088" spans="2:3" x14ac:dyDescent="0.35">
      <c r="B2088" s="42" t="s">
        <v>8219</v>
      </c>
      <c r="C2088" s="40">
        <f>VLOOKUP(B2088,Data!F2087:T5927, 7, FALSE)</f>
        <v>83</v>
      </c>
    </row>
    <row r="2089" spans="2:3" x14ac:dyDescent="0.35">
      <c r="B2089" s="42" t="s">
        <v>8219</v>
      </c>
      <c r="C2089" s="40">
        <f>VLOOKUP(B2089,Data!F2088:T5928, 7, FALSE)</f>
        <v>35</v>
      </c>
    </row>
    <row r="2090" spans="2:3" x14ac:dyDescent="0.35">
      <c r="B2090" s="42" t="s">
        <v>8219</v>
      </c>
      <c r="C2090" s="40">
        <f>VLOOKUP(B2090,Data!F2089:T5929, 7, FALSE)</f>
        <v>25</v>
      </c>
    </row>
    <row r="2091" spans="2:3" x14ac:dyDescent="0.35">
      <c r="B2091" s="42" t="s">
        <v>8219</v>
      </c>
      <c r="C2091" s="40">
        <f>VLOOKUP(B2091,Data!F2090:T5930, 7, FALSE)</f>
        <v>75</v>
      </c>
    </row>
    <row r="2092" spans="2:3" x14ac:dyDescent="0.35">
      <c r="B2092" s="42" t="s">
        <v>8219</v>
      </c>
      <c r="C2092" s="40">
        <f>VLOOKUP(B2092,Data!F2091:T5931, 7, FALSE)</f>
        <v>62</v>
      </c>
    </row>
    <row r="2093" spans="2:3" x14ac:dyDescent="0.35">
      <c r="B2093" s="42" t="s">
        <v>8219</v>
      </c>
      <c r="C2093" s="40">
        <f>VLOOKUP(B2093,Data!F2092:T5932, 7, FALSE)</f>
        <v>160</v>
      </c>
    </row>
    <row r="2094" spans="2:3" x14ac:dyDescent="0.35">
      <c r="B2094" s="42" t="s">
        <v>8219</v>
      </c>
      <c r="C2094" s="40">
        <f>VLOOKUP(B2094,Data!F2093:T5933, 7, FALSE)</f>
        <v>246</v>
      </c>
    </row>
    <row r="2095" spans="2:3" x14ac:dyDescent="0.35">
      <c r="B2095" s="42" t="s">
        <v>8219</v>
      </c>
      <c r="C2095" s="40">
        <f>VLOOKUP(B2095,Data!F2094:T5934, 7, FALSE)</f>
        <v>55</v>
      </c>
    </row>
    <row r="2096" spans="2:3" x14ac:dyDescent="0.35">
      <c r="B2096" s="42" t="s">
        <v>8219</v>
      </c>
      <c r="C2096" s="40">
        <f>VLOOKUP(B2096,Data!F2095:T5935, 7, FALSE)</f>
        <v>23</v>
      </c>
    </row>
    <row r="2097" spans="2:3" x14ac:dyDescent="0.35">
      <c r="B2097" s="42" t="s">
        <v>8219</v>
      </c>
      <c r="C2097" s="40">
        <f>VLOOKUP(B2097,Data!F2096:T5936, 7, FALSE)</f>
        <v>72</v>
      </c>
    </row>
    <row r="2098" spans="2:3" x14ac:dyDescent="0.35">
      <c r="B2098" s="42" t="s">
        <v>8219</v>
      </c>
      <c r="C2098" s="40">
        <f>VLOOKUP(B2098,Data!F2097:T5937, 7, FALSE)</f>
        <v>22</v>
      </c>
    </row>
    <row r="2099" spans="2:3" x14ac:dyDescent="0.35">
      <c r="B2099" s="42" t="s">
        <v>8219</v>
      </c>
      <c r="C2099" s="40">
        <f>VLOOKUP(B2099,Data!F2098:T5938, 7, FALSE)</f>
        <v>14</v>
      </c>
    </row>
    <row r="2100" spans="2:3" x14ac:dyDescent="0.35">
      <c r="B2100" s="42" t="s">
        <v>8219</v>
      </c>
      <c r="C2100" s="40">
        <f>VLOOKUP(B2100,Data!F2099:T5939, 7, FALSE)</f>
        <v>38</v>
      </c>
    </row>
    <row r="2101" spans="2:3" x14ac:dyDescent="0.35">
      <c r="B2101" s="42" t="s">
        <v>8219</v>
      </c>
      <c r="C2101" s="40">
        <f>VLOOKUP(B2101,Data!F2100:T5940, 7, FALSE)</f>
        <v>32</v>
      </c>
    </row>
    <row r="2102" spans="2:3" x14ac:dyDescent="0.35">
      <c r="B2102" s="42" t="s">
        <v>8219</v>
      </c>
      <c r="C2102" s="40">
        <f>VLOOKUP(B2102,Data!F2101:T5941, 7, FALSE)</f>
        <v>63</v>
      </c>
    </row>
    <row r="2103" spans="2:3" x14ac:dyDescent="0.35">
      <c r="B2103" s="42" t="s">
        <v>8219</v>
      </c>
      <c r="C2103" s="40">
        <f>VLOOKUP(B2103,Data!F2102:T5942, 7, FALSE)</f>
        <v>27</v>
      </c>
    </row>
    <row r="2104" spans="2:3" x14ac:dyDescent="0.35">
      <c r="B2104" s="42" t="s">
        <v>8219</v>
      </c>
      <c r="C2104" s="40">
        <f>VLOOKUP(B2104,Data!F2103:T5943, 7, FALSE)</f>
        <v>44</v>
      </c>
    </row>
    <row r="2105" spans="2:3" x14ac:dyDescent="0.35">
      <c r="B2105" s="42" t="s">
        <v>8219</v>
      </c>
      <c r="C2105" s="40">
        <f>VLOOKUP(B2105,Data!F2104:T5944, 7, FALSE)</f>
        <v>38</v>
      </c>
    </row>
    <row r="2106" spans="2:3" x14ac:dyDescent="0.35">
      <c r="B2106" s="42" t="s">
        <v>8219</v>
      </c>
      <c r="C2106" s="40">
        <f>VLOOKUP(B2106,Data!F2105:T5945, 7, FALSE)</f>
        <v>115</v>
      </c>
    </row>
    <row r="2107" spans="2:3" x14ac:dyDescent="0.35">
      <c r="B2107" s="42" t="s">
        <v>8219</v>
      </c>
      <c r="C2107" s="40">
        <f>VLOOKUP(B2107,Data!F2106:T5946, 7, FALSE)</f>
        <v>37</v>
      </c>
    </row>
    <row r="2108" spans="2:3" x14ac:dyDescent="0.35">
      <c r="B2108" s="42" t="s">
        <v>8219</v>
      </c>
      <c r="C2108" s="40">
        <f>VLOOKUP(B2108,Data!F2107:T5947, 7, FALSE)</f>
        <v>99</v>
      </c>
    </row>
    <row r="2109" spans="2:3" x14ac:dyDescent="0.35">
      <c r="B2109" s="42" t="s">
        <v>8219</v>
      </c>
      <c r="C2109" s="40">
        <f>VLOOKUP(B2109,Data!F2108:T5948, 7, FALSE)</f>
        <v>44</v>
      </c>
    </row>
    <row r="2110" spans="2:3" x14ac:dyDescent="0.35">
      <c r="B2110" s="42" t="s">
        <v>8219</v>
      </c>
      <c r="C2110" s="40">
        <f>VLOOKUP(B2110,Data!F2109:T5949, 7, FALSE)</f>
        <v>58</v>
      </c>
    </row>
    <row r="2111" spans="2:3" x14ac:dyDescent="0.35">
      <c r="B2111" s="42" t="s">
        <v>8219</v>
      </c>
      <c r="C2111" s="40">
        <f>VLOOKUP(B2111,Data!F2110:T5950, 7, FALSE)</f>
        <v>191</v>
      </c>
    </row>
    <row r="2112" spans="2:3" x14ac:dyDescent="0.35">
      <c r="B2112" s="42" t="s">
        <v>8219</v>
      </c>
      <c r="C2112" s="40">
        <f>VLOOKUP(B2112,Data!F2111:T5951, 7, FALSE)</f>
        <v>40</v>
      </c>
    </row>
    <row r="2113" spans="2:3" x14ac:dyDescent="0.35">
      <c r="B2113" s="42" t="s">
        <v>8219</v>
      </c>
      <c r="C2113" s="40">
        <f>VLOOKUP(B2113,Data!F2112:T5952, 7, FALSE)</f>
        <v>38</v>
      </c>
    </row>
    <row r="2114" spans="2:3" x14ac:dyDescent="0.35">
      <c r="B2114" s="42" t="s">
        <v>8219</v>
      </c>
      <c r="C2114" s="40">
        <f>VLOOKUP(B2114,Data!F2113:T5953, 7, FALSE)</f>
        <v>39</v>
      </c>
    </row>
    <row r="2115" spans="2:3" x14ac:dyDescent="0.35">
      <c r="B2115" s="42" t="s">
        <v>8219</v>
      </c>
      <c r="C2115" s="40">
        <f>VLOOKUP(B2115,Data!F2114:T5954, 7, FALSE)</f>
        <v>11</v>
      </c>
    </row>
    <row r="2116" spans="2:3" x14ac:dyDescent="0.35">
      <c r="B2116" s="42" t="s">
        <v>8219</v>
      </c>
      <c r="C2116" s="40">
        <f>VLOOKUP(B2116,Data!F2115:T5955, 7, FALSE)</f>
        <v>107</v>
      </c>
    </row>
    <row r="2117" spans="2:3" x14ac:dyDescent="0.35">
      <c r="B2117" s="42" t="s">
        <v>8219</v>
      </c>
      <c r="C2117" s="40">
        <f>VLOOKUP(B2117,Data!F2116:T5956, 7, FALSE)</f>
        <v>147</v>
      </c>
    </row>
    <row r="2118" spans="2:3" x14ac:dyDescent="0.35">
      <c r="B2118" s="42" t="s">
        <v>8219</v>
      </c>
      <c r="C2118" s="40">
        <f>VLOOKUP(B2118,Data!F2117:T5957, 7, FALSE)</f>
        <v>36</v>
      </c>
    </row>
    <row r="2119" spans="2:3" x14ac:dyDescent="0.35">
      <c r="B2119" s="42" t="s">
        <v>8219</v>
      </c>
      <c r="C2119" s="40">
        <f>VLOOKUP(B2119,Data!F2118:T5958, 7, FALSE)</f>
        <v>92</v>
      </c>
    </row>
    <row r="2120" spans="2:3" x14ac:dyDescent="0.35">
      <c r="B2120" s="42" t="s">
        <v>8219</v>
      </c>
      <c r="C2120" s="40">
        <f>VLOOKUP(B2120,Data!F2119:T5959, 7, FALSE)</f>
        <v>35</v>
      </c>
    </row>
    <row r="2121" spans="2:3" x14ac:dyDescent="0.35">
      <c r="B2121" s="42" t="s">
        <v>8219</v>
      </c>
      <c r="C2121" s="40">
        <f>VLOOKUP(B2121,Data!F2120:T5960, 7, FALSE)</f>
        <v>17</v>
      </c>
    </row>
    <row r="2122" spans="2:3" x14ac:dyDescent="0.35">
      <c r="B2122" s="42" t="s">
        <v>8219</v>
      </c>
      <c r="C2122" s="40">
        <f>VLOOKUP(B2122,Data!F2121:T5961, 7, FALSE)</f>
        <v>22</v>
      </c>
    </row>
    <row r="2123" spans="2:3" x14ac:dyDescent="0.35">
      <c r="B2123" s="42" t="s">
        <v>8219</v>
      </c>
      <c r="C2123" s="40">
        <f>VLOOKUP(B2123,Data!F2122:T5962, 7, FALSE)</f>
        <v>69</v>
      </c>
    </row>
    <row r="2124" spans="2:3" x14ac:dyDescent="0.35">
      <c r="B2124" s="42" t="s">
        <v>8219</v>
      </c>
      <c r="C2124" s="40">
        <f>VLOOKUP(B2124,Data!F2123:T5963, 7, FALSE)</f>
        <v>13</v>
      </c>
    </row>
    <row r="2125" spans="2:3" x14ac:dyDescent="0.35">
      <c r="B2125" s="42" t="s">
        <v>8219</v>
      </c>
      <c r="C2125" s="40">
        <f>VLOOKUP(B2125,Data!F2124:T5964, 7, FALSE)</f>
        <v>13</v>
      </c>
    </row>
    <row r="2126" spans="2:3" x14ac:dyDescent="0.35">
      <c r="B2126" s="42" t="s">
        <v>8219</v>
      </c>
      <c r="C2126" s="40">
        <f>VLOOKUP(B2126,Data!F2125:T5965, 7, FALSE)</f>
        <v>13</v>
      </c>
    </row>
    <row r="2127" spans="2:3" x14ac:dyDescent="0.35">
      <c r="B2127" s="42" t="s">
        <v>8219</v>
      </c>
      <c r="C2127" s="40">
        <f>VLOOKUP(B2127,Data!F2126:T5966, 7, FALSE)</f>
        <v>13</v>
      </c>
    </row>
    <row r="2128" spans="2:3" x14ac:dyDescent="0.35">
      <c r="B2128" s="42" t="s">
        <v>8219</v>
      </c>
      <c r="C2128" s="40">
        <f>VLOOKUP(B2128,Data!F2127:T5967, 7, FALSE)</f>
        <v>13</v>
      </c>
    </row>
    <row r="2129" spans="2:3" x14ac:dyDescent="0.35">
      <c r="B2129" s="42" t="s">
        <v>8219</v>
      </c>
      <c r="C2129" s="40">
        <f>VLOOKUP(B2129,Data!F2128:T5968, 7, FALSE)</f>
        <v>13</v>
      </c>
    </row>
    <row r="2130" spans="2:3" x14ac:dyDescent="0.35">
      <c r="B2130" s="42" t="s">
        <v>8219</v>
      </c>
      <c r="C2130" s="40">
        <f>VLOOKUP(B2130,Data!F2129:T5969, 7, FALSE)</f>
        <v>13</v>
      </c>
    </row>
    <row r="2131" spans="2:3" x14ac:dyDescent="0.35">
      <c r="B2131" s="42" t="s">
        <v>8219</v>
      </c>
      <c r="C2131" s="40">
        <f>VLOOKUP(B2131,Data!F2130:T5970, 7, FALSE)</f>
        <v>13</v>
      </c>
    </row>
    <row r="2132" spans="2:3" x14ac:dyDescent="0.35">
      <c r="B2132" s="42" t="s">
        <v>8219</v>
      </c>
      <c r="C2132" s="40">
        <f>VLOOKUP(B2132,Data!F2131:T5971, 7, FALSE)</f>
        <v>13</v>
      </c>
    </row>
    <row r="2133" spans="2:3" x14ac:dyDescent="0.35">
      <c r="B2133" s="42" t="s">
        <v>8219</v>
      </c>
      <c r="C2133" s="40">
        <f>VLOOKUP(B2133,Data!F2132:T5972, 7, FALSE)</f>
        <v>13</v>
      </c>
    </row>
    <row r="2134" spans="2:3" x14ac:dyDescent="0.35">
      <c r="B2134" s="42" t="s">
        <v>8219</v>
      </c>
      <c r="C2134" s="40">
        <f>VLOOKUP(B2134,Data!F2133:T5973, 7, FALSE)</f>
        <v>13</v>
      </c>
    </row>
    <row r="2135" spans="2:3" x14ac:dyDescent="0.35">
      <c r="B2135" s="42" t="s">
        <v>8219</v>
      </c>
      <c r="C2135" s="40">
        <f>VLOOKUP(B2135,Data!F2134:T5974, 7, FALSE)</f>
        <v>13</v>
      </c>
    </row>
    <row r="2136" spans="2:3" x14ac:dyDescent="0.35">
      <c r="B2136" s="42" t="s">
        <v>8219</v>
      </c>
      <c r="C2136" s="40">
        <f>VLOOKUP(B2136,Data!F2135:T5975, 7, FALSE)</f>
        <v>13</v>
      </c>
    </row>
    <row r="2137" spans="2:3" x14ac:dyDescent="0.35">
      <c r="B2137" s="42" t="s">
        <v>8219</v>
      </c>
      <c r="C2137" s="40">
        <f>VLOOKUP(B2137,Data!F2136:T5976, 7, FALSE)</f>
        <v>13</v>
      </c>
    </row>
    <row r="2138" spans="2:3" x14ac:dyDescent="0.35">
      <c r="B2138" s="42" t="s">
        <v>8219</v>
      </c>
      <c r="C2138" s="40">
        <f>VLOOKUP(B2138,Data!F2137:T5977, 7, FALSE)</f>
        <v>13</v>
      </c>
    </row>
    <row r="2139" spans="2:3" x14ac:dyDescent="0.35">
      <c r="B2139" s="42" t="s">
        <v>8219</v>
      </c>
      <c r="C2139" s="40">
        <f>VLOOKUP(B2139,Data!F2138:T5978, 7, FALSE)</f>
        <v>13</v>
      </c>
    </row>
    <row r="2140" spans="2:3" x14ac:dyDescent="0.35">
      <c r="B2140" s="42" t="s">
        <v>8219</v>
      </c>
      <c r="C2140" s="40">
        <f>VLOOKUP(B2140,Data!F2139:T5979, 7, FALSE)</f>
        <v>13</v>
      </c>
    </row>
    <row r="2141" spans="2:3" x14ac:dyDescent="0.35">
      <c r="B2141" s="42" t="s">
        <v>8219</v>
      </c>
      <c r="C2141" s="40">
        <f>VLOOKUP(B2141,Data!F2140:T5980, 7, FALSE)</f>
        <v>13</v>
      </c>
    </row>
    <row r="2142" spans="2:3" x14ac:dyDescent="0.35">
      <c r="B2142" s="42" t="s">
        <v>8219</v>
      </c>
      <c r="C2142" s="40">
        <f>VLOOKUP(B2142,Data!F2141:T5981, 7, FALSE)</f>
        <v>13</v>
      </c>
    </row>
    <row r="2143" spans="2:3" x14ac:dyDescent="0.35">
      <c r="B2143" s="42" t="s">
        <v>8219</v>
      </c>
      <c r="C2143" s="40">
        <f>VLOOKUP(B2143,Data!F2142:T5982, 7, FALSE)</f>
        <v>13</v>
      </c>
    </row>
    <row r="2144" spans="2:3" x14ac:dyDescent="0.35">
      <c r="B2144" s="42" t="s">
        <v>8219</v>
      </c>
      <c r="C2144" s="40">
        <f>VLOOKUP(B2144,Data!F2143:T5983, 7, FALSE)</f>
        <v>13</v>
      </c>
    </row>
    <row r="2145" spans="2:3" x14ac:dyDescent="0.35">
      <c r="B2145" s="42" t="s">
        <v>8219</v>
      </c>
      <c r="C2145" s="40">
        <f>VLOOKUP(B2145,Data!F2144:T5984, 7, FALSE)</f>
        <v>13</v>
      </c>
    </row>
    <row r="2146" spans="2:3" x14ac:dyDescent="0.35">
      <c r="B2146" s="42" t="s">
        <v>8219</v>
      </c>
      <c r="C2146" s="40">
        <f>VLOOKUP(B2146,Data!F2145:T5985, 7, FALSE)</f>
        <v>13</v>
      </c>
    </row>
    <row r="2147" spans="2:3" x14ac:dyDescent="0.35">
      <c r="B2147" s="42" t="s">
        <v>8219</v>
      </c>
      <c r="C2147" s="40">
        <f>VLOOKUP(B2147,Data!F2146:T5986, 7, FALSE)</f>
        <v>13</v>
      </c>
    </row>
    <row r="2148" spans="2:3" x14ac:dyDescent="0.35">
      <c r="B2148" s="42" t="s">
        <v>8219</v>
      </c>
      <c r="C2148" s="40">
        <f>VLOOKUP(B2148,Data!F2147:T5987, 7, FALSE)</f>
        <v>13</v>
      </c>
    </row>
    <row r="2149" spans="2:3" x14ac:dyDescent="0.35">
      <c r="B2149" s="42" t="s">
        <v>8219</v>
      </c>
      <c r="C2149" s="40">
        <f>VLOOKUP(B2149,Data!F2148:T5988, 7, FALSE)</f>
        <v>13</v>
      </c>
    </row>
    <row r="2150" spans="2:3" x14ac:dyDescent="0.35">
      <c r="B2150" s="42" t="s">
        <v>8219</v>
      </c>
      <c r="C2150" s="40">
        <f>VLOOKUP(B2150,Data!F2149:T5989, 7, FALSE)</f>
        <v>13</v>
      </c>
    </row>
    <row r="2151" spans="2:3" x14ac:dyDescent="0.35">
      <c r="B2151" s="42" t="s">
        <v>8219</v>
      </c>
      <c r="C2151" s="40">
        <f>VLOOKUP(B2151,Data!F2150:T5990, 7, FALSE)</f>
        <v>13</v>
      </c>
    </row>
    <row r="2152" spans="2:3" x14ac:dyDescent="0.35">
      <c r="B2152" s="42" t="s">
        <v>8219</v>
      </c>
      <c r="C2152" s="40">
        <f>VLOOKUP(B2152,Data!F2151:T5991, 7, FALSE)</f>
        <v>13</v>
      </c>
    </row>
    <row r="2153" spans="2:3" x14ac:dyDescent="0.35">
      <c r="B2153" s="42" t="s">
        <v>8219</v>
      </c>
      <c r="C2153" s="40">
        <f>VLOOKUP(B2153,Data!F2152:T5992, 7, FALSE)</f>
        <v>13</v>
      </c>
    </row>
    <row r="2154" spans="2:3" x14ac:dyDescent="0.35">
      <c r="B2154" s="42" t="s">
        <v>8219</v>
      </c>
      <c r="C2154" s="40">
        <f>VLOOKUP(B2154,Data!F2153:T5993, 7, FALSE)</f>
        <v>13</v>
      </c>
    </row>
    <row r="2155" spans="2:3" x14ac:dyDescent="0.35">
      <c r="B2155" s="42" t="s">
        <v>8219</v>
      </c>
      <c r="C2155" s="40">
        <f>VLOOKUP(B2155,Data!F2154:T5994, 7, FALSE)</f>
        <v>13</v>
      </c>
    </row>
    <row r="2156" spans="2:3" x14ac:dyDescent="0.35">
      <c r="B2156" s="42" t="s">
        <v>8219</v>
      </c>
      <c r="C2156" s="40">
        <f>VLOOKUP(B2156,Data!F2155:T5995, 7, FALSE)</f>
        <v>13</v>
      </c>
    </row>
    <row r="2157" spans="2:3" x14ac:dyDescent="0.35">
      <c r="B2157" s="42" t="s">
        <v>8219</v>
      </c>
      <c r="C2157" s="40">
        <f>VLOOKUP(B2157,Data!F2156:T5996, 7, FALSE)</f>
        <v>13</v>
      </c>
    </row>
    <row r="2158" spans="2:3" x14ac:dyDescent="0.35">
      <c r="B2158" s="42" t="s">
        <v>8219</v>
      </c>
      <c r="C2158" s="40">
        <f>VLOOKUP(B2158,Data!F2157:T5997, 7, FALSE)</f>
        <v>13</v>
      </c>
    </row>
    <row r="2159" spans="2:3" x14ac:dyDescent="0.35">
      <c r="B2159" s="42" t="s">
        <v>8219</v>
      </c>
      <c r="C2159" s="40">
        <f>VLOOKUP(B2159,Data!F2158:T5998, 7, FALSE)</f>
        <v>13</v>
      </c>
    </row>
    <row r="2160" spans="2:3" x14ac:dyDescent="0.35">
      <c r="B2160" s="42" t="s">
        <v>8219</v>
      </c>
      <c r="C2160" s="40">
        <f>VLOOKUP(B2160,Data!F2159:T5999, 7, FALSE)</f>
        <v>13</v>
      </c>
    </row>
    <row r="2161" spans="2:3" x14ac:dyDescent="0.35">
      <c r="B2161" s="42" t="s">
        <v>8219</v>
      </c>
      <c r="C2161" s="40">
        <f>VLOOKUP(B2161,Data!F2160:T6000, 7, FALSE)</f>
        <v>13</v>
      </c>
    </row>
    <row r="2162" spans="2:3" x14ac:dyDescent="0.35">
      <c r="B2162" s="42" t="s">
        <v>8219</v>
      </c>
      <c r="C2162" s="40">
        <f>VLOOKUP(B2162,Data!F2161:T6001, 7, FALSE)</f>
        <v>13</v>
      </c>
    </row>
    <row r="2163" spans="2:3" x14ac:dyDescent="0.35">
      <c r="B2163" s="42" t="s">
        <v>8219</v>
      </c>
      <c r="C2163" s="40">
        <f>VLOOKUP(B2163,Data!F2162:T6002, 7, FALSE)</f>
        <v>13</v>
      </c>
    </row>
    <row r="2164" spans="2:3" x14ac:dyDescent="0.35">
      <c r="B2164" s="42" t="s">
        <v>8219</v>
      </c>
      <c r="C2164" s="40">
        <f>VLOOKUP(B2164,Data!F2163:T6003, 7, FALSE)</f>
        <v>13</v>
      </c>
    </row>
    <row r="2165" spans="2:3" x14ac:dyDescent="0.35">
      <c r="B2165" s="42" t="s">
        <v>8219</v>
      </c>
      <c r="C2165" s="40">
        <f>VLOOKUP(B2165,Data!F2164:T6004, 7, FALSE)</f>
        <v>58</v>
      </c>
    </row>
    <row r="2166" spans="2:3" x14ac:dyDescent="0.35">
      <c r="B2166" s="42" t="s">
        <v>8219</v>
      </c>
      <c r="C2166" s="40">
        <f>VLOOKUP(B2166,Data!F2165:T6005, 7, FALSE)</f>
        <v>44</v>
      </c>
    </row>
    <row r="2167" spans="2:3" x14ac:dyDescent="0.35">
      <c r="B2167" s="42" t="s">
        <v>8219</v>
      </c>
      <c r="C2167" s="40">
        <f>VLOOKUP(B2167,Data!F2166:T6006, 7, FALSE)</f>
        <v>83</v>
      </c>
    </row>
    <row r="2168" spans="2:3" x14ac:dyDescent="0.35">
      <c r="B2168" s="42" t="s">
        <v>8219</v>
      </c>
      <c r="C2168" s="40">
        <f>VLOOKUP(B2168,Data!F2167:T6007, 7, FALSE)</f>
        <v>117</v>
      </c>
    </row>
    <row r="2169" spans="2:3" x14ac:dyDescent="0.35">
      <c r="B2169" s="42" t="s">
        <v>8219</v>
      </c>
      <c r="C2169" s="40">
        <f>VLOOKUP(B2169,Data!F2168:T6008, 7, FALSE)</f>
        <v>32</v>
      </c>
    </row>
    <row r="2170" spans="2:3" x14ac:dyDescent="0.35">
      <c r="B2170" s="42" t="s">
        <v>8219</v>
      </c>
      <c r="C2170" s="40">
        <f>VLOOKUP(B2170,Data!F2169:T6009, 7, FALSE)</f>
        <v>8</v>
      </c>
    </row>
    <row r="2171" spans="2:3" x14ac:dyDescent="0.35">
      <c r="B2171" s="42" t="s">
        <v>8219</v>
      </c>
      <c r="C2171" s="40">
        <f>VLOOKUP(B2171,Data!F2170:T6010, 7, FALSE)</f>
        <v>340</v>
      </c>
    </row>
    <row r="2172" spans="2:3" x14ac:dyDescent="0.35">
      <c r="B2172" s="42" t="s">
        <v>8219</v>
      </c>
      <c r="C2172" s="40">
        <f>VLOOKUP(B2172,Data!F2171:T6011, 7, FALSE)</f>
        <v>7</v>
      </c>
    </row>
    <row r="2173" spans="2:3" x14ac:dyDescent="0.35">
      <c r="B2173" s="42" t="s">
        <v>8219</v>
      </c>
      <c r="C2173" s="40">
        <f>VLOOKUP(B2173,Data!F2172:T6012, 7, FALSE)</f>
        <v>19</v>
      </c>
    </row>
    <row r="2174" spans="2:3" x14ac:dyDescent="0.35">
      <c r="B2174" s="42" t="s">
        <v>8219</v>
      </c>
      <c r="C2174" s="40">
        <f>VLOOKUP(B2174,Data!F2173:T6013, 7, FALSE)</f>
        <v>47</v>
      </c>
    </row>
    <row r="2175" spans="2:3" x14ac:dyDescent="0.35">
      <c r="B2175" s="42" t="s">
        <v>8219</v>
      </c>
      <c r="C2175" s="40">
        <f>VLOOKUP(B2175,Data!F2174:T6014, 7, FALSE)</f>
        <v>13</v>
      </c>
    </row>
    <row r="2176" spans="2:3" x14ac:dyDescent="0.35">
      <c r="B2176" s="42" t="s">
        <v>8219</v>
      </c>
      <c r="C2176" s="40">
        <f>VLOOKUP(B2176,Data!F2175:T6015, 7, FALSE)</f>
        <v>90</v>
      </c>
    </row>
    <row r="2177" spans="2:3" x14ac:dyDescent="0.35">
      <c r="B2177" s="42" t="s">
        <v>8219</v>
      </c>
      <c r="C2177" s="40">
        <f>VLOOKUP(B2177,Data!F2176:T6016, 7, FALSE)</f>
        <v>63</v>
      </c>
    </row>
    <row r="2178" spans="2:3" x14ac:dyDescent="0.35">
      <c r="B2178" s="42" t="s">
        <v>8219</v>
      </c>
      <c r="C2178" s="40">
        <f>VLOOKUP(B2178,Data!F2177:T6017, 7, FALSE)</f>
        <v>26</v>
      </c>
    </row>
    <row r="2179" spans="2:3" x14ac:dyDescent="0.35">
      <c r="B2179" s="42" t="s">
        <v>8219</v>
      </c>
      <c r="C2179" s="40">
        <f>VLOOKUP(B2179,Data!F2178:T6018, 7, FALSE)</f>
        <v>71</v>
      </c>
    </row>
    <row r="2180" spans="2:3" x14ac:dyDescent="0.35">
      <c r="B2180" s="42" t="s">
        <v>8219</v>
      </c>
      <c r="C2180" s="40">
        <f>VLOOKUP(B2180,Data!F2179:T6019, 7, FALSE)</f>
        <v>38</v>
      </c>
    </row>
    <row r="2181" spans="2:3" x14ac:dyDescent="0.35">
      <c r="B2181" s="42" t="s">
        <v>8219</v>
      </c>
      <c r="C2181" s="40">
        <f>VLOOKUP(B2181,Data!F2180:T6020, 7, FALSE)</f>
        <v>859</v>
      </c>
    </row>
    <row r="2182" spans="2:3" x14ac:dyDescent="0.35">
      <c r="B2182" s="42" t="s">
        <v>8219</v>
      </c>
      <c r="C2182" s="40">
        <f>VLOOKUP(B2182,Data!F2181:T6021, 7, FALSE)</f>
        <v>21</v>
      </c>
    </row>
    <row r="2183" spans="2:3" x14ac:dyDescent="0.35">
      <c r="B2183" s="42" t="s">
        <v>8219</v>
      </c>
      <c r="C2183" s="40">
        <f>VLOOKUP(B2183,Data!F2182:T6022, 7, FALSE)</f>
        <v>78</v>
      </c>
    </row>
    <row r="2184" spans="2:3" x14ac:dyDescent="0.35">
      <c r="B2184" s="42" t="s">
        <v>8219</v>
      </c>
      <c r="C2184" s="40">
        <f>VLOOKUP(B2184,Data!F2183:T6023, 7, FALSE)</f>
        <v>53</v>
      </c>
    </row>
    <row r="2185" spans="2:3" x14ac:dyDescent="0.35">
      <c r="B2185" s="42" t="s">
        <v>8219</v>
      </c>
      <c r="C2185" s="40">
        <f>VLOOKUP(B2185,Data!F2184:T6024, 7, FALSE)</f>
        <v>356</v>
      </c>
    </row>
    <row r="2186" spans="2:3" x14ac:dyDescent="0.35">
      <c r="B2186" s="42" t="s">
        <v>8219</v>
      </c>
      <c r="C2186" s="40">
        <f>VLOOKUP(B2186,Data!F2185:T6025, 7, FALSE)</f>
        <v>279</v>
      </c>
    </row>
    <row r="2187" spans="2:3" ht="15" thickBot="1" x14ac:dyDescent="0.4">
      <c r="B2187" s="43" t="s">
        <v>8219</v>
      </c>
      <c r="C2187" s="41">
        <f>VLOOKUP(B2187,Data!F2186:T6026, 7, FALSE)</f>
        <v>266</v>
      </c>
    </row>
  </sheetData>
  <mergeCells count="4">
    <mergeCell ref="G3:H3"/>
    <mergeCell ref="G11:H11"/>
    <mergeCell ref="G19:H20"/>
    <mergeCell ref="G21:H24"/>
  </mergeCells>
  <conditionalFormatting sqref="B3:B2187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D3:D1532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</vt:lpstr>
      <vt:lpstr>Bonus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hlste</cp:lastModifiedBy>
  <cp:lastPrinted>2020-06-12T17:28:22Z</cp:lastPrinted>
  <dcterms:created xsi:type="dcterms:W3CDTF">2017-04-20T15:17:24Z</dcterms:created>
  <dcterms:modified xsi:type="dcterms:W3CDTF">2020-06-12T18:48:45Z</dcterms:modified>
</cp:coreProperties>
</file>