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ThisWorkbook" autoCompressPictures="0"/>
  <xr:revisionPtr revIDLastSave="0" documentId="13_ncr:1_{6F599E0F-2BC0-46FB-9032-16AD02796CE9}" xr6:coauthVersionLast="47" xr6:coauthVersionMax="47" xr10:uidLastSave="{00000000-0000-0000-0000-000000000000}"/>
  <bookViews>
    <workbookView xWindow="-108" yWindow="-108" windowWidth="30936" windowHeight="17496" tabRatio="788" xr2:uid="{00000000-000D-0000-FFFF-FFFF00000000}"/>
  </bookViews>
  <sheets>
    <sheet name="日历" sheetId="14" r:id="rId1"/>
  </sheets>
  <definedNames>
    <definedName name="Calendar10Month">日历!$C$127</definedName>
    <definedName name="Calendar10MonthOption">MATCH(Calendar10Month,月,0)</definedName>
    <definedName name="Calendar10Year">日历!$B$127</definedName>
    <definedName name="Calendar11Month">日历!$C$141</definedName>
    <definedName name="Calendar11MonthOption">MATCH(Calendar11Month,月,0)</definedName>
    <definedName name="Calendar11Year">日历!$B$141</definedName>
    <definedName name="Calendar12Month">日历!$C$155</definedName>
    <definedName name="Calendar12MonthOption">MATCH(Calendar12Month,月,0)</definedName>
    <definedName name="Calendar12Year">日历!$B$155</definedName>
    <definedName name="Calendar1Month">日历!$C$1</definedName>
    <definedName name="Calendar1MonthOption">MATCH(Calendar1Month,月,0)</definedName>
    <definedName name="Calendar1Year">日历!$B$1</definedName>
    <definedName name="Calendar2Month">日历!$C$15</definedName>
    <definedName name="Calendar2MonthOption">MATCH(Calendar2Month,月,0)</definedName>
    <definedName name="Calendar2Year">日历!$B$15</definedName>
    <definedName name="Calendar3Month">日历!$C$29</definedName>
    <definedName name="Calendar3MonthOption">MATCH(Calendar3Month,月,0)</definedName>
    <definedName name="Calendar3Year">日历!$B$29</definedName>
    <definedName name="Calendar4Month">日历!$C$43</definedName>
    <definedName name="Calendar4MonthOption">MATCH(Calendar4Month,月,0)</definedName>
    <definedName name="Calendar4Year">日历!$B$43</definedName>
    <definedName name="Calendar5Month">日历!$C$57</definedName>
    <definedName name="Calendar5MonthOption">MATCH(Calendar5Month,月,0)</definedName>
    <definedName name="Calendar5Year">日历!$B$57</definedName>
    <definedName name="Calendar6Month">日历!$C$71</definedName>
    <definedName name="Calendar6MonthOption">MATCH(Calendar6Month,月,0)</definedName>
    <definedName name="Calendar6Year">日历!$B$71</definedName>
    <definedName name="Calendar7Month">日历!$C$85</definedName>
    <definedName name="Calendar7MonthOption">MATCH(Calendar7Month,月,0)</definedName>
    <definedName name="Calendar7Year">日历!$B$85</definedName>
    <definedName name="Calendar8Month">日历!$C$99</definedName>
    <definedName name="Calendar8MonthOption">MATCH(Calendar8Month,月,0)</definedName>
    <definedName name="Calendar8Year">日历!$B$99</definedName>
    <definedName name="Calendar9Month">日历!$C$113</definedName>
    <definedName name="Calendar9MonthOption">MATCH(Calendar9Month,月,0)</definedName>
    <definedName name="Calendar9Year">日历!$B$113</definedName>
    <definedName name="ColumnTitleRegion1..H12.1">日历!$B$2</definedName>
    <definedName name="ColumnTitleRegion10..H54.1">日历!$B$44</definedName>
    <definedName name="ColumnTitleRegion11..C56.1">日历!$B$44</definedName>
    <definedName name="ColumnTitleRegion12..D56.1">日历!$D$55</definedName>
    <definedName name="ColumnTitleRegion13..H68.1">日历!$B$58</definedName>
    <definedName name="ColumnTitleRegion14..C70.1">日历!$B$58</definedName>
    <definedName name="ColumnTitleRegion15..D70.1">日历!$D$69</definedName>
    <definedName name="ColumnTitleRegion16..H82.1">日历!$B$72</definedName>
    <definedName name="ColumnTitleRegion17..C84.1">日历!$B$72</definedName>
    <definedName name="ColumnTitleRegion18..D84.1">日历!$D$83</definedName>
    <definedName name="ColumnTitleRegion19..H96.1">日历!$B$86</definedName>
    <definedName name="ColumnTitleRegion2..C14.1">日历!$B$2</definedName>
    <definedName name="ColumnTitleRegion20..C98.1">日历!$B$86</definedName>
    <definedName name="ColumnTitleRegion21..D98.1">日历!$D$97</definedName>
    <definedName name="ColumnTitleRegion22..H110.1">日历!$B$100</definedName>
    <definedName name="ColumnTitleRegion23..C112.1">日历!$B$100</definedName>
    <definedName name="ColumnTitleRegion24..D112.1">日历!$D$111</definedName>
    <definedName name="ColumnTitleRegion25..H124.1">日历!$B$114</definedName>
    <definedName name="ColumnTitleRegion26..C126.1">日历!$B$114</definedName>
    <definedName name="ColumnTitleRegion27..D126.1">日历!$D$125</definedName>
    <definedName name="ColumnTitleRegion28..H138.1">日历!$B$128</definedName>
    <definedName name="ColumnTitleRegion29..C140.1">日历!$B$128</definedName>
    <definedName name="ColumnTitleRegion3..D14.1">日历!$D$13</definedName>
    <definedName name="ColumnTitleRegion30..D140.1">日历!$D$139</definedName>
    <definedName name="ColumnTitleRegion31..H152.1">日历!$B$142</definedName>
    <definedName name="ColumnTitleRegion32..C154.1">日历!$B$142</definedName>
    <definedName name="ColumnTitleRegion33..D154.1">日历!$D$153</definedName>
    <definedName name="ColumnTitleRegion34..H166.1">日历!$B$156</definedName>
    <definedName name="ColumnTitleRegion35..C168.1">日历!$B$156</definedName>
    <definedName name="ColumnTitleRegion36..D168.1">日历!$D$167</definedName>
    <definedName name="ColumnTitleRegion4..H26.1">日历!$B$16</definedName>
    <definedName name="ColumnTitleRegion5..C28.1">日历!$B$16</definedName>
    <definedName name="ColumnTitleRegion6..D28.1">日历!$D$27</definedName>
    <definedName name="ColumnTitleRegion7..H40.1">日历!$B$30</definedName>
    <definedName name="ColumnTitleRegion8..C42.1">日历!$B$30</definedName>
    <definedName name="ColumnTitleRegion9..D42.1">日历!$D$41</definedName>
    <definedName name="_xlnm.Print_Area" localSheetId="0">日历!$B$1:$I$168</definedName>
    <definedName name="WeekdayOption">MATCH(WeekStart,工作日,0)+10</definedName>
    <definedName name="WeekStart">日历!$B$2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C15" i="14" s="1"/>
  <c r="B15" i="14" l="1"/>
  <c r="C29" i="14" s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B29" i="14"/>
  <c r="C43" i="14" s="1"/>
  <c r="F19" i="14" l="1"/>
  <c r="H19" i="14"/>
  <c r="G19" i="14"/>
  <c r="B19" i="14"/>
  <c r="E19" i="14"/>
  <c r="D19" i="14"/>
  <c r="B43" i="14"/>
  <c r="C57" i="14" s="1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C71" i="14" s="1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B55" i="14" l="1"/>
  <c r="H53" i="14"/>
  <c r="E51" i="14"/>
  <c r="C45" i="14"/>
  <c r="C44" i="14" s="1"/>
  <c r="G47" i="14"/>
  <c r="F47" i="14"/>
  <c r="H47" i="14"/>
  <c r="G49" i="14"/>
  <c r="D47" i="14"/>
  <c r="B71" i="14"/>
  <c r="C85" i="14" s="1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B85" i="14"/>
  <c r="C99" i="14" s="1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C113" i="14" s="1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E91" i="14"/>
  <c r="H91" i="14"/>
  <c r="F93" i="14"/>
  <c r="G93" i="14"/>
  <c r="C93" i="14"/>
  <c r="B95" i="14"/>
  <c r="D95" i="14"/>
  <c r="F95" i="14"/>
  <c r="C95" i="14"/>
  <c r="B113" i="14"/>
  <c r="C127" i="14" s="1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B121" i="14" a="1"/>
  <c r="E121" i="14" s="1"/>
  <c r="D105" i="14"/>
  <c r="F105" i="14"/>
  <c r="B125" i="14" a="1"/>
  <c r="B125" i="14" s="1"/>
  <c r="B127" i="14"/>
  <c r="C141" i="14" s="1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C155" i="14" s="1"/>
  <c r="G121" i="14"/>
  <c r="D12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<sst xmlns="http://schemas.openxmlformats.org/spreadsheetml/2006/main" count="31" uniqueCount="12">
  <si>
    <t>备注：</t>
  </si>
  <si>
    <t>星期日</t>
  </si>
  <si>
    <t>8月</t>
  </si>
  <si>
    <t>二面</t>
    <phoneticPr fontId="1" type="noConversion"/>
  </si>
  <si>
    <t>干事课</t>
    <phoneticPr fontId="1" type="noConversion"/>
  </si>
  <si>
    <t>公开课</t>
    <phoneticPr fontId="1" type="noConversion"/>
  </si>
  <si>
    <t>一面（20：00开始）</t>
    <phoneticPr fontId="1" type="noConversion"/>
  </si>
  <si>
    <t>全体大会、破冰</t>
    <phoneticPr fontId="1" type="noConversion"/>
  </si>
  <si>
    <t>新生赛决赛 
时间 19:00-23:00
地点 413、415</t>
    <phoneticPr fontId="1" type="noConversion"/>
  </si>
  <si>
    <t>宣讲会
时间 19:00-21:00
地点 学术报告厅</t>
    <phoneticPr fontId="1" type="noConversion"/>
  </si>
  <si>
    <t>新生赛初赛
【线上赛】</t>
    <phoneticPr fontId="1" type="noConversion"/>
  </si>
  <si>
    <t>月赛
时间 13:00-17:00
地点 315、410、412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</si>
</sst>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d"/>
    <numFmt numFmtId="179" formatCode="[$-F800]dddd\,\ mmmm\ dd\,\ yyyy"/>
  </numFmts>
  <fonts count="27" x14ac:knownFonts="1">
    <font>
      <sz val="11"/>
      <name val="Microsoft YaHei UI"/>
      <family val="2"/>
    </font>
    <font>
      <sz val="8"/>
      <name val="Arial"/>
      <family val="2"/>
    </font>
    <font>
      <sz val="11"/>
      <color theme="1"/>
      <name val="Microsoft YaHei UI"/>
      <family val="2"/>
    </font>
    <font>
      <sz val="11"/>
      <color indexed="63"/>
      <name val="Microsoft YaHei UI"/>
      <family val="2"/>
    </font>
    <font>
      <b/>
      <sz val="11"/>
      <color theme="0"/>
      <name val="Microsoft YaHei UI"/>
      <family val="2"/>
    </font>
    <font>
      <sz val="11"/>
      <color theme="0"/>
      <name val="Microsoft YaHei UI"/>
      <family val="2"/>
    </font>
    <font>
      <b/>
      <sz val="14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sz val="11"/>
      <name val="Microsoft YaHei UI"/>
      <family val="2"/>
    </font>
    <font>
      <i/>
      <sz val="11"/>
      <color theme="3" tint="-0.24994659260841701"/>
      <name val="Microsoft YaHei UI"/>
      <family val="2"/>
    </font>
    <font>
      <sz val="11"/>
      <color rgb="FF006100"/>
      <name val="Microsoft YaHei UI"/>
      <family val="2"/>
    </font>
    <font>
      <sz val="36"/>
      <color theme="4" tint="-0.24994659260841701"/>
      <name val="Microsoft YaHei UI"/>
      <family val="2"/>
    </font>
    <font>
      <b/>
      <sz val="11"/>
      <color theme="3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8"/>
      <color theme="0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16"/>
      <color theme="1"/>
      <name val="Microsoft YaHei UI"/>
      <family val="2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6"/>
      <color theme="1"/>
      <name val="Microsoft YaHei U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3" fillId="3" borderId="0" applyNumberFormat="0" applyBorder="0" applyAlignment="0" applyProtection="0"/>
    <xf numFmtId="0" fontId="12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178" fontId="21" fillId="0" borderId="9" applyFill="0" applyProtection="0">
      <alignment horizontal="left" vertical="center" wrapText="1" indent="1"/>
    </xf>
    <xf numFmtId="178" fontId="2" fillId="0" borderId="6" applyFill="0" applyProtection="0">
      <alignment horizontal="left" vertical="top" wrapText="1" indent="1"/>
    </xf>
    <xf numFmtId="178" fontId="2" fillId="0" borderId="0" applyNumberFormat="0" applyFill="0" applyProtection="0">
      <alignment horizontal="left" vertical="top" wrapText="1" indent="1"/>
    </xf>
    <xf numFmtId="178" fontId="9" fillId="0" borderId="8" applyNumberFormat="0" applyFill="0" applyProtection="0">
      <alignment horizontal="left" vertical="center" wrapText="1" indent="1"/>
    </xf>
    <xf numFmtId="0" fontId="18" fillId="6" borderId="0" applyNumberFormat="0" applyBorder="0" applyProtection="0">
      <alignment horizontal="center"/>
    </xf>
    <xf numFmtId="0" fontId="4" fillId="7" borderId="3" applyNumberFormat="0" applyProtection="0">
      <alignment horizontal="left" vertical="center" indent="1"/>
    </xf>
    <xf numFmtId="0" fontId="4" fillId="6" borderId="3" applyNumberFormat="0" applyProtection="0">
      <alignment horizontal="left" indent="1"/>
    </xf>
    <xf numFmtId="0" fontId="13" fillId="0" borderId="0" applyNumberFormat="0" applyFill="0" applyBorder="0" applyAlignment="0" applyProtection="0"/>
    <xf numFmtId="0" fontId="9" fillId="8" borderId="10" applyNumberFormat="0" applyFont="0" applyAlignment="0" applyProtection="0"/>
    <xf numFmtId="0" fontId="10" fillId="0" borderId="0" applyNumberFormat="0" applyFill="0" applyBorder="0" applyAlignment="0" applyProtection="0"/>
    <xf numFmtId="0" fontId="19" fillId="0" borderId="11" applyNumberFormat="0" applyFill="0" applyAlignment="0" applyProtection="0"/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9" borderId="0" applyNumberFormat="0" applyBorder="0" applyAlignment="0" applyProtection="0"/>
    <xf numFmtId="0" fontId="7" fillId="10" borderId="0" applyNumberFormat="0" applyBorder="0" applyAlignment="0" applyProtection="0"/>
    <xf numFmtId="0" fontId="16" fillId="11" borderId="0" applyNumberFormat="0" applyBorder="0" applyAlignment="0" applyProtection="0"/>
    <xf numFmtId="0" fontId="14" fillId="12" borderId="13" applyNumberFormat="0" applyAlignment="0" applyProtection="0"/>
    <xf numFmtId="0" fontId="17" fillId="13" borderId="14" applyNumberFormat="0" applyAlignment="0" applyProtection="0"/>
    <xf numFmtId="0" fontId="8" fillId="13" borderId="13" applyNumberFormat="0" applyAlignment="0" applyProtection="0"/>
    <xf numFmtId="0" fontId="15" fillId="0" borderId="15" applyNumberFormat="0" applyFill="0" applyAlignment="0" applyProtection="0"/>
    <xf numFmtId="0" fontId="4" fillId="14" borderId="16" applyNumberFormat="0" applyAlignment="0" applyProtection="0"/>
    <xf numFmtId="0" fontId="20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8" fillId="6" borderId="0" xfId="9">
      <alignment horizontal="center"/>
    </xf>
    <xf numFmtId="0" fontId="23" fillId="0" borderId="0" xfId="0" applyFont="1"/>
    <xf numFmtId="0" fontId="24" fillId="0" borderId="0" xfId="0" applyFont="1"/>
    <xf numFmtId="0" fontId="25" fillId="7" borderId="3" xfId="10" applyFont="1">
      <alignment horizontal="left" vertical="center" indent="1"/>
    </xf>
    <xf numFmtId="0" fontId="25" fillId="6" borderId="3" xfId="11" applyFont="1" applyAlignment="1">
      <alignment horizontal="left" vertical="center" indent="1"/>
    </xf>
    <xf numFmtId="178" fontId="26" fillId="0" borderId="9" xfId="5" applyFont="1" applyFill="1">
      <alignment horizontal="left" vertical="center" wrapText="1" indent="1"/>
    </xf>
    <xf numFmtId="178" fontId="26" fillId="0" borderId="4" xfId="5" applyFont="1" applyFill="1" applyBorder="1">
      <alignment horizontal="left" vertical="center" wrapText="1" indent="1"/>
    </xf>
    <xf numFmtId="0" fontId="22" fillId="0" borderId="6" xfId="6" applyNumberFormat="1" applyFont="1" applyFill="1">
      <alignment horizontal="left" vertical="top" wrapText="1" indent="1"/>
    </xf>
    <xf numFmtId="0" fontId="22" fillId="0" borderId="5" xfId="6" applyNumberFormat="1" applyFont="1" applyFill="1" applyBorder="1">
      <alignment horizontal="left" vertical="top" wrapText="1" indent="1"/>
    </xf>
    <xf numFmtId="0" fontId="22" fillId="0" borderId="12" xfId="6" applyNumberFormat="1" applyFont="1" applyFill="1" applyBorder="1">
      <alignment horizontal="left" vertical="top" wrapText="1" indent="1"/>
    </xf>
    <xf numFmtId="0" fontId="23" fillId="2" borderId="0" xfId="0" applyFont="1" applyFill="1" applyBorder="1"/>
    <xf numFmtId="0" fontId="22" fillId="0" borderId="7" xfId="6" applyNumberFormat="1" applyFont="1" applyFill="1" applyBorder="1">
      <alignment horizontal="left" vertical="top" wrapText="1" indent="1"/>
    </xf>
    <xf numFmtId="0" fontId="22" fillId="0" borderId="0" xfId="7" applyNumberFormat="1" applyFont="1">
      <alignment horizontal="left" vertical="top" wrapText="1" indent="1"/>
    </xf>
    <xf numFmtId="179" fontId="23" fillId="0" borderId="8" xfId="8" applyNumberFormat="1" applyFont="1">
      <alignment horizontal="left" vertical="center" wrapText="1" indent="1"/>
    </xf>
    <xf numFmtId="0" fontId="12" fillId="0" borderId="0" xfId="2">
      <alignment horizontal="left" indent="3"/>
    </xf>
    <xf numFmtId="0" fontId="23" fillId="0" borderId="8" xfId="8" applyNumberFormat="1" applyFont="1">
      <alignment horizontal="left" vertical="center" wrapText="1" indent="1"/>
    </xf>
  </cellXfs>
  <cellStyles count="51">
    <cellStyle name="20% - 着色 1" xfId="30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4" builtinId="46" customBuiltin="1"/>
    <cellStyle name="20% - 着色 6" xfId="48" builtinId="50" customBuiltin="1"/>
    <cellStyle name="40% - 着色 1" xfId="1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百分比" xfId="20" builtinId="5" customBuiltin="1"/>
    <cellStyle name="备注" xfId="7" xr:uid="{00000000-0005-0000-0000-00000C000000}"/>
    <cellStyle name="备注页眉" xfId="8" xr:uid="{00000000-0005-0000-0000-00000D000000}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22" builtinId="27" customBuiltin="1"/>
    <cellStyle name="常规" xfId="0" builtinId="0" customBuiltin="1"/>
    <cellStyle name="好" xfId="21" builtinId="26" customBuiltin="1"/>
    <cellStyle name="汇总" xfId="15" builtinId="25" customBuiltin="1"/>
    <cellStyle name="货币" xfId="18" builtinId="4" customBuiltin="1"/>
    <cellStyle name="货币[0]" xfId="19" builtinId="7" customBuiltin="1"/>
    <cellStyle name="计算" xfId="26" builtinId="22" customBuiltin="1"/>
    <cellStyle name="检查单元格" xfId="28" builtinId="23" customBuiltin="1"/>
    <cellStyle name="解释性文本" xfId="14" builtinId="53" customBuiltin="1"/>
    <cellStyle name="警告文本" xfId="29" builtinId="11" customBuiltin="1"/>
    <cellStyle name="链接单元格" xfId="27" builtinId="24" customBuiltin="1"/>
    <cellStyle name="千位分隔" xfId="16" builtinId="3" customBuiltin="1"/>
    <cellStyle name="千位分隔[0]" xfId="17" builtinId="6" customBuiltin="1"/>
    <cellStyle name="日期" xfId="5" xr:uid="{00000000-0005-0000-0000-000003000000}"/>
    <cellStyle name="适中" xfId="23" builtinId="28" customBuiltin="1"/>
    <cellStyle name="输出" xfId="25" builtinId="21" customBuiltin="1"/>
    <cellStyle name="输入" xfId="24" builtinId="20" customBuiltin="1"/>
    <cellStyle name="天详细信息" xfId="6" xr:uid="{00000000-0005-0000-0000-000004000000}"/>
    <cellStyle name="着色 1" xfId="3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" builtinId="45" customBuiltin="1"/>
    <cellStyle name="着色 6" xfId="47" builtinId="49" customBuiltin="1"/>
    <cellStyle name="注释" xfId="13" builtinId="10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topLeftCell="A37" zoomScale="85" zoomScaleNormal="85" workbookViewId="0">
      <selection activeCell="P51" sqref="P51"/>
    </sheetView>
  </sheetViews>
  <sheetFormatPr defaultColWidth="8.81640625" defaultRowHeight="15.6" x14ac:dyDescent="0.35"/>
  <cols>
    <col min="1" max="1" width="2.08984375" style="3" customWidth="1"/>
    <col min="2" max="2" width="18.453125" style="3" customWidth="1"/>
    <col min="3" max="8" width="17.7265625" style="3" customWidth="1"/>
    <col min="9" max="9" width="2.7265625" style="3" customWidth="1"/>
    <col min="10" max="13" width="8.81640625" style="3"/>
    <col min="14" max="14" width="6" style="3" customWidth="1"/>
    <col min="15" max="16384" width="8.81640625" style="3"/>
  </cols>
  <sheetData>
    <row r="1" spans="1:8" ht="54" customHeight="1" x14ac:dyDescent="0.95">
      <c r="A1" s="1"/>
      <c r="B1" s="2">
        <f ca="1">YEAR(TODAY())</f>
        <v>2022</v>
      </c>
      <c r="C1" s="16" t="s">
        <v>2</v>
      </c>
      <c r="D1" s="16"/>
      <c r="E1" s="16"/>
      <c r="F1" s="1"/>
      <c r="G1" s="1"/>
      <c r="H1" s="1"/>
    </row>
    <row r="2" spans="1:8" ht="14.25" customHeight="1" x14ac:dyDescent="0.35">
      <c r="A2" s="4"/>
      <c r="B2" s="5" t="s">
        <v>1</v>
      </c>
      <c r="C2" s="6" t="str">
        <f t="shared" ref="C2:H2" ca="1" si="0">UPPER(TEXT(C3,"aaaa"))</f>
        <v>星期一</v>
      </c>
      <c r="D2" s="5" t="str">
        <f t="shared" ca="1" si="0"/>
        <v>星期二</v>
      </c>
      <c r="E2" s="6" t="str">
        <f t="shared" ca="1" si="0"/>
        <v>星期三</v>
      </c>
      <c r="F2" s="5" t="str">
        <f t="shared" ca="1" si="0"/>
        <v>星期四</v>
      </c>
      <c r="G2" s="6" t="str">
        <f t="shared" ca="1" si="0"/>
        <v>星期五</v>
      </c>
      <c r="H2" s="5" t="str">
        <f t="shared" ca="1" si="0"/>
        <v>星期六</v>
      </c>
    </row>
    <row r="3" spans="1:8" ht="16.5" customHeight="1" x14ac:dyDescent="0.35">
      <c r="B3" s="7">
        <f t="array" aca="1" ref="B3:H3" ca="1">日+1+DATE(Calendar1Year,Calendar1MonthOption,1)-WEEKDAY(DATE(Calendar1Year,Calendar1MonthOption,1),WeekdayOption)</f>
        <v>44773</v>
      </c>
      <c r="C3" s="7">
        <f ca="1"/>
        <v>44774</v>
      </c>
      <c r="D3" s="7">
        <f ca="1"/>
        <v>44775</v>
      </c>
      <c r="E3" s="7">
        <f ca="1"/>
        <v>44776</v>
      </c>
      <c r="F3" s="7">
        <f ca="1"/>
        <v>44777</v>
      </c>
      <c r="G3" s="7">
        <f ca="1"/>
        <v>44778</v>
      </c>
      <c r="H3" s="8">
        <f ca="1"/>
        <v>44779</v>
      </c>
    </row>
    <row r="4" spans="1:8" ht="56.25" customHeight="1" x14ac:dyDescent="0.35">
      <c r="B4" s="9"/>
      <c r="C4" s="9"/>
      <c r="D4" s="9"/>
      <c r="E4" s="9"/>
      <c r="F4" s="9"/>
      <c r="G4" s="9"/>
      <c r="H4" s="10"/>
    </row>
    <row r="5" spans="1:8" ht="16.5" customHeight="1" x14ac:dyDescent="0.35">
      <c r="B5" s="7">
        <f t="array" aca="1" ref="B5:H5" ca="1">日+8+DATE(Calendar1Year,Calendar1MonthOption,1)-WEEKDAY(DATE(Calendar1Year,Calendar1MonthOption,1),WeekdayOption)</f>
        <v>44780</v>
      </c>
      <c r="C5" s="7">
        <f ca="1"/>
        <v>44781</v>
      </c>
      <c r="D5" s="7">
        <f ca="1"/>
        <v>44782</v>
      </c>
      <c r="E5" s="7">
        <f ca="1"/>
        <v>44783</v>
      </c>
      <c r="F5" s="7">
        <f ca="1"/>
        <v>44784</v>
      </c>
      <c r="G5" s="7">
        <f ca="1"/>
        <v>44785</v>
      </c>
      <c r="H5" s="8">
        <f ca="1"/>
        <v>44786</v>
      </c>
    </row>
    <row r="6" spans="1:8" ht="56.25" customHeight="1" x14ac:dyDescent="0.35">
      <c r="B6" s="9"/>
      <c r="C6" s="9"/>
      <c r="D6" s="9"/>
      <c r="E6" s="9"/>
      <c r="F6" s="9"/>
      <c r="G6" s="9"/>
      <c r="H6" s="11"/>
    </row>
    <row r="7" spans="1:8" ht="16.5" customHeight="1" x14ac:dyDescent="0.35">
      <c r="B7" s="7">
        <f t="array" aca="1" ref="B7:H7" ca="1">日+15+DATE(Calendar1Year,Calendar1MonthOption,1)-WEEKDAY(DATE(Calendar1Year,Calendar1MonthOption,1),WeekdayOption)</f>
        <v>44787</v>
      </c>
      <c r="C7" s="7">
        <f ca="1"/>
        <v>44788</v>
      </c>
      <c r="D7" s="7">
        <f ca="1"/>
        <v>44789</v>
      </c>
      <c r="E7" s="7">
        <f ca="1"/>
        <v>44790</v>
      </c>
      <c r="F7" s="7">
        <f ca="1"/>
        <v>44791</v>
      </c>
      <c r="G7" s="7">
        <f ca="1"/>
        <v>44792</v>
      </c>
      <c r="H7" s="8">
        <f ca="1"/>
        <v>44793</v>
      </c>
    </row>
    <row r="8" spans="1:8" ht="56.25" customHeight="1" x14ac:dyDescent="0.35">
      <c r="B8" s="9"/>
      <c r="C8" s="9"/>
      <c r="D8" s="9"/>
      <c r="E8" s="9"/>
      <c r="F8" s="9"/>
      <c r="G8" s="9"/>
      <c r="H8" s="10"/>
    </row>
    <row r="9" spans="1:8" ht="16.5" customHeight="1" x14ac:dyDescent="0.35">
      <c r="B9" s="7">
        <f t="array" aca="1" ref="B9:H9" ca="1">日+22+DATE(Calendar1Year,Calendar1MonthOption,1)-WEEKDAY(DATE(Calendar1Year,Calendar1MonthOption,1),WeekdayOption)</f>
        <v>44794</v>
      </c>
      <c r="C9" s="7">
        <f ca="1"/>
        <v>44795</v>
      </c>
      <c r="D9" s="7">
        <f ca="1"/>
        <v>44796</v>
      </c>
      <c r="E9" s="7">
        <f ca="1"/>
        <v>44797</v>
      </c>
      <c r="F9" s="7">
        <f ca="1"/>
        <v>44798</v>
      </c>
      <c r="G9" s="7">
        <f ca="1"/>
        <v>44799</v>
      </c>
      <c r="H9" s="8">
        <f ca="1"/>
        <v>44800</v>
      </c>
    </row>
    <row r="10" spans="1:8" ht="56.25" customHeight="1" x14ac:dyDescent="0.35">
      <c r="B10" s="9"/>
      <c r="C10" s="9"/>
      <c r="D10" s="9"/>
      <c r="E10" s="9"/>
      <c r="F10" s="9"/>
      <c r="G10" s="9"/>
      <c r="H10" s="10"/>
    </row>
    <row r="11" spans="1:8" ht="16.5" customHeight="1" x14ac:dyDescent="0.35">
      <c r="B11" s="7">
        <f t="array" aca="1" ref="B11:H11" ca="1">日+29+DATE(Calendar1Year,Calendar1MonthOption,1)-WEEKDAY(DATE(Calendar1Year,Calendar1MonthOption,1),WeekdayOption)</f>
        <v>44801</v>
      </c>
      <c r="C11" s="7">
        <f ca="1"/>
        <v>44802</v>
      </c>
      <c r="D11" s="7">
        <f ca="1"/>
        <v>44803</v>
      </c>
      <c r="E11" s="7">
        <f ca="1"/>
        <v>44804</v>
      </c>
      <c r="F11" s="7">
        <f ca="1"/>
        <v>44805</v>
      </c>
      <c r="G11" s="7">
        <f ca="1"/>
        <v>44806</v>
      </c>
      <c r="H11" s="8">
        <f ca="1"/>
        <v>44807</v>
      </c>
    </row>
    <row r="12" spans="1:8" ht="57" customHeight="1" x14ac:dyDescent="0.35">
      <c r="B12" s="9"/>
      <c r="C12" s="9"/>
      <c r="D12" s="9"/>
      <c r="E12" s="9"/>
      <c r="F12" s="9"/>
      <c r="G12" s="9"/>
      <c r="H12" s="10"/>
    </row>
    <row r="13" spans="1:8" ht="16.5" customHeight="1" x14ac:dyDescent="0.35">
      <c r="B13" s="7">
        <f t="array" aca="1" ref="B13:C13" ca="1">日+36+DATE(Calendar1Year,Calendar1MonthOption,1)-WEEKDAY(DATE(Calendar1Year,Calendar1MonthOption,1),WeekdayOption)</f>
        <v>44808</v>
      </c>
      <c r="C13" s="7">
        <f ca="1"/>
        <v>44809</v>
      </c>
      <c r="D13" s="17" t="s">
        <v>0</v>
      </c>
      <c r="E13" s="17"/>
      <c r="F13" s="17"/>
      <c r="G13" s="17"/>
      <c r="H13" s="17"/>
    </row>
    <row r="14" spans="1:8" ht="63.75" customHeight="1" x14ac:dyDescent="0.35">
      <c r="B14" s="9"/>
      <c r="C14" s="9"/>
      <c r="D14" s="14"/>
      <c r="E14" s="14"/>
      <c r="F14" s="14"/>
      <c r="G14" s="14"/>
      <c r="H14" s="14"/>
    </row>
    <row r="15" spans="1:8" ht="54" customHeight="1" x14ac:dyDescent="0.95">
      <c r="A15" s="1"/>
      <c r="B15" s="2">
        <f ca="1">YEAR(DATE(Calendar1Year,Calendar1MonthOption+1,1))</f>
        <v>2022</v>
      </c>
      <c r="C15" s="16" t="str">
        <f ca="1">TEXT(DATE(Calendar1Year,Calendar1MonthOption+1,1),"m月")</f>
        <v>9月</v>
      </c>
      <c r="D15" s="16"/>
      <c r="E15" s="16"/>
      <c r="F15" s="12"/>
      <c r="G15" s="12"/>
      <c r="H15" s="1"/>
    </row>
    <row r="16" spans="1:8" ht="14.25" customHeight="1" x14ac:dyDescent="0.35">
      <c r="A16" s="4"/>
      <c r="B16" s="5" t="str">
        <f t="shared" ref="B16:H16" ca="1" si="1">UPPER(TEXT(B17,"aaaa"))</f>
        <v>星期日</v>
      </c>
      <c r="C16" s="6" t="str">
        <f t="shared" ca="1" si="1"/>
        <v>星期一</v>
      </c>
      <c r="D16" s="5" t="str">
        <f t="shared" ca="1" si="1"/>
        <v>星期二</v>
      </c>
      <c r="E16" s="6" t="str">
        <f t="shared" ca="1" si="1"/>
        <v>星期三</v>
      </c>
      <c r="F16" s="5" t="str">
        <f t="shared" ca="1" si="1"/>
        <v>星期四</v>
      </c>
      <c r="G16" s="6" t="str">
        <f t="shared" ca="1" si="1"/>
        <v>星期五</v>
      </c>
      <c r="H16" s="5" t="str">
        <f t="shared" ca="1" si="1"/>
        <v>星期六</v>
      </c>
    </row>
    <row r="17" spans="1:8" ht="16.5" customHeight="1" x14ac:dyDescent="0.35">
      <c r="B17" s="7">
        <f t="array" aca="1" ref="B17:H17" ca="1">日+1+DATE(Calendar2Year,Calendar2MonthOption,1)-WEEKDAY(DATE(Calendar2Year,Calendar2MonthOption,1),WeekdayOption)</f>
        <v>44801</v>
      </c>
      <c r="C17" s="7">
        <f ca="1"/>
        <v>44802</v>
      </c>
      <c r="D17" s="7">
        <f ca="1"/>
        <v>44803</v>
      </c>
      <c r="E17" s="7">
        <f ca="1"/>
        <v>44804</v>
      </c>
      <c r="F17" s="7">
        <f ca="1"/>
        <v>44805</v>
      </c>
      <c r="G17" s="7">
        <f ca="1"/>
        <v>44806</v>
      </c>
      <c r="H17" s="8">
        <f ca="1"/>
        <v>44807</v>
      </c>
    </row>
    <row r="18" spans="1:8" ht="56.25" customHeight="1" x14ac:dyDescent="0.35">
      <c r="B18" s="9"/>
      <c r="C18" s="9"/>
      <c r="D18" s="9"/>
      <c r="E18" s="9"/>
      <c r="F18" s="9"/>
      <c r="G18" s="9"/>
      <c r="H18" s="10"/>
    </row>
    <row r="19" spans="1:8" ht="16.5" customHeight="1" x14ac:dyDescent="0.35">
      <c r="B19" s="7">
        <f t="array" aca="1" ref="B19:H19" ca="1">日+8+DATE(Calendar2Year,Calendar2MonthOption,1)-WEEKDAY(DATE(Calendar2Year,Calendar2MonthOption,1),WeekdayOption)</f>
        <v>44808</v>
      </c>
      <c r="C19" s="7">
        <f ca="1"/>
        <v>44809</v>
      </c>
      <c r="D19" s="7">
        <f ca="1"/>
        <v>44810</v>
      </c>
      <c r="E19" s="7">
        <f ca="1"/>
        <v>44811</v>
      </c>
      <c r="F19" s="7">
        <f ca="1"/>
        <v>44812</v>
      </c>
      <c r="G19" s="7">
        <f ca="1"/>
        <v>44813</v>
      </c>
      <c r="H19" s="8">
        <f ca="1"/>
        <v>44814</v>
      </c>
    </row>
    <row r="20" spans="1:8" ht="56.25" customHeight="1" x14ac:dyDescent="0.35">
      <c r="B20" s="9"/>
      <c r="C20" s="9"/>
      <c r="D20" s="9"/>
      <c r="E20" s="9"/>
      <c r="F20" s="9"/>
      <c r="G20" s="9" t="s">
        <v>6</v>
      </c>
      <c r="H20" s="10"/>
    </row>
    <row r="21" spans="1:8" ht="16.5" customHeight="1" x14ac:dyDescent="0.35">
      <c r="B21" s="7">
        <f t="array" aca="1" ref="B21:H21" ca="1">日+15+DATE(Calendar2Year,Calendar2MonthOption,1)-WEEKDAY(DATE(Calendar2Year,Calendar2MonthOption,1),WeekdayOption)</f>
        <v>44815</v>
      </c>
      <c r="C21" s="7">
        <f ca="1"/>
        <v>44816</v>
      </c>
      <c r="D21" s="7">
        <f ca="1"/>
        <v>44817</v>
      </c>
      <c r="E21" s="7">
        <f ca="1"/>
        <v>44818</v>
      </c>
      <c r="F21" s="7">
        <f ca="1"/>
        <v>44819</v>
      </c>
      <c r="G21" s="7">
        <f ca="1"/>
        <v>44820</v>
      </c>
      <c r="H21" s="8">
        <f ca="1"/>
        <v>44821</v>
      </c>
    </row>
    <row r="22" spans="1:8" ht="56.25" customHeight="1" x14ac:dyDescent="0.35">
      <c r="B22" s="9"/>
      <c r="C22" s="9"/>
      <c r="D22" s="9"/>
      <c r="E22" s="9" t="s">
        <v>3</v>
      </c>
      <c r="F22" s="9"/>
      <c r="G22" s="9" t="s">
        <v>7</v>
      </c>
      <c r="H22" s="10"/>
    </row>
    <row r="23" spans="1:8" ht="16.5" customHeight="1" x14ac:dyDescent="0.35">
      <c r="B23" s="7">
        <f t="array" aca="1" ref="B23:H23" ca="1">日+22+DATE(Calendar2Year,Calendar2MonthOption,1)-WEEKDAY(DATE(Calendar2Year,Calendar2MonthOption,1),WeekdayOption)</f>
        <v>44822</v>
      </c>
      <c r="C23" s="7">
        <f ca="1"/>
        <v>44823</v>
      </c>
      <c r="D23" s="7">
        <f ca="1"/>
        <v>44824</v>
      </c>
      <c r="E23" s="7">
        <f ca="1"/>
        <v>44825</v>
      </c>
      <c r="F23" s="7">
        <f ca="1"/>
        <v>44826</v>
      </c>
      <c r="G23" s="7">
        <f ca="1"/>
        <v>44827</v>
      </c>
      <c r="H23" s="8">
        <f ca="1"/>
        <v>44828</v>
      </c>
    </row>
    <row r="24" spans="1:8" ht="56.25" customHeight="1" x14ac:dyDescent="0.35">
      <c r="B24" s="9"/>
      <c r="C24" s="9"/>
      <c r="D24" s="9"/>
      <c r="E24" s="9"/>
      <c r="F24" s="9"/>
      <c r="G24" s="9"/>
      <c r="H24" s="10"/>
    </row>
    <row r="25" spans="1:8" ht="16.5" customHeight="1" x14ac:dyDescent="0.35">
      <c r="B25" s="7">
        <f t="array" aca="1" ref="B25:H25" ca="1">日+29+DATE(Calendar2Year,Calendar2MonthOption,1)-WEEKDAY(DATE(Calendar2Year,Calendar2MonthOption,1),WeekdayOption)</f>
        <v>44829</v>
      </c>
      <c r="C25" s="7">
        <f ca="1"/>
        <v>44830</v>
      </c>
      <c r="D25" s="7">
        <f ca="1"/>
        <v>44831</v>
      </c>
      <c r="E25" s="7">
        <f ca="1"/>
        <v>44832</v>
      </c>
      <c r="F25" s="7">
        <f ca="1"/>
        <v>44833</v>
      </c>
      <c r="G25" s="7">
        <f ca="1"/>
        <v>44834</v>
      </c>
      <c r="H25" s="8">
        <f ca="1"/>
        <v>44835</v>
      </c>
    </row>
    <row r="26" spans="1:8" ht="57" customHeight="1" x14ac:dyDescent="0.35">
      <c r="B26" s="9"/>
      <c r="C26" s="9"/>
      <c r="D26" s="9"/>
      <c r="E26" s="9"/>
      <c r="F26" s="9"/>
      <c r="G26" s="9"/>
      <c r="H26" s="13"/>
    </row>
    <row r="27" spans="1:8" ht="16.5" customHeight="1" x14ac:dyDescent="0.35">
      <c r="B27" s="7">
        <f t="array" aca="1" ref="B27:C27" ca="1">日+36+DATE(Calendar2Year,Calendar2MonthOption,1)-WEEKDAY(DATE(Calendar2Year,Calendar2MonthOption,1),WeekdayOption)</f>
        <v>44836</v>
      </c>
      <c r="C27" s="7">
        <f ca="1"/>
        <v>44837</v>
      </c>
      <c r="D27" s="15" t="s">
        <v>0</v>
      </c>
      <c r="E27" s="15"/>
      <c r="F27" s="15"/>
      <c r="G27" s="15"/>
      <c r="H27" s="15"/>
    </row>
    <row r="28" spans="1:8" ht="63.75" customHeight="1" x14ac:dyDescent="0.35">
      <c r="B28" s="9"/>
      <c r="C28" s="9"/>
      <c r="D28" s="14"/>
      <c r="E28" s="14"/>
      <c r="F28" s="14"/>
      <c r="G28" s="14"/>
      <c r="H28" s="14"/>
    </row>
    <row r="29" spans="1:8" ht="54" customHeight="1" x14ac:dyDescent="0.95">
      <c r="A29" s="1"/>
      <c r="B29" s="2">
        <f ca="1">YEAR(DATE(Calendar2Year,Calendar2MonthOption+1,1))</f>
        <v>2022</v>
      </c>
      <c r="C29" s="16" t="str">
        <f ca="1">TEXT(DATE(Calendar2Year,Calendar2MonthOption+1,1),"m月")</f>
        <v>10月</v>
      </c>
      <c r="D29" s="16"/>
      <c r="E29" s="16"/>
      <c r="F29" s="12"/>
      <c r="G29" s="12"/>
      <c r="H29" s="1"/>
    </row>
    <row r="30" spans="1:8" ht="14.25" customHeight="1" x14ac:dyDescent="0.35">
      <c r="A30" s="4"/>
      <c r="B30" s="5" t="str">
        <f t="shared" ref="B30:H30" ca="1" si="2">UPPER(TEXT(B31,"aaaa"))</f>
        <v>星期日</v>
      </c>
      <c r="C30" s="6" t="str">
        <f t="shared" ca="1" si="2"/>
        <v>星期一</v>
      </c>
      <c r="D30" s="5" t="str">
        <f t="shared" ca="1" si="2"/>
        <v>星期二</v>
      </c>
      <c r="E30" s="6" t="str">
        <f t="shared" ca="1" si="2"/>
        <v>星期三</v>
      </c>
      <c r="F30" s="5" t="str">
        <f t="shared" ca="1" si="2"/>
        <v>星期四</v>
      </c>
      <c r="G30" s="6" t="str">
        <f t="shared" ca="1" si="2"/>
        <v>星期五</v>
      </c>
      <c r="H30" s="5" t="str">
        <f t="shared" ca="1" si="2"/>
        <v>星期六</v>
      </c>
    </row>
    <row r="31" spans="1:8" ht="16.5" customHeight="1" x14ac:dyDescent="0.35">
      <c r="B31" s="7">
        <f t="array" aca="1" ref="B31:H31" ca="1">日+1+DATE(Calendar3Year,Calendar3MonthOption,1)-WEEKDAY(DATE(Calendar3Year,Calendar3MonthOption,1),WeekdayOption)</f>
        <v>44829</v>
      </c>
      <c r="C31" s="7">
        <f ca="1"/>
        <v>44830</v>
      </c>
      <c r="D31" s="7">
        <f ca="1"/>
        <v>44831</v>
      </c>
      <c r="E31" s="7">
        <f ca="1"/>
        <v>44832</v>
      </c>
      <c r="F31" s="7">
        <f ca="1"/>
        <v>44833</v>
      </c>
      <c r="G31" s="7">
        <f ca="1"/>
        <v>44834</v>
      </c>
      <c r="H31" s="8">
        <f ca="1"/>
        <v>44835</v>
      </c>
    </row>
    <row r="32" spans="1:8" ht="56.25" customHeight="1" x14ac:dyDescent="0.35">
      <c r="B32" s="9"/>
      <c r="C32" s="9"/>
      <c r="D32" s="9"/>
      <c r="E32" s="9"/>
      <c r="F32" s="9"/>
      <c r="G32" s="9"/>
      <c r="H32" s="10"/>
    </row>
    <row r="33" spans="1:8" ht="16.5" customHeight="1" x14ac:dyDescent="0.35">
      <c r="B33" s="7">
        <f t="array" aca="1" ref="B33:H33" ca="1">日+8+DATE(Calendar3Year,Calendar3MonthOption,1)-WEEKDAY(DATE(Calendar3Year,Calendar3MonthOption,1),WeekdayOption)</f>
        <v>44836</v>
      </c>
      <c r="C33" s="7">
        <f ca="1"/>
        <v>44837</v>
      </c>
      <c r="D33" s="7">
        <f ca="1"/>
        <v>44838</v>
      </c>
      <c r="E33" s="7">
        <f ca="1"/>
        <v>44839</v>
      </c>
      <c r="F33" s="7">
        <f ca="1"/>
        <v>44840</v>
      </c>
      <c r="G33" s="7">
        <f ca="1"/>
        <v>44841</v>
      </c>
      <c r="H33" s="8">
        <f ca="1"/>
        <v>44842</v>
      </c>
    </row>
    <row r="34" spans="1:8" ht="56.25" customHeight="1" x14ac:dyDescent="0.35">
      <c r="B34" s="9"/>
      <c r="C34" s="9"/>
      <c r="D34" s="9"/>
      <c r="E34" s="9"/>
      <c r="F34" s="9"/>
      <c r="G34" s="9" t="s">
        <v>9</v>
      </c>
      <c r="H34" s="10"/>
    </row>
    <row r="35" spans="1:8" ht="16.5" customHeight="1" x14ac:dyDescent="0.35">
      <c r="B35" s="7">
        <f t="array" aca="1" ref="B35:H35" ca="1">日+15+DATE(Calendar3Year,Calendar3MonthOption,1)-WEEKDAY(DATE(Calendar3Year,Calendar3MonthOption,1),WeekdayOption)</f>
        <v>44843</v>
      </c>
      <c r="C35" s="7">
        <f ca="1"/>
        <v>44844</v>
      </c>
      <c r="D35" s="7">
        <f ca="1"/>
        <v>44845</v>
      </c>
      <c r="E35" s="7">
        <f ca="1"/>
        <v>44846</v>
      </c>
      <c r="F35" s="7">
        <f ca="1"/>
        <v>44847</v>
      </c>
      <c r="G35" s="7">
        <f ca="1"/>
        <v>44848</v>
      </c>
      <c r="H35" s="8">
        <f ca="1"/>
        <v>44849</v>
      </c>
    </row>
    <row r="36" spans="1:8" ht="56.25" customHeight="1" x14ac:dyDescent="0.35">
      <c r="B36" s="9"/>
      <c r="C36" s="9"/>
      <c r="D36" s="9"/>
      <c r="E36" s="9"/>
      <c r="F36" s="9"/>
      <c r="G36" s="9" t="s">
        <v>4</v>
      </c>
      <c r="H36" s="10"/>
    </row>
    <row r="37" spans="1:8" ht="16.5" customHeight="1" x14ac:dyDescent="0.35">
      <c r="B37" s="7">
        <f t="array" aca="1" ref="B37:H37" ca="1">日+22+DATE(Calendar3Year,Calendar3MonthOption,1)-WEEKDAY(DATE(Calendar3Year,Calendar3MonthOption,1),WeekdayOption)</f>
        <v>44850</v>
      </c>
      <c r="C37" s="7">
        <f ca="1"/>
        <v>44851</v>
      </c>
      <c r="D37" s="7">
        <f ca="1"/>
        <v>44852</v>
      </c>
      <c r="E37" s="7">
        <f ca="1"/>
        <v>44853</v>
      </c>
      <c r="F37" s="7">
        <f ca="1"/>
        <v>44854</v>
      </c>
      <c r="G37" s="7">
        <f ca="1"/>
        <v>44855</v>
      </c>
      <c r="H37" s="8">
        <f ca="1"/>
        <v>44856</v>
      </c>
    </row>
    <row r="38" spans="1:8" ht="56.25" customHeight="1" x14ac:dyDescent="0.35">
      <c r="B38" s="9"/>
      <c r="C38" s="9"/>
      <c r="D38" s="9"/>
      <c r="E38" s="9"/>
      <c r="F38" s="9"/>
      <c r="G38" s="9" t="s">
        <v>4</v>
      </c>
      <c r="H38" s="10" t="s">
        <v>5</v>
      </c>
    </row>
    <row r="39" spans="1:8" ht="16.5" customHeight="1" x14ac:dyDescent="0.35">
      <c r="B39" s="7">
        <f t="array" aca="1" ref="B39:H39" ca="1">日+29+DATE(Calendar3Year,Calendar3MonthOption,1)-WEEKDAY(DATE(Calendar3Year,Calendar3MonthOption,1),WeekdayOption)</f>
        <v>44857</v>
      </c>
      <c r="C39" s="7">
        <f ca="1"/>
        <v>44858</v>
      </c>
      <c r="D39" s="7">
        <f ca="1"/>
        <v>44859</v>
      </c>
      <c r="E39" s="7">
        <f ca="1"/>
        <v>44860</v>
      </c>
      <c r="F39" s="7">
        <f ca="1"/>
        <v>44861</v>
      </c>
      <c r="G39" s="7">
        <f ca="1"/>
        <v>44862</v>
      </c>
      <c r="H39" s="8">
        <f ca="1"/>
        <v>44863</v>
      </c>
    </row>
    <row r="40" spans="1:8" ht="57" customHeight="1" x14ac:dyDescent="0.35">
      <c r="B40" s="9" t="s">
        <v>11</v>
      </c>
      <c r="C40" s="9"/>
      <c r="D40" s="9"/>
      <c r="E40" s="9"/>
      <c r="F40" s="9"/>
      <c r="G40" s="9" t="s">
        <v>4</v>
      </c>
      <c r="H40" s="13" t="s">
        <v>5</v>
      </c>
    </row>
    <row r="41" spans="1:8" ht="16.5" customHeight="1" x14ac:dyDescent="0.35">
      <c r="B41" s="7">
        <f t="array" aca="1" ref="B41:C41" ca="1">日+36+DATE(Calendar3Year,Calendar3MonthOption,1)-WEEKDAY(DATE(Calendar3Year,Calendar3MonthOption,1),WeekdayOption)</f>
        <v>44864</v>
      </c>
      <c r="C41" s="7">
        <f ca="1"/>
        <v>44865</v>
      </c>
      <c r="D41" s="15" t="s">
        <v>0</v>
      </c>
      <c r="E41" s="15"/>
      <c r="F41" s="15"/>
      <c r="G41" s="15"/>
      <c r="H41" s="15"/>
    </row>
    <row r="42" spans="1:8" ht="63.75" customHeight="1" x14ac:dyDescent="0.35">
      <c r="B42" s="9"/>
      <c r="C42" s="9"/>
      <c r="D42" s="14"/>
      <c r="E42" s="14"/>
      <c r="F42" s="14"/>
      <c r="G42" s="14"/>
      <c r="H42" s="14"/>
    </row>
    <row r="43" spans="1:8" ht="54" customHeight="1" x14ac:dyDescent="0.95">
      <c r="A43" s="1"/>
      <c r="B43" s="2">
        <f ca="1">YEAR(DATE(Calendar3Year,Calendar3MonthOption+1,1))</f>
        <v>2022</v>
      </c>
      <c r="C43" s="16" t="str">
        <f ca="1">TEXT(DATE(Calendar3Year,Calendar3MonthOption+1,1),"m月")</f>
        <v>11月</v>
      </c>
      <c r="D43" s="16"/>
      <c r="E43" s="16"/>
      <c r="F43" s="12"/>
      <c r="G43" s="12"/>
      <c r="H43" s="1"/>
    </row>
    <row r="44" spans="1:8" ht="14.25" customHeight="1" x14ac:dyDescent="0.35">
      <c r="A44" s="4"/>
      <c r="B44" s="5" t="str">
        <f t="shared" ref="B44:H44" ca="1" si="3">UPPER(TEXT(B45,"aaaa"))</f>
        <v>星期日</v>
      </c>
      <c r="C44" s="6" t="str">
        <f t="shared" ca="1" si="3"/>
        <v>星期一</v>
      </c>
      <c r="D44" s="5" t="str">
        <f t="shared" ca="1" si="3"/>
        <v>星期二</v>
      </c>
      <c r="E44" s="6" t="str">
        <f t="shared" ca="1" si="3"/>
        <v>星期三</v>
      </c>
      <c r="F44" s="5" t="str">
        <f t="shared" ca="1" si="3"/>
        <v>星期四</v>
      </c>
      <c r="G44" s="6" t="str">
        <f t="shared" ca="1" si="3"/>
        <v>星期五</v>
      </c>
      <c r="H44" s="5" t="str">
        <f t="shared" ca="1" si="3"/>
        <v>星期六</v>
      </c>
    </row>
    <row r="45" spans="1:8" ht="16.5" customHeight="1" x14ac:dyDescent="0.35">
      <c r="B45" s="7">
        <f t="array" aca="1" ref="B45:H45" ca="1">日+1+DATE(Calendar4Year,Calendar4MonthOption,1)-WEEKDAY(DATE(Calendar4Year,Calendar4MonthOption,1),WeekdayOption)</f>
        <v>44864</v>
      </c>
      <c r="C45" s="7">
        <f ca="1"/>
        <v>44865</v>
      </c>
      <c r="D45" s="7">
        <f ca="1"/>
        <v>44866</v>
      </c>
      <c r="E45" s="7">
        <f ca="1"/>
        <v>44867</v>
      </c>
      <c r="F45" s="7">
        <f ca="1"/>
        <v>44868</v>
      </c>
      <c r="G45" s="7">
        <f ca="1"/>
        <v>44869</v>
      </c>
      <c r="H45" s="8">
        <f ca="1"/>
        <v>44870</v>
      </c>
    </row>
    <row r="46" spans="1:8" ht="56.25" customHeight="1" x14ac:dyDescent="0.35">
      <c r="B46" s="9"/>
      <c r="C46" s="9"/>
      <c r="D46" s="9"/>
      <c r="E46" s="9"/>
      <c r="F46" s="9"/>
      <c r="G46" s="9" t="s">
        <v>4</v>
      </c>
      <c r="H46" s="10" t="s">
        <v>5</v>
      </c>
    </row>
    <row r="47" spans="1:8" ht="16.5" customHeight="1" x14ac:dyDescent="0.35">
      <c r="B47" s="7">
        <f t="array" aca="1" ref="B47:H47" ca="1">日+8+DATE(Calendar4Year,Calendar4MonthOption,1)-WEEKDAY(DATE(Calendar4Year,Calendar4MonthOption,1),WeekdayOption)</f>
        <v>44871</v>
      </c>
      <c r="C47" s="7">
        <f ca="1"/>
        <v>44872</v>
      </c>
      <c r="D47" s="7">
        <f ca="1"/>
        <v>44873</v>
      </c>
      <c r="E47" s="7">
        <f ca="1"/>
        <v>44874</v>
      </c>
      <c r="F47" s="7">
        <f ca="1"/>
        <v>44875</v>
      </c>
      <c r="G47" s="7">
        <f ca="1"/>
        <v>44876</v>
      </c>
      <c r="H47" s="8">
        <f ca="1"/>
        <v>44877</v>
      </c>
    </row>
    <row r="48" spans="1:8" ht="56.25" customHeight="1" x14ac:dyDescent="0.35">
      <c r="B48" s="9"/>
      <c r="C48" s="9"/>
      <c r="D48" s="9"/>
      <c r="E48" s="9"/>
      <c r="F48" s="9"/>
      <c r="G48" s="9" t="s">
        <v>4</v>
      </c>
      <c r="H48" s="10" t="s">
        <v>5</v>
      </c>
    </row>
    <row r="49" spans="1:8" ht="16.5" customHeight="1" x14ac:dyDescent="0.35">
      <c r="B49" s="7">
        <f t="array" aca="1" ref="B49:H49" ca="1">日+15+DATE(Calendar4Year,Calendar4MonthOption,1)-WEEKDAY(DATE(Calendar4Year,Calendar4MonthOption,1),WeekdayOption)</f>
        <v>44878</v>
      </c>
      <c r="C49" s="7">
        <f ca="1"/>
        <v>44879</v>
      </c>
      <c r="D49" s="7">
        <f ca="1"/>
        <v>44880</v>
      </c>
      <c r="E49" s="7">
        <f ca="1"/>
        <v>44881</v>
      </c>
      <c r="F49" s="7">
        <f ca="1"/>
        <v>44882</v>
      </c>
      <c r="G49" s="7">
        <f ca="1"/>
        <v>44883</v>
      </c>
      <c r="H49" s="8">
        <f ca="1"/>
        <v>44884</v>
      </c>
    </row>
    <row r="50" spans="1:8" ht="56.25" customHeight="1" x14ac:dyDescent="0.35">
      <c r="B50" s="9"/>
      <c r="C50" s="9"/>
      <c r="D50" s="9"/>
      <c r="E50" s="9"/>
      <c r="F50" s="9"/>
      <c r="G50" s="9"/>
      <c r="H50" s="10" t="s">
        <v>5</v>
      </c>
    </row>
    <row r="51" spans="1:8" ht="16.5" customHeight="1" x14ac:dyDescent="0.35">
      <c r="B51" s="7">
        <f t="array" aca="1" ref="B51:H51" ca="1">日+22+DATE(Calendar4Year,Calendar4MonthOption,1)-WEEKDAY(DATE(Calendar4Year,Calendar4MonthOption,1),WeekdayOption)</f>
        <v>44885</v>
      </c>
      <c r="C51" s="7">
        <f ca="1"/>
        <v>44886</v>
      </c>
      <c r="D51" s="7">
        <f ca="1"/>
        <v>44887</v>
      </c>
      <c r="E51" s="7">
        <f ca="1"/>
        <v>44888</v>
      </c>
      <c r="F51" s="7">
        <f ca="1"/>
        <v>44889</v>
      </c>
      <c r="G51" s="7">
        <f ca="1"/>
        <v>44890</v>
      </c>
      <c r="H51" s="8">
        <f ca="1"/>
        <v>44891</v>
      </c>
    </row>
    <row r="52" spans="1:8" ht="56.25" customHeight="1" x14ac:dyDescent="0.35">
      <c r="B52" s="9"/>
      <c r="C52" s="9"/>
      <c r="D52" s="9"/>
      <c r="E52" s="9"/>
      <c r="F52" s="9"/>
      <c r="G52" s="9"/>
      <c r="H52" s="10" t="s">
        <v>10</v>
      </c>
    </row>
    <row r="53" spans="1:8" ht="16.5" customHeight="1" x14ac:dyDescent="0.35">
      <c r="B53" s="7">
        <f t="array" aca="1" ref="B53:H53" ca="1">日+29+DATE(Calendar4Year,Calendar4MonthOption,1)-WEEKDAY(DATE(Calendar4Year,Calendar4MonthOption,1),WeekdayOption)</f>
        <v>44892</v>
      </c>
      <c r="C53" s="7">
        <f ca="1"/>
        <v>44893</v>
      </c>
      <c r="D53" s="7">
        <f ca="1"/>
        <v>44894</v>
      </c>
      <c r="E53" s="7">
        <f ca="1"/>
        <v>44895</v>
      </c>
      <c r="F53" s="7">
        <f ca="1"/>
        <v>44896</v>
      </c>
      <c r="G53" s="7">
        <f ca="1"/>
        <v>44897</v>
      </c>
      <c r="H53" s="8">
        <f ca="1"/>
        <v>44898</v>
      </c>
    </row>
    <row r="54" spans="1:8" ht="57" customHeight="1" x14ac:dyDescent="0.35">
      <c r="B54" s="9"/>
      <c r="C54" s="9"/>
      <c r="D54" s="9"/>
      <c r="E54" s="9"/>
      <c r="F54" s="9"/>
      <c r="G54" s="9"/>
      <c r="H54" s="13"/>
    </row>
    <row r="55" spans="1:8" ht="16.5" customHeight="1" x14ac:dyDescent="0.35">
      <c r="B55" s="7">
        <f t="array" aca="1" ref="B55:C55" ca="1">日+36+DATE(Calendar4Year,Calendar4MonthOption,1)-WEEKDAY(DATE(Calendar4Year,Calendar4MonthOption,1),WeekdayOption)</f>
        <v>44899</v>
      </c>
      <c r="C55" s="7">
        <f ca="1"/>
        <v>44900</v>
      </c>
      <c r="D55" s="15" t="s">
        <v>0</v>
      </c>
      <c r="E55" s="15"/>
      <c r="F55" s="15"/>
      <c r="G55" s="15"/>
      <c r="H55" s="15"/>
    </row>
    <row r="56" spans="1:8" ht="63.75" customHeight="1" x14ac:dyDescent="0.35">
      <c r="B56" s="9"/>
      <c r="C56" s="9"/>
      <c r="D56" s="14"/>
      <c r="E56" s="14"/>
      <c r="F56" s="14"/>
      <c r="G56" s="14"/>
      <c r="H56" s="14"/>
    </row>
    <row r="57" spans="1:8" ht="54" customHeight="1" x14ac:dyDescent="0.95">
      <c r="A57" s="1"/>
      <c r="B57" s="2">
        <f ca="1">YEAR(DATE(Calendar4Year,Calendar4MonthOption+1,1))</f>
        <v>2022</v>
      </c>
      <c r="C57" s="16" t="str">
        <f ca="1">TEXT(DATE(Calendar4Year,Calendar4MonthOption+1,1),"m月")</f>
        <v>12月</v>
      </c>
      <c r="D57" s="16"/>
      <c r="E57" s="16"/>
      <c r="F57" s="12"/>
      <c r="G57" s="12"/>
      <c r="H57" s="1"/>
    </row>
    <row r="58" spans="1:8" ht="14.25" customHeight="1" x14ac:dyDescent="0.35">
      <c r="A58" s="4"/>
      <c r="B58" s="5" t="str">
        <f t="shared" ref="B58:H58" ca="1" si="4">UPPER(TEXT(B59,"aaaa"))</f>
        <v>星期日</v>
      </c>
      <c r="C58" s="6" t="str">
        <f t="shared" ca="1" si="4"/>
        <v>星期一</v>
      </c>
      <c r="D58" s="5" t="str">
        <f t="shared" ca="1" si="4"/>
        <v>星期二</v>
      </c>
      <c r="E58" s="6" t="str">
        <f t="shared" ca="1" si="4"/>
        <v>星期三</v>
      </c>
      <c r="F58" s="5" t="str">
        <f t="shared" ca="1" si="4"/>
        <v>星期四</v>
      </c>
      <c r="G58" s="6" t="str">
        <f t="shared" ca="1" si="4"/>
        <v>星期五</v>
      </c>
      <c r="H58" s="5" t="str">
        <f t="shared" ca="1" si="4"/>
        <v>星期六</v>
      </c>
    </row>
    <row r="59" spans="1:8" ht="16.5" customHeight="1" x14ac:dyDescent="0.35">
      <c r="B59" s="7">
        <f t="array" aca="1" ref="B59:H59" ca="1">日+1+DATE(Calendar5Year,Calendar5MonthOption,1)-WEEKDAY(DATE(Calendar5Year,Calendar5MonthOption,1),WeekdayOption)</f>
        <v>44892</v>
      </c>
      <c r="C59" s="7">
        <f ca="1"/>
        <v>44893</v>
      </c>
      <c r="D59" s="7">
        <f ca="1"/>
        <v>44894</v>
      </c>
      <c r="E59" s="7">
        <f ca="1"/>
        <v>44895</v>
      </c>
      <c r="F59" s="7">
        <f ca="1"/>
        <v>44896</v>
      </c>
      <c r="G59" s="7">
        <f ca="1"/>
        <v>44897</v>
      </c>
      <c r="H59" s="8">
        <f ca="1"/>
        <v>44898</v>
      </c>
    </row>
    <row r="60" spans="1:8" ht="56.25" customHeight="1" x14ac:dyDescent="0.35">
      <c r="B60" s="9"/>
      <c r="C60" s="9"/>
      <c r="D60" s="9"/>
      <c r="E60" s="9"/>
      <c r="F60" s="9"/>
      <c r="G60" s="9" t="s">
        <v>8</v>
      </c>
      <c r="H60" s="10"/>
    </row>
    <row r="61" spans="1:8" ht="16.5" customHeight="1" x14ac:dyDescent="0.35">
      <c r="B61" s="7">
        <f t="array" aca="1" ref="B61:H61" ca="1">日+8+DATE(Calendar5Year,Calendar5MonthOption,1)-WEEKDAY(DATE(Calendar5Year,Calendar5MonthOption,1),WeekdayOption)</f>
        <v>44899</v>
      </c>
      <c r="C61" s="7">
        <f ca="1"/>
        <v>44900</v>
      </c>
      <c r="D61" s="7">
        <f ca="1"/>
        <v>44901</v>
      </c>
      <c r="E61" s="7">
        <f ca="1"/>
        <v>44902</v>
      </c>
      <c r="F61" s="7">
        <f ca="1"/>
        <v>44903</v>
      </c>
      <c r="G61" s="7">
        <f ca="1"/>
        <v>44904</v>
      </c>
      <c r="H61" s="8">
        <f ca="1"/>
        <v>44905</v>
      </c>
    </row>
    <row r="62" spans="1:8" ht="56.25" customHeight="1" x14ac:dyDescent="0.35">
      <c r="B62" s="9"/>
      <c r="C62" s="9"/>
      <c r="D62" s="9"/>
      <c r="E62" s="9"/>
      <c r="F62" s="9"/>
      <c r="G62" s="9"/>
      <c r="H62" s="10"/>
    </row>
    <row r="63" spans="1:8" ht="16.5" customHeight="1" x14ac:dyDescent="0.35">
      <c r="B63" s="7">
        <f t="array" aca="1" ref="B63:H63" ca="1">日+15+DATE(Calendar5Year,Calendar5MonthOption,1)-WEEKDAY(DATE(Calendar5Year,Calendar5MonthOption,1),WeekdayOption)</f>
        <v>44906</v>
      </c>
      <c r="C63" s="7">
        <f ca="1"/>
        <v>44907</v>
      </c>
      <c r="D63" s="7">
        <f ca="1"/>
        <v>44908</v>
      </c>
      <c r="E63" s="7">
        <f ca="1"/>
        <v>44909</v>
      </c>
      <c r="F63" s="7">
        <f ca="1"/>
        <v>44910</v>
      </c>
      <c r="G63" s="7">
        <f ca="1"/>
        <v>44911</v>
      </c>
      <c r="H63" s="8">
        <f ca="1"/>
        <v>44912</v>
      </c>
    </row>
    <row r="64" spans="1:8" ht="56.25" customHeight="1" x14ac:dyDescent="0.35">
      <c r="B64" s="9"/>
      <c r="C64" s="9"/>
      <c r="D64" s="9"/>
      <c r="E64" s="9"/>
      <c r="F64" s="9"/>
      <c r="G64" s="9"/>
      <c r="H64" s="10"/>
    </row>
    <row r="65" spans="1:8" ht="16.5" customHeight="1" x14ac:dyDescent="0.35">
      <c r="B65" s="7">
        <f t="array" aca="1" ref="B65:H65" ca="1">日+22+DATE(Calendar5Year,Calendar5MonthOption,1)-WEEKDAY(DATE(Calendar5Year,Calendar5MonthOption,1),WeekdayOption)</f>
        <v>44913</v>
      </c>
      <c r="C65" s="7">
        <f ca="1"/>
        <v>44914</v>
      </c>
      <c r="D65" s="7">
        <f ca="1"/>
        <v>44915</v>
      </c>
      <c r="E65" s="7">
        <f ca="1"/>
        <v>44916</v>
      </c>
      <c r="F65" s="7">
        <f ca="1"/>
        <v>44917</v>
      </c>
      <c r="G65" s="7">
        <f ca="1"/>
        <v>44918</v>
      </c>
      <c r="H65" s="8">
        <f ca="1"/>
        <v>44919</v>
      </c>
    </row>
    <row r="66" spans="1:8" ht="56.25" customHeight="1" x14ac:dyDescent="0.35">
      <c r="B66" s="9"/>
      <c r="C66" s="9"/>
      <c r="D66" s="9"/>
      <c r="E66" s="9"/>
      <c r="F66" s="9"/>
      <c r="G66" s="9"/>
      <c r="H66" s="10"/>
    </row>
    <row r="67" spans="1:8" ht="16.5" customHeight="1" x14ac:dyDescent="0.35">
      <c r="B67" s="7">
        <f t="array" aca="1" ref="B67:H67" ca="1">日+29+DATE(Calendar5Year,Calendar5MonthOption,1)-WEEKDAY(DATE(Calendar5Year,Calendar5MonthOption,1),WeekdayOption)</f>
        <v>44920</v>
      </c>
      <c r="C67" s="7">
        <f ca="1"/>
        <v>44921</v>
      </c>
      <c r="D67" s="7">
        <f ca="1"/>
        <v>44922</v>
      </c>
      <c r="E67" s="7">
        <f ca="1"/>
        <v>44923</v>
      </c>
      <c r="F67" s="7">
        <f ca="1"/>
        <v>44924</v>
      </c>
      <c r="G67" s="7">
        <f ca="1"/>
        <v>44925</v>
      </c>
      <c r="H67" s="8">
        <f ca="1"/>
        <v>44926</v>
      </c>
    </row>
    <row r="68" spans="1:8" ht="57" customHeight="1" x14ac:dyDescent="0.35">
      <c r="B68" s="9"/>
      <c r="C68" s="9"/>
      <c r="D68" s="9"/>
      <c r="E68" s="9"/>
      <c r="F68" s="9"/>
      <c r="G68" s="9"/>
      <c r="H68" s="13"/>
    </row>
    <row r="69" spans="1:8" ht="16.5" customHeight="1" x14ac:dyDescent="0.35">
      <c r="B69" s="7">
        <f t="array" aca="1" ref="B69:C69" ca="1">日+36+DATE(Calendar5Year,Calendar5MonthOption,1)-WEEKDAY(DATE(Calendar5Year,Calendar5MonthOption,1),WeekdayOption)</f>
        <v>44927</v>
      </c>
      <c r="C69" s="7">
        <f ca="1"/>
        <v>44928</v>
      </c>
      <c r="D69" s="15" t="s">
        <v>0</v>
      </c>
      <c r="E69" s="15"/>
      <c r="F69" s="15"/>
      <c r="G69" s="15"/>
      <c r="H69" s="15"/>
    </row>
    <row r="70" spans="1:8" ht="63.75" customHeight="1" x14ac:dyDescent="0.35">
      <c r="B70" s="9"/>
      <c r="C70" s="9"/>
      <c r="D70" s="14"/>
      <c r="E70" s="14"/>
      <c r="F70" s="14"/>
      <c r="G70" s="14"/>
      <c r="H70" s="14"/>
    </row>
    <row r="71" spans="1:8" ht="54" customHeight="1" x14ac:dyDescent="0.95">
      <c r="A71" s="1"/>
      <c r="B71" s="2">
        <f ca="1">YEAR(DATE(Calendar5Year,Calendar5MonthOption+1,1))</f>
        <v>2023</v>
      </c>
      <c r="C71" s="16" t="str">
        <f ca="1">TEXT(DATE(Calendar5Year,Calendar5MonthOption+1,1),"m月")</f>
        <v>1月</v>
      </c>
      <c r="D71" s="16"/>
      <c r="E71" s="16"/>
      <c r="F71" s="12"/>
      <c r="G71" s="12"/>
      <c r="H71" s="1"/>
    </row>
    <row r="72" spans="1:8" ht="14.25" customHeight="1" x14ac:dyDescent="0.35">
      <c r="A72" s="4"/>
      <c r="B72" s="5" t="str">
        <f t="shared" ref="B72:H72" ca="1" si="5">UPPER(TEXT(B73,"aaaa"))</f>
        <v>星期日</v>
      </c>
      <c r="C72" s="6" t="str">
        <f t="shared" ca="1" si="5"/>
        <v>星期一</v>
      </c>
      <c r="D72" s="5" t="str">
        <f t="shared" ca="1" si="5"/>
        <v>星期二</v>
      </c>
      <c r="E72" s="6" t="str">
        <f t="shared" ca="1" si="5"/>
        <v>星期三</v>
      </c>
      <c r="F72" s="5" t="str">
        <f t="shared" ca="1" si="5"/>
        <v>星期四</v>
      </c>
      <c r="G72" s="6" t="str">
        <f t="shared" ca="1" si="5"/>
        <v>星期五</v>
      </c>
      <c r="H72" s="5" t="str">
        <f t="shared" ca="1" si="5"/>
        <v>星期六</v>
      </c>
    </row>
    <row r="73" spans="1:8" ht="16.5" customHeight="1" x14ac:dyDescent="0.35">
      <c r="B73" s="7">
        <f t="array" aca="1" ref="B73:H73" ca="1">日+1+DATE(Calendar6Year,Calendar6MonthOption,1)-WEEKDAY(DATE(Calendar6Year,Calendar6MonthOption,1),WeekdayOption)</f>
        <v>44927</v>
      </c>
      <c r="C73" s="7">
        <f ca="1"/>
        <v>44928</v>
      </c>
      <c r="D73" s="7">
        <f ca="1"/>
        <v>44929</v>
      </c>
      <c r="E73" s="7">
        <f ca="1"/>
        <v>44930</v>
      </c>
      <c r="F73" s="7">
        <f ca="1"/>
        <v>44931</v>
      </c>
      <c r="G73" s="7">
        <f ca="1"/>
        <v>44932</v>
      </c>
      <c r="H73" s="8">
        <f ca="1"/>
        <v>44933</v>
      </c>
    </row>
    <row r="74" spans="1:8" ht="56.25" customHeight="1" x14ac:dyDescent="0.35">
      <c r="B74" s="9"/>
      <c r="C74" s="9"/>
      <c r="D74" s="9"/>
      <c r="E74" s="9"/>
      <c r="F74" s="9"/>
      <c r="G74" s="9"/>
      <c r="H74" s="10"/>
    </row>
    <row r="75" spans="1:8" ht="16.5" customHeight="1" x14ac:dyDescent="0.35">
      <c r="B75" s="7">
        <f t="array" aca="1" ref="B75:H75" ca="1">日+8+DATE(Calendar6Year,Calendar6MonthOption,1)-WEEKDAY(DATE(Calendar6Year,Calendar6MonthOption,1),WeekdayOption)</f>
        <v>44934</v>
      </c>
      <c r="C75" s="7">
        <f ca="1"/>
        <v>44935</v>
      </c>
      <c r="D75" s="7">
        <f ca="1"/>
        <v>44936</v>
      </c>
      <c r="E75" s="7">
        <f ca="1"/>
        <v>44937</v>
      </c>
      <c r="F75" s="7">
        <f ca="1"/>
        <v>44938</v>
      </c>
      <c r="G75" s="7">
        <f ca="1"/>
        <v>44939</v>
      </c>
      <c r="H75" s="8">
        <f ca="1"/>
        <v>44940</v>
      </c>
    </row>
    <row r="76" spans="1:8" ht="56.25" customHeight="1" x14ac:dyDescent="0.35">
      <c r="B76" s="9"/>
      <c r="C76" s="9"/>
      <c r="D76" s="9"/>
      <c r="E76" s="9"/>
      <c r="F76" s="9"/>
      <c r="G76" s="9"/>
      <c r="H76" s="10"/>
    </row>
    <row r="77" spans="1:8" ht="16.5" customHeight="1" x14ac:dyDescent="0.35">
      <c r="B77" s="7">
        <f t="array" aca="1" ref="B77:H77" ca="1">日+15+DATE(Calendar6Year,Calendar6MonthOption,1)-WEEKDAY(DATE(Calendar6Year,Calendar6MonthOption,1),WeekdayOption)</f>
        <v>44941</v>
      </c>
      <c r="C77" s="7">
        <f ca="1"/>
        <v>44942</v>
      </c>
      <c r="D77" s="7">
        <f ca="1"/>
        <v>44943</v>
      </c>
      <c r="E77" s="7">
        <f ca="1"/>
        <v>44944</v>
      </c>
      <c r="F77" s="7">
        <f ca="1"/>
        <v>44945</v>
      </c>
      <c r="G77" s="7">
        <f ca="1"/>
        <v>44946</v>
      </c>
      <c r="H77" s="8">
        <f ca="1"/>
        <v>44947</v>
      </c>
    </row>
    <row r="78" spans="1:8" ht="56.25" customHeight="1" x14ac:dyDescent="0.35">
      <c r="B78" s="9"/>
      <c r="C78" s="9"/>
      <c r="D78" s="9"/>
      <c r="E78" s="9"/>
      <c r="F78" s="9"/>
      <c r="G78" s="9"/>
      <c r="H78" s="10"/>
    </row>
    <row r="79" spans="1:8" ht="16.5" customHeight="1" x14ac:dyDescent="0.35">
      <c r="B79" s="7">
        <f t="array" aca="1" ref="B79:H79" ca="1">日+22+DATE(Calendar6Year,Calendar6MonthOption,1)-WEEKDAY(DATE(Calendar6Year,Calendar6MonthOption,1),WeekdayOption)</f>
        <v>44948</v>
      </c>
      <c r="C79" s="7">
        <f ca="1"/>
        <v>44949</v>
      </c>
      <c r="D79" s="7">
        <f ca="1"/>
        <v>44950</v>
      </c>
      <c r="E79" s="7">
        <f ca="1"/>
        <v>44951</v>
      </c>
      <c r="F79" s="7">
        <f ca="1"/>
        <v>44952</v>
      </c>
      <c r="G79" s="7">
        <f ca="1"/>
        <v>44953</v>
      </c>
      <c r="H79" s="8">
        <f ca="1"/>
        <v>44954</v>
      </c>
    </row>
    <row r="80" spans="1:8" ht="56.25" customHeight="1" x14ac:dyDescent="0.35">
      <c r="B80" s="9"/>
      <c r="C80" s="9"/>
      <c r="D80" s="9"/>
      <c r="E80" s="9"/>
      <c r="F80" s="9"/>
      <c r="G80" s="9"/>
      <c r="H80" s="10"/>
    </row>
    <row r="81" spans="1:8" ht="16.5" customHeight="1" x14ac:dyDescent="0.35">
      <c r="B81" s="7">
        <f t="array" aca="1" ref="B81:H81" ca="1">日+29+DATE(Calendar6Year,Calendar6MonthOption,1)-WEEKDAY(DATE(Calendar6Year,Calendar6MonthOption,1),WeekdayOption)</f>
        <v>44955</v>
      </c>
      <c r="C81" s="7">
        <f ca="1"/>
        <v>44956</v>
      </c>
      <c r="D81" s="7">
        <f ca="1"/>
        <v>44957</v>
      </c>
      <c r="E81" s="7">
        <f ca="1"/>
        <v>44958</v>
      </c>
      <c r="F81" s="7">
        <f ca="1"/>
        <v>44959</v>
      </c>
      <c r="G81" s="7">
        <f ca="1"/>
        <v>44960</v>
      </c>
      <c r="H81" s="8">
        <f ca="1"/>
        <v>44961</v>
      </c>
    </row>
    <row r="82" spans="1:8" ht="57" customHeight="1" x14ac:dyDescent="0.35">
      <c r="B82" s="9"/>
      <c r="C82" s="9"/>
      <c r="D82" s="9"/>
      <c r="E82" s="9"/>
      <c r="F82" s="9"/>
      <c r="G82" s="9"/>
      <c r="H82" s="13"/>
    </row>
    <row r="83" spans="1:8" ht="16.5" customHeight="1" x14ac:dyDescent="0.35">
      <c r="B83" s="7">
        <f t="array" aca="1" ref="B83:C83" ca="1">日+36+DATE(Calendar6Year,Calendar6MonthOption,1)-WEEKDAY(DATE(Calendar6Year,Calendar6MonthOption,1),WeekdayOption)</f>
        <v>44962</v>
      </c>
      <c r="C83" s="7">
        <f ca="1"/>
        <v>44963</v>
      </c>
      <c r="D83" s="15" t="s">
        <v>0</v>
      </c>
      <c r="E83" s="15"/>
      <c r="F83" s="15"/>
      <c r="G83" s="15"/>
      <c r="H83" s="15"/>
    </row>
    <row r="84" spans="1:8" ht="63.75" customHeight="1" x14ac:dyDescent="0.35">
      <c r="B84" s="9"/>
      <c r="C84" s="9"/>
      <c r="D84" s="14"/>
      <c r="E84" s="14"/>
      <c r="F84" s="14"/>
      <c r="G84" s="14"/>
      <c r="H84" s="14"/>
    </row>
    <row r="85" spans="1:8" ht="54" customHeight="1" x14ac:dyDescent="0.95">
      <c r="A85" s="1"/>
      <c r="B85" s="2">
        <f ca="1">YEAR(DATE(Calendar6Year,Calendar6MonthOption+1,1))</f>
        <v>2023</v>
      </c>
      <c r="C85" s="16" t="str">
        <f ca="1">TEXT(DATE(Calendar6Year,Calendar6MonthOption+1,1),"m月")</f>
        <v>2月</v>
      </c>
      <c r="D85" s="16"/>
      <c r="E85" s="16"/>
      <c r="F85" s="12"/>
      <c r="G85" s="12"/>
      <c r="H85" s="1"/>
    </row>
    <row r="86" spans="1:8" ht="14.25" customHeight="1" x14ac:dyDescent="0.35">
      <c r="A86" s="4"/>
      <c r="B86" s="5" t="str">
        <f t="shared" ref="B86:H86" ca="1" si="6">UPPER(TEXT(B87,"aaaa"))</f>
        <v>星期日</v>
      </c>
      <c r="C86" s="6" t="str">
        <f t="shared" ca="1" si="6"/>
        <v>星期一</v>
      </c>
      <c r="D86" s="5" t="str">
        <f t="shared" ca="1" si="6"/>
        <v>星期二</v>
      </c>
      <c r="E86" s="6" t="str">
        <f t="shared" ca="1" si="6"/>
        <v>星期三</v>
      </c>
      <c r="F86" s="5" t="str">
        <f t="shared" ca="1" si="6"/>
        <v>星期四</v>
      </c>
      <c r="G86" s="6" t="str">
        <f t="shared" ca="1" si="6"/>
        <v>星期五</v>
      </c>
      <c r="H86" s="5" t="str">
        <f t="shared" ca="1" si="6"/>
        <v>星期六</v>
      </c>
    </row>
    <row r="87" spans="1:8" ht="16.5" customHeight="1" x14ac:dyDescent="0.35">
      <c r="B87" s="7">
        <f t="array" aca="1" ref="B87:H87" ca="1">日+1+DATE(Calendar7Year,Calendar7MonthOption,1)-WEEKDAY(DATE(Calendar7Year,Calendar7MonthOption,1),WeekdayOption)</f>
        <v>44955</v>
      </c>
      <c r="C87" s="7">
        <f ca="1"/>
        <v>44956</v>
      </c>
      <c r="D87" s="7">
        <f ca="1"/>
        <v>44957</v>
      </c>
      <c r="E87" s="7">
        <f ca="1"/>
        <v>44958</v>
      </c>
      <c r="F87" s="7">
        <f ca="1"/>
        <v>44959</v>
      </c>
      <c r="G87" s="7">
        <f ca="1"/>
        <v>44960</v>
      </c>
      <c r="H87" s="8">
        <f ca="1"/>
        <v>44961</v>
      </c>
    </row>
    <row r="88" spans="1:8" ht="56.25" customHeight="1" x14ac:dyDescent="0.35">
      <c r="B88" s="9"/>
      <c r="C88" s="9"/>
      <c r="D88" s="9"/>
      <c r="E88" s="9"/>
      <c r="F88" s="9"/>
      <c r="G88" s="9"/>
      <c r="H88" s="10"/>
    </row>
    <row r="89" spans="1:8" ht="16.5" customHeight="1" x14ac:dyDescent="0.35">
      <c r="B89" s="7">
        <f t="array" aca="1" ref="B89:H89" ca="1">日+8+DATE(Calendar7Year,Calendar7MonthOption,1)-WEEKDAY(DATE(Calendar7Year,Calendar7MonthOption,1),WeekdayOption)</f>
        <v>44962</v>
      </c>
      <c r="C89" s="7">
        <f ca="1"/>
        <v>44963</v>
      </c>
      <c r="D89" s="7">
        <f ca="1"/>
        <v>44964</v>
      </c>
      <c r="E89" s="7">
        <f ca="1"/>
        <v>44965</v>
      </c>
      <c r="F89" s="7">
        <f ca="1"/>
        <v>44966</v>
      </c>
      <c r="G89" s="7">
        <f ca="1"/>
        <v>44967</v>
      </c>
      <c r="H89" s="8">
        <f ca="1"/>
        <v>44968</v>
      </c>
    </row>
    <row r="90" spans="1:8" ht="56.25" customHeight="1" x14ac:dyDescent="0.35">
      <c r="B90" s="9"/>
      <c r="C90" s="9"/>
      <c r="D90" s="9"/>
      <c r="E90" s="9"/>
      <c r="F90" s="9"/>
      <c r="G90" s="9"/>
      <c r="H90" s="10"/>
    </row>
    <row r="91" spans="1:8" ht="16.5" customHeight="1" x14ac:dyDescent="0.35">
      <c r="B91" s="7">
        <f t="array" aca="1" ref="B91:H91" ca="1">日+15+DATE(Calendar7Year,Calendar7MonthOption,1)-WEEKDAY(DATE(Calendar7Year,Calendar7MonthOption,1),WeekdayOption)</f>
        <v>44969</v>
      </c>
      <c r="C91" s="7">
        <f ca="1"/>
        <v>44970</v>
      </c>
      <c r="D91" s="7">
        <f ca="1"/>
        <v>44971</v>
      </c>
      <c r="E91" s="7">
        <f ca="1"/>
        <v>44972</v>
      </c>
      <c r="F91" s="7">
        <f ca="1"/>
        <v>44973</v>
      </c>
      <c r="G91" s="7">
        <f ca="1"/>
        <v>44974</v>
      </c>
      <c r="H91" s="8">
        <f ca="1"/>
        <v>44975</v>
      </c>
    </row>
    <row r="92" spans="1:8" ht="56.25" customHeight="1" x14ac:dyDescent="0.35">
      <c r="B92" s="9"/>
      <c r="C92" s="9"/>
      <c r="D92" s="9"/>
      <c r="E92" s="9"/>
      <c r="F92" s="9"/>
      <c r="G92" s="9"/>
      <c r="H92" s="10"/>
    </row>
    <row r="93" spans="1:8" ht="16.5" customHeight="1" x14ac:dyDescent="0.35">
      <c r="B93" s="7">
        <f t="array" aca="1" ref="B93:H93" ca="1">日+22+DATE(Calendar7Year,Calendar7MonthOption,1)-WEEKDAY(DATE(Calendar7Year,Calendar7MonthOption,1),WeekdayOption)</f>
        <v>44976</v>
      </c>
      <c r="C93" s="7">
        <f ca="1"/>
        <v>44977</v>
      </c>
      <c r="D93" s="7">
        <f ca="1"/>
        <v>44978</v>
      </c>
      <c r="E93" s="7">
        <f ca="1"/>
        <v>44979</v>
      </c>
      <c r="F93" s="7">
        <f ca="1"/>
        <v>44980</v>
      </c>
      <c r="G93" s="7">
        <f ca="1"/>
        <v>44981</v>
      </c>
      <c r="H93" s="8">
        <f ca="1"/>
        <v>44982</v>
      </c>
    </row>
    <row r="94" spans="1:8" ht="56.25" customHeight="1" x14ac:dyDescent="0.35">
      <c r="B94" s="9"/>
      <c r="C94" s="9"/>
      <c r="D94" s="9"/>
      <c r="E94" s="9"/>
      <c r="F94" s="9"/>
      <c r="G94" s="9"/>
      <c r="H94" s="10"/>
    </row>
    <row r="95" spans="1:8" ht="16.5" customHeight="1" x14ac:dyDescent="0.35">
      <c r="B95" s="7">
        <f t="array" aca="1" ref="B95:H95" ca="1">日+29+DATE(Calendar7Year,Calendar7MonthOption,1)-WEEKDAY(DATE(Calendar7Year,Calendar7MonthOption,1),WeekdayOption)</f>
        <v>44983</v>
      </c>
      <c r="C95" s="7">
        <f ca="1"/>
        <v>44984</v>
      </c>
      <c r="D95" s="7">
        <f ca="1"/>
        <v>44985</v>
      </c>
      <c r="E95" s="7">
        <f ca="1"/>
        <v>44986</v>
      </c>
      <c r="F95" s="7">
        <f ca="1"/>
        <v>44987</v>
      </c>
      <c r="G95" s="7">
        <f ca="1"/>
        <v>44988</v>
      </c>
      <c r="H95" s="8">
        <f ca="1"/>
        <v>44989</v>
      </c>
    </row>
    <row r="96" spans="1:8" ht="57" customHeight="1" x14ac:dyDescent="0.35">
      <c r="B96" s="9"/>
      <c r="C96" s="9"/>
      <c r="D96" s="9"/>
      <c r="E96" s="9"/>
      <c r="F96" s="9"/>
      <c r="G96" s="9"/>
      <c r="H96" s="13"/>
    </row>
    <row r="97" spans="1:8" ht="16.5" customHeight="1" x14ac:dyDescent="0.35">
      <c r="B97" s="7">
        <f t="array" aca="1" ref="B97:C97" ca="1">日+36+DATE(Calendar7Year,Calendar7MonthOption,1)-WEEKDAY(DATE(Calendar7Year,Calendar7MonthOption,1),WeekdayOption)</f>
        <v>44990</v>
      </c>
      <c r="C97" s="7">
        <f ca="1"/>
        <v>44991</v>
      </c>
      <c r="D97" s="15" t="s">
        <v>0</v>
      </c>
      <c r="E97" s="15"/>
      <c r="F97" s="15"/>
      <c r="G97" s="15"/>
      <c r="H97" s="15"/>
    </row>
    <row r="98" spans="1:8" ht="63.75" customHeight="1" x14ac:dyDescent="0.35">
      <c r="B98" s="9"/>
      <c r="C98" s="9"/>
      <c r="D98" s="14"/>
      <c r="E98" s="14"/>
      <c r="F98" s="14"/>
      <c r="G98" s="14"/>
      <c r="H98" s="14"/>
    </row>
    <row r="99" spans="1:8" ht="54" customHeight="1" x14ac:dyDescent="0.95">
      <c r="A99" s="1"/>
      <c r="B99" s="2">
        <f ca="1">YEAR(DATE(Calendar7Year,Calendar7MonthOption+1,1))</f>
        <v>2023</v>
      </c>
      <c r="C99" s="16" t="str">
        <f ca="1">TEXT(DATE(Calendar7Year,Calendar7MonthOption+1,1),"m月")</f>
        <v>3月</v>
      </c>
      <c r="D99" s="16"/>
      <c r="E99" s="16"/>
      <c r="F99" s="12"/>
      <c r="G99" s="12"/>
      <c r="H99" s="1"/>
    </row>
    <row r="100" spans="1:8" ht="14.25" customHeight="1" x14ac:dyDescent="0.35">
      <c r="A100" s="4"/>
      <c r="B100" s="5" t="str">
        <f t="shared" ref="B100:H100" ca="1" si="7">UPPER(TEXT(B101,"aaaa"))</f>
        <v>星期日</v>
      </c>
      <c r="C100" s="6" t="str">
        <f t="shared" ca="1" si="7"/>
        <v>星期一</v>
      </c>
      <c r="D100" s="5" t="str">
        <f t="shared" ca="1" si="7"/>
        <v>星期二</v>
      </c>
      <c r="E100" s="6" t="str">
        <f t="shared" ca="1" si="7"/>
        <v>星期三</v>
      </c>
      <c r="F100" s="5" t="str">
        <f t="shared" ca="1" si="7"/>
        <v>星期四</v>
      </c>
      <c r="G100" s="6" t="str">
        <f t="shared" ca="1" si="7"/>
        <v>星期五</v>
      </c>
      <c r="H100" s="5" t="str">
        <f t="shared" ca="1" si="7"/>
        <v>星期六</v>
      </c>
    </row>
    <row r="101" spans="1:8" ht="16.5" customHeight="1" x14ac:dyDescent="0.35">
      <c r="B101" s="7">
        <f t="array" aca="1" ref="B101:H101" ca="1">日+1+DATE(Calendar8Year,Calendar8MonthOption,1)-WEEKDAY(DATE(Calendar8Year,Calendar8MonthOption,1),WeekdayOption)</f>
        <v>44983</v>
      </c>
      <c r="C101" s="7">
        <f ca="1"/>
        <v>44984</v>
      </c>
      <c r="D101" s="7">
        <f ca="1"/>
        <v>44985</v>
      </c>
      <c r="E101" s="7">
        <f ca="1"/>
        <v>44986</v>
      </c>
      <c r="F101" s="7">
        <f ca="1"/>
        <v>44987</v>
      </c>
      <c r="G101" s="7">
        <f ca="1"/>
        <v>44988</v>
      </c>
      <c r="H101" s="8">
        <f ca="1"/>
        <v>44989</v>
      </c>
    </row>
    <row r="102" spans="1:8" ht="56.25" customHeight="1" x14ac:dyDescent="0.35">
      <c r="B102" s="9"/>
      <c r="C102" s="9"/>
      <c r="D102" s="9"/>
      <c r="E102" s="9"/>
      <c r="F102" s="9"/>
      <c r="G102" s="9"/>
      <c r="H102" s="10"/>
    </row>
    <row r="103" spans="1:8" ht="16.5" customHeight="1" x14ac:dyDescent="0.35">
      <c r="B103" s="7">
        <f t="array" aca="1" ref="B103:H103" ca="1">日+8+DATE(Calendar8Year,Calendar8MonthOption,1)-WEEKDAY(DATE(Calendar8Year,Calendar8MonthOption,1),WeekdayOption)</f>
        <v>44990</v>
      </c>
      <c r="C103" s="7">
        <f ca="1"/>
        <v>44991</v>
      </c>
      <c r="D103" s="7">
        <f ca="1"/>
        <v>44992</v>
      </c>
      <c r="E103" s="7">
        <f ca="1"/>
        <v>44993</v>
      </c>
      <c r="F103" s="7">
        <f ca="1"/>
        <v>44994</v>
      </c>
      <c r="G103" s="7">
        <f ca="1"/>
        <v>44995</v>
      </c>
      <c r="H103" s="8">
        <f ca="1"/>
        <v>44996</v>
      </c>
    </row>
    <row r="104" spans="1:8" ht="56.25" customHeight="1" x14ac:dyDescent="0.35">
      <c r="B104" s="9"/>
      <c r="C104" s="9"/>
      <c r="D104" s="9"/>
      <c r="E104" s="9"/>
      <c r="F104" s="9"/>
      <c r="G104" s="9"/>
      <c r="H104" s="10"/>
    </row>
    <row r="105" spans="1:8" ht="16.5" customHeight="1" x14ac:dyDescent="0.35">
      <c r="B105" s="7">
        <f t="array" aca="1" ref="B105:H105" ca="1">日+15+DATE(Calendar8Year,Calendar8MonthOption,1)-WEEKDAY(DATE(Calendar8Year,Calendar8MonthOption,1),WeekdayOption)</f>
        <v>44997</v>
      </c>
      <c r="C105" s="7">
        <f ca="1"/>
        <v>44998</v>
      </c>
      <c r="D105" s="7">
        <f ca="1"/>
        <v>44999</v>
      </c>
      <c r="E105" s="7">
        <f ca="1"/>
        <v>45000</v>
      </c>
      <c r="F105" s="7">
        <f ca="1"/>
        <v>45001</v>
      </c>
      <c r="G105" s="7">
        <f ca="1"/>
        <v>45002</v>
      </c>
      <c r="H105" s="8">
        <f ca="1"/>
        <v>45003</v>
      </c>
    </row>
    <row r="106" spans="1:8" ht="56.25" customHeight="1" x14ac:dyDescent="0.35">
      <c r="B106" s="9"/>
      <c r="C106" s="9"/>
      <c r="D106" s="9"/>
      <c r="E106" s="9"/>
      <c r="F106" s="9"/>
      <c r="G106" s="9"/>
      <c r="H106" s="10"/>
    </row>
    <row r="107" spans="1:8" ht="16.5" customHeight="1" x14ac:dyDescent="0.35">
      <c r="B107" s="7">
        <f t="array" aca="1" ref="B107:H107" ca="1">日+22+DATE(Calendar8Year,Calendar8MonthOption,1)-WEEKDAY(DATE(Calendar8Year,Calendar8MonthOption,1),WeekdayOption)</f>
        <v>45004</v>
      </c>
      <c r="C107" s="7">
        <f ca="1"/>
        <v>45005</v>
      </c>
      <c r="D107" s="7">
        <f ca="1"/>
        <v>45006</v>
      </c>
      <c r="E107" s="7">
        <f ca="1"/>
        <v>45007</v>
      </c>
      <c r="F107" s="7">
        <f ca="1"/>
        <v>45008</v>
      </c>
      <c r="G107" s="7">
        <f ca="1"/>
        <v>45009</v>
      </c>
      <c r="H107" s="8">
        <f ca="1"/>
        <v>45010</v>
      </c>
    </row>
    <row r="108" spans="1:8" ht="56.25" customHeight="1" x14ac:dyDescent="0.35">
      <c r="B108" s="9"/>
      <c r="C108" s="9"/>
      <c r="D108" s="9"/>
      <c r="E108" s="9"/>
      <c r="F108" s="9"/>
      <c r="G108" s="9"/>
      <c r="H108" s="10"/>
    </row>
    <row r="109" spans="1:8" ht="16.5" customHeight="1" x14ac:dyDescent="0.35">
      <c r="B109" s="7">
        <f t="array" aca="1" ref="B109:H109" ca="1">日+29+DATE(Calendar8Year,Calendar8MonthOption,1)-WEEKDAY(DATE(Calendar8Year,Calendar8MonthOption,1),WeekdayOption)</f>
        <v>45011</v>
      </c>
      <c r="C109" s="7">
        <f ca="1"/>
        <v>45012</v>
      </c>
      <c r="D109" s="7">
        <f ca="1"/>
        <v>45013</v>
      </c>
      <c r="E109" s="7">
        <f ca="1"/>
        <v>45014</v>
      </c>
      <c r="F109" s="7">
        <f ca="1"/>
        <v>45015</v>
      </c>
      <c r="G109" s="7">
        <f ca="1"/>
        <v>45016</v>
      </c>
      <c r="H109" s="8">
        <f ca="1"/>
        <v>45017</v>
      </c>
    </row>
    <row r="110" spans="1:8" ht="57" customHeight="1" x14ac:dyDescent="0.35">
      <c r="B110" s="9"/>
      <c r="C110" s="9"/>
      <c r="D110" s="9"/>
      <c r="E110" s="9"/>
      <c r="F110" s="9"/>
      <c r="G110" s="9"/>
      <c r="H110" s="13"/>
    </row>
    <row r="111" spans="1:8" ht="16.5" customHeight="1" x14ac:dyDescent="0.35">
      <c r="B111" s="7">
        <f t="array" aca="1" ref="B111:C111" ca="1">日+36+DATE(Calendar8Year,Calendar8MonthOption,1)-WEEKDAY(DATE(Calendar8Year,Calendar8MonthOption,1),WeekdayOption)</f>
        <v>45018</v>
      </c>
      <c r="C111" s="7">
        <f ca="1"/>
        <v>45019</v>
      </c>
      <c r="D111" s="15" t="s">
        <v>0</v>
      </c>
      <c r="E111" s="15"/>
      <c r="F111" s="15"/>
      <c r="G111" s="15"/>
      <c r="H111" s="15"/>
    </row>
    <row r="112" spans="1:8" ht="63.75" customHeight="1" x14ac:dyDescent="0.35">
      <c r="B112" s="9"/>
      <c r="C112" s="9"/>
      <c r="D112" s="14"/>
      <c r="E112" s="14"/>
      <c r="F112" s="14"/>
      <c r="G112" s="14"/>
      <c r="H112" s="14"/>
    </row>
    <row r="113" spans="1:8" ht="54" customHeight="1" x14ac:dyDescent="0.95">
      <c r="A113" s="1"/>
      <c r="B113" s="2">
        <f ca="1">YEAR(DATE(Calendar8Year,Calendar8MonthOption+1,1))</f>
        <v>2023</v>
      </c>
      <c r="C113" s="16" t="str">
        <f ca="1">TEXT(DATE(Calendar8Year,Calendar8MonthOption+1,1),"m月")</f>
        <v>4月</v>
      </c>
      <c r="D113" s="16"/>
      <c r="E113" s="16"/>
      <c r="F113" s="12"/>
      <c r="G113" s="12"/>
      <c r="H113" s="1"/>
    </row>
    <row r="114" spans="1:8" ht="14.25" customHeight="1" x14ac:dyDescent="0.35">
      <c r="A114" s="4"/>
      <c r="B114" s="5" t="str">
        <f t="shared" ref="B114:H114" ca="1" si="8">UPPER(TEXT(B115,"aaaa"))</f>
        <v>星期日</v>
      </c>
      <c r="C114" s="6" t="str">
        <f t="shared" ca="1" si="8"/>
        <v>星期一</v>
      </c>
      <c r="D114" s="5" t="str">
        <f t="shared" ca="1" si="8"/>
        <v>星期二</v>
      </c>
      <c r="E114" s="6" t="str">
        <f t="shared" ca="1" si="8"/>
        <v>星期三</v>
      </c>
      <c r="F114" s="5" t="str">
        <f t="shared" ca="1" si="8"/>
        <v>星期四</v>
      </c>
      <c r="G114" s="6" t="str">
        <f t="shared" ca="1" si="8"/>
        <v>星期五</v>
      </c>
      <c r="H114" s="5" t="str">
        <f t="shared" ca="1" si="8"/>
        <v>星期六</v>
      </c>
    </row>
    <row r="115" spans="1:8" ht="16.5" customHeight="1" x14ac:dyDescent="0.35">
      <c r="B115" s="7">
        <f t="array" aca="1" ref="B115:H115" ca="1">日+1+DATE(Calendar9Year,Calendar9MonthOption,1)-WEEKDAY(DATE(Calendar9Year,Calendar9MonthOption,1),WeekdayOption)</f>
        <v>45011</v>
      </c>
      <c r="C115" s="7">
        <f ca="1"/>
        <v>45012</v>
      </c>
      <c r="D115" s="7">
        <f ca="1"/>
        <v>45013</v>
      </c>
      <c r="E115" s="7">
        <f ca="1"/>
        <v>45014</v>
      </c>
      <c r="F115" s="7">
        <f ca="1"/>
        <v>45015</v>
      </c>
      <c r="G115" s="7">
        <f ca="1"/>
        <v>45016</v>
      </c>
      <c r="H115" s="8">
        <f ca="1"/>
        <v>45017</v>
      </c>
    </row>
    <row r="116" spans="1:8" ht="56.25" customHeight="1" x14ac:dyDescent="0.35">
      <c r="B116" s="9"/>
      <c r="C116" s="9"/>
      <c r="D116" s="9"/>
      <c r="E116" s="9"/>
      <c r="F116" s="9"/>
      <c r="G116" s="9"/>
      <c r="H116" s="10"/>
    </row>
    <row r="117" spans="1:8" ht="16.5" customHeight="1" x14ac:dyDescent="0.35">
      <c r="B117" s="7">
        <f t="array" aca="1" ref="B117:H117" ca="1">日+8+DATE(Calendar9Year,Calendar9MonthOption,1)-WEEKDAY(DATE(Calendar9Year,Calendar9MonthOption,1),WeekdayOption)</f>
        <v>45018</v>
      </c>
      <c r="C117" s="7">
        <f ca="1"/>
        <v>45019</v>
      </c>
      <c r="D117" s="7">
        <f ca="1"/>
        <v>45020</v>
      </c>
      <c r="E117" s="7">
        <f ca="1"/>
        <v>45021</v>
      </c>
      <c r="F117" s="7">
        <f ca="1"/>
        <v>45022</v>
      </c>
      <c r="G117" s="7">
        <f ca="1"/>
        <v>45023</v>
      </c>
      <c r="H117" s="8">
        <f ca="1"/>
        <v>45024</v>
      </c>
    </row>
    <row r="118" spans="1:8" ht="56.25" customHeight="1" x14ac:dyDescent="0.35">
      <c r="B118" s="9"/>
      <c r="C118" s="9"/>
      <c r="D118" s="9"/>
      <c r="E118" s="9"/>
      <c r="F118" s="9"/>
      <c r="G118" s="9"/>
      <c r="H118" s="10"/>
    </row>
    <row r="119" spans="1:8" ht="16.5" customHeight="1" x14ac:dyDescent="0.35">
      <c r="B119" s="7">
        <f t="array" aca="1" ref="B119:H119" ca="1">日+15+DATE(Calendar9Year,Calendar9MonthOption,1)-WEEKDAY(DATE(Calendar9Year,Calendar9MonthOption,1),WeekdayOption)</f>
        <v>45025</v>
      </c>
      <c r="C119" s="7">
        <f ca="1"/>
        <v>45026</v>
      </c>
      <c r="D119" s="7">
        <f ca="1"/>
        <v>45027</v>
      </c>
      <c r="E119" s="7">
        <f ca="1"/>
        <v>45028</v>
      </c>
      <c r="F119" s="7">
        <f ca="1"/>
        <v>45029</v>
      </c>
      <c r="G119" s="7">
        <f ca="1"/>
        <v>45030</v>
      </c>
      <c r="H119" s="8">
        <f ca="1"/>
        <v>45031</v>
      </c>
    </row>
    <row r="120" spans="1:8" ht="56.25" customHeight="1" x14ac:dyDescent="0.35">
      <c r="B120" s="9"/>
      <c r="C120" s="9"/>
      <c r="D120" s="9"/>
      <c r="E120" s="9"/>
      <c r="F120" s="9"/>
      <c r="G120" s="9"/>
      <c r="H120" s="10"/>
    </row>
    <row r="121" spans="1:8" ht="16.5" customHeight="1" x14ac:dyDescent="0.35">
      <c r="B121" s="7">
        <f t="array" aca="1" ref="B121:H121" ca="1">日+22+DATE(Calendar9Year,Calendar9MonthOption,1)-WEEKDAY(DATE(Calendar9Year,Calendar9MonthOption,1),WeekdayOption)</f>
        <v>45032</v>
      </c>
      <c r="C121" s="7">
        <f ca="1"/>
        <v>45033</v>
      </c>
      <c r="D121" s="7">
        <f ca="1"/>
        <v>45034</v>
      </c>
      <c r="E121" s="7">
        <f ca="1"/>
        <v>45035</v>
      </c>
      <c r="F121" s="7">
        <f ca="1"/>
        <v>45036</v>
      </c>
      <c r="G121" s="7">
        <f ca="1"/>
        <v>45037</v>
      </c>
      <c r="H121" s="8">
        <f ca="1"/>
        <v>45038</v>
      </c>
    </row>
    <row r="122" spans="1:8" ht="56.25" customHeight="1" x14ac:dyDescent="0.35">
      <c r="B122" s="9"/>
      <c r="C122" s="9"/>
      <c r="D122" s="9"/>
      <c r="E122" s="9"/>
      <c r="F122" s="9"/>
      <c r="G122" s="9"/>
      <c r="H122" s="10"/>
    </row>
    <row r="123" spans="1:8" ht="16.5" customHeight="1" x14ac:dyDescent="0.35">
      <c r="B123" s="7">
        <f t="array" aca="1" ref="B123:H123" ca="1">日+29+DATE(Calendar9Year,Calendar9MonthOption,1)-WEEKDAY(DATE(Calendar9Year,Calendar9MonthOption,1),WeekdayOption)</f>
        <v>45039</v>
      </c>
      <c r="C123" s="7">
        <f ca="1"/>
        <v>45040</v>
      </c>
      <c r="D123" s="7">
        <f ca="1"/>
        <v>45041</v>
      </c>
      <c r="E123" s="7">
        <f ca="1"/>
        <v>45042</v>
      </c>
      <c r="F123" s="7">
        <f ca="1"/>
        <v>45043</v>
      </c>
      <c r="G123" s="7">
        <f ca="1"/>
        <v>45044</v>
      </c>
      <c r="H123" s="8">
        <f ca="1"/>
        <v>45045</v>
      </c>
    </row>
    <row r="124" spans="1:8" ht="57" customHeight="1" x14ac:dyDescent="0.35">
      <c r="B124" s="9"/>
      <c r="C124" s="9"/>
      <c r="D124" s="9"/>
      <c r="E124" s="9"/>
      <c r="F124" s="9"/>
      <c r="G124" s="9"/>
      <c r="H124" s="13"/>
    </row>
    <row r="125" spans="1:8" ht="16.5" customHeight="1" x14ac:dyDescent="0.35">
      <c r="B125" s="7">
        <f t="array" aca="1" ref="B125:C125" ca="1">日+36+DATE(Calendar9Year,Calendar9MonthOption,1)-WEEKDAY(DATE(Calendar9Year,Calendar9MonthOption,1),WeekdayOption)</f>
        <v>45046</v>
      </c>
      <c r="C125" s="7">
        <f ca="1"/>
        <v>45047</v>
      </c>
      <c r="D125" s="15" t="s">
        <v>0</v>
      </c>
      <c r="E125" s="15"/>
      <c r="F125" s="15"/>
      <c r="G125" s="15"/>
      <c r="H125" s="15"/>
    </row>
    <row r="126" spans="1:8" ht="63.75" customHeight="1" x14ac:dyDescent="0.35">
      <c r="B126" s="9"/>
      <c r="C126" s="9"/>
      <c r="D126" s="14"/>
      <c r="E126" s="14"/>
      <c r="F126" s="14"/>
      <c r="G126" s="14"/>
      <c r="H126" s="14"/>
    </row>
    <row r="127" spans="1:8" ht="54" customHeight="1" x14ac:dyDescent="0.95">
      <c r="A127" s="1"/>
      <c r="B127" s="2">
        <f ca="1">YEAR(DATE(Calendar9Year,Calendar9MonthOption+1,1))</f>
        <v>2023</v>
      </c>
      <c r="C127" s="16" t="str">
        <f ca="1">TEXT(DATE(Calendar9Year,Calendar9MonthOption+1,1),"m月")</f>
        <v>5月</v>
      </c>
      <c r="D127" s="16"/>
      <c r="E127" s="16"/>
      <c r="F127" s="12"/>
      <c r="G127" s="12"/>
      <c r="H127" s="1"/>
    </row>
    <row r="128" spans="1:8" ht="14.25" customHeight="1" x14ac:dyDescent="0.35">
      <c r="A128" s="4"/>
      <c r="B128" s="5" t="str">
        <f t="shared" ref="B128:H128" ca="1" si="9">UPPER(TEXT(B129,"aaaa"))</f>
        <v>星期日</v>
      </c>
      <c r="C128" s="6" t="str">
        <f t="shared" ca="1" si="9"/>
        <v>星期一</v>
      </c>
      <c r="D128" s="5" t="str">
        <f t="shared" ca="1" si="9"/>
        <v>星期二</v>
      </c>
      <c r="E128" s="6" t="str">
        <f t="shared" ca="1" si="9"/>
        <v>星期三</v>
      </c>
      <c r="F128" s="5" t="str">
        <f t="shared" ca="1" si="9"/>
        <v>星期四</v>
      </c>
      <c r="G128" s="6" t="str">
        <f t="shared" ca="1" si="9"/>
        <v>星期五</v>
      </c>
      <c r="H128" s="5" t="str">
        <f t="shared" ca="1" si="9"/>
        <v>星期六</v>
      </c>
    </row>
    <row r="129" spans="2:8" ht="16.5" customHeight="1" x14ac:dyDescent="0.35">
      <c r="B129" s="7">
        <f t="array" aca="1" ref="B129:H129" ca="1">日+1+DATE(Calendar10Year,Calendar10MonthOption,1)-WEEKDAY(DATE(Calendar10Year,Calendar10MonthOption,1),WeekdayOption)</f>
        <v>45046</v>
      </c>
      <c r="C129" s="7">
        <f ca="1"/>
        <v>45047</v>
      </c>
      <c r="D129" s="7">
        <f ca="1"/>
        <v>45048</v>
      </c>
      <c r="E129" s="7">
        <f ca="1"/>
        <v>45049</v>
      </c>
      <c r="F129" s="7">
        <f ca="1"/>
        <v>45050</v>
      </c>
      <c r="G129" s="7">
        <f ca="1"/>
        <v>45051</v>
      </c>
      <c r="H129" s="8">
        <f ca="1"/>
        <v>45052</v>
      </c>
    </row>
    <row r="130" spans="2:8" ht="56.25" customHeight="1" x14ac:dyDescent="0.35">
      <c r="B130" s="9"/>
      <c r="C130" s="9"/>
      <c r="D130" s="9"/>
      <c r="E130" s="9"/>
      <c r="F130" s="9"/>
      <c r="G130" s="9"/>
      <c r="H130" s="10"/>
    </row>
    <row r="131" spans="2:8" ht="16.5" customHeight="1" x14ac:dyDescent="0.35">
      <c r="B131" s="7">
        <f t="array" aca="1" ref="B131:H131" ca="1">日+8+DATE(Calendar10Year,Calendar10MonthOption,1)-WEEKDAY(DATE(Calendar10Year,Calendar10MonthOption,1),WeekdayOption)</f>
        <v>45053</v>
      </c>
      <c r="C131" s="7">
        <f ca="1"/>
        <v>45054</v>
      </c>
      <c r="D131" s="7">
        <f ca="1"/>
        <v>45055</v>
      </c>
      <c r="E131" s="7">
        <f ca="1"/>
        <v>45056</v>
      </c>
      <c r="F131" s="7">
        <f ca="1"/>
        <v>45057</v>
      </c>
      <c r="G131" s="7">
        <f ca="1"/>
        <v>45058</v>
      </c>
      <c r="H131" s="8">
        <f ca="1"/>
        <v>45059</v>
      </c>
    </row>
    <row r="132" spans="2:8" ht="56.25" customHeight="1" x14ac:dyDescent="0.35">
      <c r="B132" s="9"/>
      <c r="C132" s="9"/>
      <c r="D132" s="9"/>
      <c r="E132" s="9"/>
      <c r="F132" s="9"/>
      <c r="G132" s="9"/>
      <c r="H132" s="10"/>
    </row>
    <row r="133" spans="2:8" ht="16.5" customHeight="1" x14ac:dyDescent="0.35">
      <c r="B133" s="7">
        <f t="array" aca="1" ref="B133:H133" ca="1">日+15+DATE(Calendar10Year,Calendar10MonthOption,1)-WEEKDAY(DATE(Calendar10Year,Calendar10MonthOption,1),WeekdayOption)</f>
        <v>45060</v>
      </c>
      <c r="C133" s="7">
        <f ca="1"/>
        <v>45061</v>
      </c>
      <c r="D133" s="7">
        <f ca="1"/>
        <v>45062</v>
      </c>
      <c r="E133" s="7">
        <f ca="1"/>
        <v>45063</v>
      </c>
      <c r="F133" s="7">
        <f ca="1"/>
        <v>45064</v>
      </c>
      <c r="G133" s="7">
        <f ca="1"/>
        <v>45065</v>
      </c>
      <c r="H133" s="8">
        <f ca="1"/>
        <v>45066</v>
      </c>
    </row>
    <row r="134" spans="2:8" ht="56.25" customHeight="1" x14ac:dyDescent="0.35">
      <c r="B134" s="9"/>
      <c r="C134" s="9"/>
      <c r="D134" s="9"/>
      <c r="E134" s="9"/>
      <c r="F134" s="9"/>
      <c r="G134" s="9"/>
      <c r="H134" s="10"/>
    </row>
    <row r="135" spans="2:8" ht="16.5" customHeight="1" x14ac:dyDescent="0.35">
      <c r="B135" s="7">
        <f t="array" aca="1" ref="B135:H135" ca="1">日+22+DATE(Calendar10Year,Calendar10MonthOption,1)-WEEKDAY(DATE(Calendar10Year,Calendar10MonthOption,1),WeekdayOption)</f>
        <v>45067</v>
      </c>
      <c r="C135" s="7">
        <f ca="1"/>
        <v>45068</v>
      </c>
      <c r="D135" s="7">
        <f ca="1"/>
        <v>45069</v>
      </c>
      <c r="E135" s="7">
        <f ca="1"/>
        <v>45070</v>
      </c>
      <c r="F135" s="7">
        <f ca="1"/>
        <v>45071</v>
      </c>
      <c r="G135" s="7">
        <f ca="1"/>
        <v>45072</v>
      </c>
      <c r="H135" s="8">
        <f ca="1"/>
        <v>45073</v>
      </c>
    </row>
    <row r="136" spans="2:8" ht="56.25" customHeight="1" x14ac:dyDescent="0.35">
      <c r="B136" s="9"/>
      <c r="C136" s="9"/>
      <c r="D136" s="9"/>
      <c r="E136" s="9"/>
      <c r="F136" s="9"/>
      <c r="G136" s="9"/>
      <c r="H136" s="10"/>
    </row>
    <row r="137" spans="2:8" ht="16.5" customHeight="1" x14ac:dyDescent="0.35">
      <c r="B137" s="7">
        <f t="array" aca="1" ref="B137:H137" ca="1">日+29+DATE(Calendar10Year,Calendar10MonthOption,1)-WEEKDAY(DATE(Calendar10Year,Calendar10MonthOption,1),WeekdayOption)</f>
        <v>45074</v>
      </c>
      <c r="C137" s="7">
        <f ca="1"/>
        <v>45075</v>
      </c>
      <c r="D137" s="7">
        <f ca="1"/>
        <v>45076</v>
      </c>
      <c r="E137" s="7">
        <f ca="1"/>
        <v>45077</v>
      </c>
      <c r="F137" s="7">
        <f ca="1"/>
        <v>45078</v>
      </c>
      <c r="G137" s="7">
        <f ca="1"/>
        <v>45079</v>
      </c>
      <c r="H137" s="8">
        <f ca="1"/>
        <v>45080</v>
      </c>
    </row>
    <row r="138" spans="2:8" ht="57" customHeight="1" x14ac:dyDescent="0.35">
      <c r="B138" s="9"/>
      <c r="C138" s="9"/>
      <c r="D138" s="9"/>
      <c r="E138" s="9"/>
      <c r="F138" s="9"/>
      <c r="G138" s="9"/>
      <c r="H138" s="13"/>
    </row>
    <row r="139" spans="2:8" ht="16.5" customHeight="1" x14ac:dyDescent="0.35">
      <c r="B139" s="7">
        <f t="array" aca="1" ref="B139:C139" ca="1">日+36+DATE(Calendar10Year,Calendar10MonthOption,1)-WEEKDAY(DATE(Calendar10Year,Calendar10MonthOption,1),WeekdayOption)</f>
        <v>45081</v>
      </c>
      <c r="C139" s="7">
        <f ca="1"/>
        <v>45082</v>
      </c>
      <c r="D139" s="15" t="s">
        <v>0</v>
      </c>
      <c r="E139" s="15"/>
      <c r="F139" s="15"/>
      <c r="G139" s="15"/>
      <c r="H139" s="15"/>
    </row>
    <row r="140" spans="2:8" ht="63.75" customHeight="1" x14ac:dyDescent="0.35">
      <c r="B140" s="9"/>
      <c r="C140" s="9"/>
      <c r="D140" s="14"/>
      <c r="E140" s="14"/>
      <c r="F140" s="14"/>
      <c r="G140" s="14"/>
      <c r="H140" s="14"/>
    </row>
    <row r="141" spans="2:8" ht="54" customHeight="1" x14ac:dyDescent="0.95">
      <c r="B141" s="2">
        <f ca="1">YEAR(DATE(Calendar10Year,Calendar10MonthOption+1,1))</f>
        <v>2023</v>
      </c>
      <c r="C141" s="16" t="str">
        <f ca="1">TEXT(DATE(Calendar10Year,Calendar10MonthOption+1,1),"m月")</f>
        <v>6月</v>
      </c>
      <c r="D141" s="16"/>
      <c r="E141" s="16"/>
      <c r="F141" s="12"/>
      <c r="G141" s="12"/>
      <c r="H141" s="1"/>
    </row>
    <row r="142" spans="2:8" ht="14.25" customHeight="1" x14ac:dyDescent="0.35">
      <c r="B142" s="5" t="str">
        <f t="shared" ref="B142:H142" ca="1" si="10">UPPER(TEXT(B143,"aaaa"))</f>
        <v>星期日</v>
      </c>
      <c r="C142" s="6" t="str">
        <f t="shared" ca="1" si="10"/>
        <v>星期一</v>
      </c>
      <c r="D142" s="5" t="str">
        <f t="shared" ca="1" si="10"/>
        <v>星期二</v>
      </c>
      <c r="E142" s="6" t="str">
        <f t="shared" ca="1" si="10"/>
        <v>星期三</v>
      </c>
      <c r="F142" s="5" t="str">
        <f t="shared" ca="1" si="10"/>
        <v>星期四</v>
      </c>
      <c r="G142" s="6" t="str">
        <f t="shared" ca="1" si="10"/>
        <v>星期五</v>
      </c>
      <c r="H142" s="5" t="str">
        <f t="shared" ca="1" si="10"/>
        <v>星期六</v>
      </c>
    </row>
    <row r="143" spans="2:8" ht="16.5" customHeight="1" x14ac:dyDescent="0.35">
      <c r="B143" s="7">
        <f t="array" aca="1" ref="B143:H143" ca="1">日+1+DATE(Calendar11Year,Calendar11MonthOption,1)-WEEKDAY(DATE(Calendar11Year,Calendar11MonthOption,1),WeekdayOption)</f>
        <v>45074</v>
      </c>
      <c r="C143" s="7">
        <f ca="1"/>
        <v>45075</v>
      </c>
      <c r="D143" s="7">
        <f ca="1"/>
        <v>45076</v>
      </c>
      <c r="E143" s="7">
        <f ca="1"/>
        <v>45077</v>
      </c>
      <c r="F143" s="7">
        <f ca="1"/>
        <v>45078</v>
      </c>
      <c r="G143" s="7">
        <f ca="1"/>
        <v>45079</v>
      </c>
      <c r="H143" s="8">
        <f ca="1"/>
        <v>45080</v>
      </c>
    </row>
    <row r="144" spans="2:8" ht="56.25" customHeight="1" x14ac:dyDescent="0.35">
      <c r="B144" s="9"/>
      <c r="C144" s="9"/>
      <c r="D144" s="9"/>
      <c r="E144" s="9"/>
      <c r="F144" s="9"/>
      <c r="G144" s="9"/>
      <c r="H144" s="10"/>
    </row>
    <row r="145" spans="2:8" ht="16.5" customHeight="1" x14ac:dyDescent="0.35">
      <c r="B145" s="7">
        <f t="array" aca="1" ref="B145:H145" ca="1">日+8+DATE(Calendar11Year,Calendar11MonthOption,1)-WEEKDAY(DATE(Calendar11Year,Calendar11MonthOption,1),WeekdayOption)</f>
        <v>45081</v>
      </c>
      <c r="C145" s="7">
        <f ca="1"/>
        <v>45082</v>
      </c>
      <c r="D145" s="7">
        <f ca="1"/>
        <v>45083</v>
      </c>
      <c r="E145" s="7">
        <f ca="1"/>
        <v>45084</v>
      </c>
      <c r="F145" s="7">
        <f ca="1"/>
        <v>45085</v>
      </c>
      <c r="G145" s="7">
        <f ca="1"/>
        <v>45086</v>
      </c>
      <c r="H145" s="8">
        <f ca="1"/>
        <v>45087</v>
      </c>
    </row>
    <row r="146" spans="2:8" ht="56.25" customHeight="1" x14ac:dyDescent="0.35">
      <c r="B146" s="9"/>
      <c r="C146" s="9"/>
      <c r="D146" s="9"/>
      <c r="E146" s="9"/>
      <c r="F146" s="9"/>
      <c r="G146" s="9"/>
      <c r="H146" s="10"/>
    </row>
    <row r="147" spans="2:8" ht="16.5" customHeight="1" x14ac:dyDescent="0.35">
      <c r="B147" s="7">
        <f t="array" aca="1" ref="B147:H147" ca="1">日+15+DATE(Calendar11Year,Calendar11MonthOption,1)-WEEKDAY(DATE(Calendar11Year,Calendar11MonthOption,1),WeekdayOption)</f>
        <v>45088</v>
      </c>
      <c r="C147" s="7">
        <f ca="1"/>
        <v>45089</v>
      </c>
      <c r="D147" s="7">
        <f ca="1"/>
        <v>45090</v>
      </c>
      <c r="E147" s="7">
        <f ca="1"/>
        <v>45091</v>
      </c>
      <c r="F147" s="7">
        <f ca="1"/>
        <v>45092</v>
      </c>
      <c r="G147" s="7">
        <f ca="1"/>
        <v>45093</v>
      </c>
      <c r="H147" s="8">
        <f ca="1"/>
        <v>45094</v>
      </c>
    </row>
    <row r="148" spans="2:8" ht="56.25" customHeight="1" x14ac:dyDescent="0.35">
      <c r="B148" s="9"/>
      <c r="C148" s="9"/>
      <c r="D148" s="9"/>
      <c r="E148" s="9"/>
      <c r="F148" s="9"/>
      <c r="G148" s="9"/>
      <c r="H148" s="10"/>
    </row>
    <row r="149" spans="2:8" ht="16.5" customHeight="1" x14ac:dyDescent="0.35">
      <c r="B149" s="7">
        <f t="array" aca="1" ref="B149:H149" ca="1">日+22+DATE(Calendar11Year,Calendar11MonthOption,1)-WEEKDAY(DATE(Calendar11Year,Calendar11MonthOption,1),WeekdayOption)</f>
        <v>45095</v>
      </c>
      <c r="C149" s="7">
        <f ca="1"/>
        <v>45096</v>
      </c>
      <c r="D149" s="7">
        <f ca="1"/>
        <v>45097</v>
      </c>
      <c r="E149" s="7">
        <f ca="1"/>
        <v>45098</v>
      </c>
      <c r="F149" s="7">
        <f ca="1"/>
        <v>45099</v>
      </c>
      <c r="G149" s="7">
        <f ca="1"/>
        <v>45100</v>
      </c>
      <c r="H149" s="8">
        <f ca="1"/>
        <v>45101</v>
      </c>
    </row>
    <row r="150" spans="2:8" ht="56.25" customHeight="1" x14ac:dyDescent="0.35">
      <c r="B150" s="9"/>
      <c r="C150" s="9"/>
      <c r="D150" s="9"/>
      <c r="E150" s="9"/>
      <c r="F150" s="9"/>
      <c r="G150" s="9"/>
      <c r="H150" s="10"/>
    </row>
    <row r="151" spans="2:8" ht="16.5" customHeight="1" x14ac:dyDescent="0.35">
      <c r="B151" s="7">
        <f t="array" aca="1" ref="B151:H151" ca="1">日+29+DATE(Calendar11Year,Calendar11MonthOption,1)-WEEKDAY(DATE(Calendar11Year,Calendar11MonthOption,1),WeekdayOption)</f>
        <v>45102</v>
      </c>
      <c r="C151" s="7">
        <f ca="1"/>
        <v>45103</v>
      </c>
      <c r="D151" s="7">
        <f ca="1"/>
        <v>45104</v>
      </c>
      <c r="E151" s="7">
        <f ca="1"/>
        <v>45105</v>
      </c>
      <c r="F151" s="7">
        <f ca="1"/>
        <v>45106</v>
      </c>
      <c r="G151" s="7">
        <f ca="1"/>
        <v>45107</v>
      </c>
      <c r="H151" s="8">
        <f ca="1"/>
        <v>45108</v>
      </c>
    </row>
    <row r="152" spans="2:8" ht="57" customHeight="1" x14ac:dyDescent="0.35">
      <c r="B152" s="9"/>
      <c r="C152" s="9"/>
      <c r="D152" s="9"/>
      <c r="E152" s="9"/>
      <c r="F152" s="9"/>
      <c r="G152" s="9"/>
      <c r="H152" s="13"/>
    </row>
    <row r="153" spans="2:8" ht="16.5" customHeight="1" x14ac:dyDescent="0.35">
      <c r="B153" s="7">
        <f t="array" aca="1" ref="B153:C153" ca="1">日+36+DATE(Calendar11Year,Calendar11MonthOption,1)-WEEKDAY(DATE(Calendar11Year,Calendar11MonthOption,1),WeekdayOption)</f>
        <v>45109</v>
      </c>
      <c r="C153" s="7">
        <f ca="1"/>
        <v>45110</v>
      </c>
      <c r="D153" s="15" t="s">
        <v>0</v>
      </c>
      <c r="E153" s="15"/>
      <c r="F153" s="15"/>
      <c r="G153" s="15"/>
      <c r="H153" s="15"/>
    </row>
    <row r="154" spans="2:8" ht="63.75" customHeight="1" x14ac:dyDescent="0.35">
      <c r="B154" s="9"/>
      <c r="C154" s="9"/>
      <c r="D154" s="14"/>
      <c r="E154" s="14"/>
      <c r="F154" s="14"/>
      <c r="G154" s="14"/>
      <c r="H154" s="14"/>
    </row>
    <row r="155" spans="2:8" ht="54" customHeight="1" x14ac:dyDescent="0.95">
      <c r="B155" s="2">
        <f ca="1">YEAR(DATE(Calendar11Year,Calendar11MonthOption+1,1))</f>
        <v>2023</v>
      </c>
      <c r="C155" s="16" t="str">
        <f ca="1">TEXT(DATE(Calendar11Year,Calendar11MonthOption+1,1),"m月")</f>
        <v>7月</v>
      </c>
      <c r="D155" s="16"/>
      <c r="E155" s="16"/>
      <c r="F155" s="12"/>
      <c r="G155" s="12"/>
      <c r="H155" s="1"/>
    </row>
    <row r="156" spans="2:8" ht="14.25" customHeight="1" x14ac:dyDescent="0.35">
      <c r="B156" s="5" t="str">
        <f t="shared" ref="B156:H156" ca="1" si="11">UPPER(TEXT(B157,"aaaa"))</f>
        <v>星期日</v>
      </c>
      <c r="C156" s="6" t="str">
        <f t="shared" ca="1" si="11"/>
        <v>星期一</v>
      </c>
      <c r="D156" s="5" t="str">
        <f t="shared" ca="1" si="11"/>
        <v>星期二</v>
      </c>
      <c r="E156" s="6" t="str">
        <f t="shared" ca="1" si="11"/>
        <v>星期三</v>
      </c>
      <c r="F156" s="5" t="str">
        <f t="shared" ca="1" si="11"/>
        <v>星期四</v>
      </c>
      <c r="G156" s="6" t="str">
        <f t="shared" ca="1" si="11"/>
        <v>星期五</v>
      </c>
      <c r="H156" s="5" t="str">
        <f t="shared" ca="1" si="11"/>
        <v>星期六</v>
      </c>
    </row>
    <row r="157" spans="2:8" ht="16.5" customHeight="1" x14ac:dyDescent="0.35">
      <c r="B157" s="7">
        <f t="array" aca="1" ref="B157:H157" ca="1">日+1+DATE(Calendar12Year,Calendar12MonthOption,1)-WEEKDAY(DATE(Calendar12Year,Calendar12MonthOption,1),WeekdayOption)</f>
        <v>45102</v>
      </c>
      <c r="C157" s="7">
        <f ca="1"/>
        <v>45103</v>
      </c>
      <c r="D157" s="7">
        <f ca="1"/>
        <v>45104</v>
      </c>
      <c r="E157" s="7">
        <f ca="1"/>
        <v>45105</v>
      </c>
      <c r="F157" s="7">
        <f ca="1"/>
        <v>45106</v>
      </c>
      <c r="G157" s="7">
        <f ca="1"/>
        <v>45107</v>
      </c>
      <c r="H157" s="8">
        <f ca="1"/>
        <v>45108</v>
      </c>
    </row>
    <row r="158" spans="2:8" ht="56.25" customHeight="1" x14ac:dyDescent="0.35">
      <c r="B158" s="9"/>
      <c r="C158" s="9"/>
      <c r="D158" s="9"/>
      <c r="E158" s="9"/>
      <c r="F158" s="9"/>
      <c r="G158" s="9"/>
      <c r="H158" s="10"/>
    </row>
    <row r="159" spans="2:8" ht="16.5" customHeight="1" x14ac:dyDescent="0.35">
      <c r="B159" s="7">
        <f t="array" aca="1" ref="B159:H159" ca="1">日+8+DATE(Calendar12Year,Calendar12MonthOption,1)-WEEKDAY(DATE(Calendar12Year,Calendar12MonthOption,1),WeekdayOption)</f>
        <v>45109</v>
      </c>
      <c r="C159" s="7">
        <f ca="1"/>
        <v>45110</v>
      </c>
      <c r="D159" s="7">
        <f ca="1"/>
        <v>45111</v>
      </c>
      <c r="E159" s="7">
        <f ca="1"/>
        <v>45112</v>
      </c>
      <c r="F159" s="7">
        <f ca="1"/>
        <v>45113</v>
      </c>
      <c r="G159" s="7">
        <f ca="1"/>
        <v>45114</v>
      </c>
      <c r="H159" s="8">
        <f ca="1"/>
        <v>45115</v>
      </c>
    </row>
    <row r="160" spans="2:8" ht="56.25" customHeight="1" x14ac:dyDescent="0.35">
      <c r="B160" s="9"/>
      <c r="C160" s="9"/>
      <c r="D160" s="9"/>
      <c r="E160" s="9"/>
      <c r="F160" s="9"/>
      <c r="G160" s="9"/>
      <c r="H160" s="10"/>
    </row>
    <row r="161" spans="2:8" ht="16.5" customHeight="1" x14ac:dyDescent="0.35">
      <c r="B161" s="7">
        <f t="array" aca="1" ref="B161:H161" ca="1">日+15+DATE(Calendar12Year,Calendar12MonthOption,1)-WEEKDAY(DATE(Calendar12Year,Calendar12MonthOption,1),WeekdayOption)</f>
        <v>45116</v>
      </c>
      <c r="C161" s="7">
        <f ca="1"/>
        <v>45117</v>
      </c>
      <c r="D161" s="7">
        <f ca="1"/>
        <v>45118</v>
      </c>
      <c r="E161" s="7">
        <f ca="1"/>
        <v>45119</v>
      </c>
      <c r="F161" s="7">
        <f ca="1"/>
        <v>45120</v>
      </c>
      <c r="G161" s="7">
        <f ca="1"/>
        <v>45121</v>
      </c>
      <c r="H161" s="8">
        <f ca="1"/>
        <v>45122</v>
      </c>
    </row>
    <row r="162" spans="2:8" ht="56.25" customHeight="1" x14ac:dyDescent="0.35">
      <c r="B162" s="9"/>
      <c r="C162" s="9"/>
      <c r="D162" s="9"/>
      <c r="E162" s="9"/>
      <c r="F162" s="9"/>
      <c r="G162" s="9"/>
      <c r="H162" s="10"/>
    </row>
    <row r="163" spans="2:8" ht="16.5" customHeight="1" x14ac:dyDescent="0.35">
      <c r="B163" s="7">
        <f t="array" aca="1" ref="B163:H163" ca="1">日+22+DATE(Calendar12Year,Calendar12MonthOption,1)-WEEKDAY(DATE(Calendar12Year,Calendar12MonthOption,1),WeekdayOption)</f>
        <v>45123</v>
      </c>
      <c r="C163" s="7">
        <f ca="1"/>
        <v>45124</v>
      </c>
      <c r="D163" s="7">
        <f ca="1"/>
        <v>45125</v>
      </c>
      <c r="E163" s="7">
        <f ca="1"/>
        <v>45126</v>
      </c>
      <c r="F163" s="7">
        <f ca="1"/>
        <v>45127</v>
      </c>
      <c r="G163" s="7">
        <f ca="1"/>
        <v>45128</v>
      </c>
      <c r="H163" s="8">
        <f ca="1"/>
        <v>45129</v>
      </c>
    </row>
    <row r="164" spans="2:8" ht="56.25" customHeight="1" x14ac:dyDescent="0.35">
      <c r="B164" s="9"/>
      <c r="C164" s="9"/>
      <c r="D164" s="9"/>
      <c r="E164" s="9"/>
      <c r="F164" s="9"/>
      <c r="G164" s="9"/>
      <c r="H164" s="10"/>
    </row>
    <row r="165" spans="2:8" ht="16.5" customHeight="1" x14ac:dyDescent="0.35">
      <c r="B165" s="7">
        <f t="array" aca="1" ref="B165:H165" ca="1">日+29+DATE(Calendar12Year,Calendar12MonthOption,1)-WEEKDAY(DATE(Calendar12Year,Calendar12MonthOption,1),WeekdayOption)</f>
        <v>45130</v>
      </c>
      <c r="C165" s="7">
        <f ca="1"/>
        <v>45131</v>
      </c>
      <c r="D165" s="7">
        <f ca="1"/>
        <v>45132</v>
      </c>
      <c r="E165" s="7">
        <f ca="1"/>
        <v>45133</v>
      </c>
      <c r="F165" s="7">
        <f ca="1"/>
        <v>45134</v>
      </c>
      <c r="G165" s="7">
        <f ca="1"/>
        <v>45135</v>
      </c>
      <c r="H165" s="8">
        <f ca="1"/>
        <v>45136</v>
      </c>
    </row>
    <row r="166" spans="2:8" ht="57" customHeight="1" x14ac:dyDescent="0.35">
      <c r="B166" s="9"/>
      <c r="C166" s="9"/>
      <c r="D166" s="9"/>
      <c r="E166" s="9"/>
      <c r="F166" s="9"/>
      <c r="G166" s="9"/>
      <c r="H166" s="13"/>
    </row>
    <row r="167" spans="2:8" ht="16.5" customHeight="1" x14ac:dyDescent="0.35">
      <c r="B167" s="7">
        <f t="array" aca="1" ref="B167:C167" ca="1">日+36+DATE(Calendar12Year,Calendar12MonthOption,1)-WEEKDAY(DATE(Calendar12Year,Calendar12MonthOption,1),WeekdayOption)</f>
        <v>45137</v>
      </c>
      <c r="C167" s="7">
        <f ca="1"/>
        <v>45138</v>
      </c>
      <c r="D167" s="15" t="s">
        <v>0</v>
      </c>
      <c r="E167" s="15"/>
      <c r="F167" s="15"/>
      <c r="G167" s="15"/>
      <c r="H167" s="15"/>
    </row>
    <row r="168" spans="2:8" ht="63.75" customHeight="1" x14ac:dyDescent="0.35">
      <c r="B168" s="9"/>
      <c r="C168" s="9"/>
      <c r="D168" s="14"/>
      <c r="E168" s="14"/>
      <c r="F168" s="14"/>
      <c r="G168" s="14"/>
      <c r="H168" s="14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1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 xr:uid="{00000000-0002-0000-0000-000000000000}">
      <formula1>"星期日,星期一,星期二,星期三,星期四,星期五,星期六"</formula1>
    </dataValidation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 xr:uid="{00000000-0002-0000-0000-000001000000}">
      <formula1>"1月,2月,3月,4月,5月,6月,7月,8月,9月,10月,11月,12月"</formula1>
    </dataValidation>
    <dataValidation allowBlank="1" showInputMessage="1" prompt="此工作簿是 12 个月日历。在单元格中 B1 中输入开始年份，然后在单元格 C1 选择开始月份。日历将为后面的月份自动更新" sqref="A1" xr:uid="{00000000-0002-0000-0000-000002000000}"/>
    <dataValidation allowBlank="1" showInputMessage="1" showErrorMessage="1" prompt="在此单元格中输入年份" sqref="B1" xr:uid="{00000000-0002-0000-0000-000003000000}"/>
    <dataValidation allowBlank="1" showInputMessage="1" prompt="自动确定的工作日。若要更改工作日，请在单元格 B2 中选择新的周开始日。" sqref="C2:H2 B16" xr:uid="{00000000-0002-0000-0000-000004000000}"/>
    <dataValidation allowBlank="1" showInputMessage="1" prompt="日期" sqref="B3" xr:uid="{00000000-0002-0000-0000-000005000000}"/>
    <dataValidation allowBlank="1" showInputMessage="1" prompt="在此处输入每日备注" sqref="B4" xr:uid="{00000000-0002-0000-0000-000006000000}"/>
    <dataValidation allowBlank="1" showInputMessage="1" prompt="日历年份基于单元格 B1 中所选的年份自动更新" sqref="B15" xr:uid="{00000000-0002-0000-0000-000007000000}"/>
    <dataValidation allowBlank="1" showInputMessage="1" prompt="日历月份基于单元格 C1 中所选的月份自动更新" sqref="C15:E15" xr:uid="{00000000-0002-0000-0000-000008000000}"/>
    <dataValidation allowBlank="1" showInputMessage="1" prompt="在下方单元格中输入每月备注" sqref="D13:H13" xr:uid="{00000000-0002-0000-0000-00000C000000}"/>
    <dataValidation allowBlank="1" showInputMessage="1" prompt="在此单元格中输入每月备注" sqref="D14:H14" xr:uid="{00000000-0002-0000-0000-00000D000000}"/>
    <dataValidation allowBlank="1" showInputMessage="1" showErrorMessage="1" prompt="日历年份基于单元格 B1 中所选的年份自动更新" sqref="B29 B43 B57 B71 B85 B99 B113 B127 B141 B155" xr:uid="{00000000-0002-0000-0000-00000E000000}"/>
    <dataValidation allowBlank="1" showInputMessage="1" showErrorMessage="1" prompt="日历月份基于单元格 C1 中所选的月份自动更新" sqref="C141:E141 C29:E29 C43:E43 C57:E57 C71:E71 C85:E85 C99:E99 C113:E113 C127:E127 C155:E155" xr:uid="{00000000-0002-0000-0000-00000F000000}"/>
    <dataValidation allowBlank="1" showInputMessage="1" showErrorMessage="1" prompt="自动确定的工作日。若要更改工作日，请在单元格 B2 中选择新的周开始日。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62</vt:i4>
      </vt:variant>
    </vt:vector>
  </HeadingPairs>
  <TitlesOfParts>
    <vt:vector size="63" baseType="lpstr">
      <vt:lpstr>日历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日历!Print_Area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2022-09-21T14:08:10Z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