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7" i="2" l="1"/>
  <c r="F8" i="2"/>
  <c r="F9" i="2"/>
  <c r="F10" i="2"/>
  <c r="F11" i="2"/>
  <c r="F6" i="2"/>
  <c r="E7" i="2"/>
  <c r="E8" i="2"/>
  <c r="E9" i="2"/>
  <c r="E10" i="2"/>
  <c r="E11" i="2"/>
  <c r="E6" i="2"/>
  <c r="D7" i="2"/>
  <c r="D8" i="2"/>
  <c r="D9" i="2"/>
  <c r="D10" i="2"/>
  <c r="D11" i="2"/>
  <c r="D6" i="2"/>
  <c r="G3" i="2" l="1"/>
  <c r="G2" i="2"/>
  <c r="F3" i="2"/>
  <c r="F2" i="2"/>
  <c r="E3" i="2"/>
  <c r="E2" i="2"/>
  <c r="D3" i="2"/>
  <c r="I3" i="2" s="1"/>
  <c r="D2" i="2"/>
  <c r="I2" i="2" s="1"/>
  <c r="C3" i="2"/>
  <c r="C2" i="2"/>
  <c r="H2" i="2" l="1"/>
  <c r="H3" i="2"/>
  <c r="C20" i="1"/>
  <c r="D8" i="1" l="1"/>
  <c r="C9" i="1"/>
  <c r="C10" i="1" l="1"/>
  <c r="E8" i="1"/>
  <c r="F8" i="1" s="1"/>
  <c r="G8" i="1" s="1"/>
  <c r="C11" i="1"/>
  <c r="H9" i="1" l="1"/>
  <c r="C12" i="1"/>
  <c r="D9" i="1" l="1"/>
  <c r="E9" i="1" s="1"/>
  <c r="F9" i="1" s="1"/>
  <c r="G9" i="1" s="1"/>
  <c r="C21" i="1"/>
  <c r="C13" i="1"/>
  <c r="H10" i="1" l="1"/>
  <c r="C22" i="1" s="1"/>
  <c r="D10" i="1"/>
  <c r="E10" i="1" l="1"/>
  <c r="F10" i="1" s="1"/>
  <c r="G10" i="1" s="1"/>
  <c r="H11" i="1" l="1"/>
  <c r="D11" i="1"/>
  <c r="E11" i="1" s="1"/>
  <c r="F11" i="1" s="1"/>
  <c r="G11" i="1" s="1"/>
  <c r="C23" i="1" l="1"/>
  <c r="C28" i="1"/>
  <c r="C32" i="1" s="1"/>
  <c r="C36" i="1" s="1"/>
  <c r="H12" i="1"/>
  <c r="C40" i="1" l="1"/>
  <c r="C44" i="1" s="1"/>
  <c r="C48" i="1" s="1"/>
  <c r="D12" i="1"/>
  <c r="E12" i="1" s="1"/>
  <c r="F12" i="1" s="1"/>
  <c r="G12" i="1" s="1"/>
  <c r="H13" i="1" l="1"/>
  <c r="D13" i="1" s="1"/>
  <c r="E13" i="1" s="1"/>
  <c r="F13" i="1" s="1"/>
  <c r="G13" i="1" s="1"/>
</calcChain>
</file>

<file path=xl/sharedStrings.xml><?xml version="1.0" encoding="utf-8"?>
<sst xmlns="http://schemas.openxmlformats.org/spreadsheetml/2006/main" count="19" uniqueCount="10">
  <si>
    <t>n</t>
  </si>
  <si>
    <t>h</t>
  </si>
  <si>
    <t>RK 4</t>
  </si>
  <si>
    <t>ABM</t>
  </si>
  <si>
    <t>C)</t>
  </si>
  <si>
    <t>Actual Value</t>
  </si>
  <si>
    <t xml:space="preserve">Absolute error between actual value and </t>
  </si>
  <si>
    <t xml:space="preserve">Relative error between actual value and </t>
  </si>
  <si>
    <t>Absolute error</t>
  </si>
  <si>
    <t>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</si>
</sst>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00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164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4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</xdr:colOff>
      <xdr:row>0</xdr:row>
      <xdr:rowOff>138112</xdr:rowOff>
    </xdr:from>
    <xdr:ext cx="1127553" cy="2898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14450" y="138112"/>
              <a:ext cx="1127553" cy="289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MY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MY" sz="1100" b="0" i="0">
                        <a:latin typeface="Cambria Math" panose="02040503050406030204" pitchFamily="18" charset="0"/>
                      </a:rPr>
                      <m:t>x</m:t>
                    </m:r>
                    <m:sSup>
                      <m:sSup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MY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14450" y="138112"/>
              <a:ext cx="1127553" cy="289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 𝑓(𝑥,𝑦)=x𝑦^2−𝑦/𝑥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4</xdr:col>
      <xdr:colOff>47625</xdr:colOff>
      <xdr:row>0</xdr:row>
      <xdr:rowOff>185737</xdr:rowOff>
    </xdr:from>
    <xdr:ext cx="7151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514600" y="185737"/>
              <a:ext cx="715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,  </m:t>
                    </m:r>
                    <m:r>
                      <a:rPr lang="en-MY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MY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≠0</m:t>
                    </m:r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514600" y="185737"/>
              <a:ext cx="715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 ,  𝑥</a:t>
              </a:r>
              <a:r>
                <a:rPr lang="en-MY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≠0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2</xdr:col>
      <xdr:colOff>219075</xdr:colOff>
      <xdr:row>6</xdr:row>
      <xdr:rowOff>14287</xdr:rowOff>
    </xdr:from>
    <xdr:ext cx="1800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38275" y="1157287"/>
              <a:ext cx="1800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38275" y="1157287"/>
              <a:ext cx="1800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𝑥_𝑛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3</xdr:col>
      <xdr:colOff>238125</xdr:colOff>
      <xdr:row>6</xdr:row>
      <xdr:rowOff>14287</xdr:rowOff>
    </xdr:from>
    <xdr:ext cx="171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066925" y="1157287"/>
              <a:ext cx="171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066925" y="1157287"/>
              <a:ext cx="171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𝑘_1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4</xdr:col>
      <xdr:colOff>257175</xdr:colOff>
      <xdr:row>6</xdr:row>
      <xdr:rowOff>14287</xdr:rowOff>
    </xdr:from>
    <xdr:ext cx="1751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724150" y="1157287"/>
              <a:ext cx="1751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724150" y="1157287"/>
              <a:ext cx="1751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𝑘_2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5</xdr:col>
      <xdr:colOff>238125</xdr:colOff>
      <xdr:row>6</xdr:row>
      <xdr:rowOff>14287</xdr:rowOff>
    </xdr:from>
    <xdr:ext cx="1751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343275" y="1157287"/>
              <a:ext cx="1751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343275" y="1157287"/>
              <a:ext cx="1751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𝑘_3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6</xdr:col>
      <xdr:colOff>247650</xdr:colOff>
      <xdr:row>6</xdr:row>
      <xdr:rowOff>14287</xdr:rowOff>
    </xdr:from>
    <xdr:ext cx="1751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3990975" y="1157287"/>
              <a:ext cx="1751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990975" y="1157287"/>
              <a:ext cx="1751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𝑘_4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7</xdr:col>
      <xdr:colOff>247650</xdr:colOff>
      <xdr:row>6</xdr:row>
      <xdr:rowOff>4762</xdr:rowOff>
    </xdr:from>
    <xdr:ext cx="1728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4629150" y="1147762"/>
              <a:ext cx="172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4629150" y="1147762"/>
              <a:ext cx="172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𝑦_𝑛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6</xdr:col>
      <xdr:colOff>152400</xdr:colOff>
      <xdr:row>1</xdr:row>
      <xdr:rowOff>23812</xdr:rowOff>
    </xdr:from>
    <xdr:ext cx="9492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3895725" y="214312"/>
              <a:ext cx="9492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=1</m:t>
                    </m:r>
                    <m:r>
                      <a:rPr lang="en-MY" sz="1100" b="0" i="0">
                        <a:latin typeface="Cambria Math" panose="02040503050406030204" pitchFamily="18" charset="0"/>
                      </a:rPr>
                      <m:t> , 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MY" sz="1100" b="0" i="0">
                        <a:latin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3895725" y="214312"/>
              <a:ext cx="9492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 𝑥_0=1 , 𝑦_0=1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8</xdr:col>
      <xdr:colOff>571499</xdr:colOff>
      <xdr:row>2</xdr:row>
      <xdr:rowOff>23811</xdr:rowOff>
    </xdr:from>
    <xdr:ext cx="1114425" cy="2143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5591174" y="404811"/>
              <a:ext cx="1114425" cy="214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MY" sz="1100" b="0" i="1">
                        <a:latin typeface="Cambria Math" panose="02040503050406030204" pitchFamily="18" charset="0"/>
                      </a:rPr>
                      <m:t>h𝑓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MY" sz="1100" b="0"/>
            </a:p>
            <a:p>
              <a:r>
                <a:rPr lang="en-MY" sz="1100"/>
                <a:t>        </a:t>
              </a:r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5591174" y="404811"/>
              <a:ext cx="1114425" cy="214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 𝑘_1=ℎ𝑓(𝑥_𝑛,𝑦_𝑛 )</a:t>
              </a:r>
              <a:endParaRPr lang="en-MY" sz="1100" b="0"/>
            </a:p>
            <a:p>
              <a:r>
                <a:rPr lang="en-MY" sz="1100"/>
                <a:t>        </a:t>
              </a:r>
            </a:p>
          </xdr:txBody>
        </xdr:sp>
      </mc:Fallback>
    </mc:AlternateContent>
    <xdr:clientData/>
  </xdr:oneCellAnchor>
  <xdr:oneCellAnchor>
    <xdr:from>
      <xdr:col>9</xdr:col>
      <xdr:colOff>133350</xdr:colOff>
      <xdr:row>3</xdr:row>
      <xdr:rowOff>52387</xdr:rowOff>
    </xdr:from>
    <xdr:ext cx="1152525" cy="3175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5762625" y="623887"/>
              <a:ext cx="1152525" cy="3175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=</m:t>
                    </m:r>
                    <m:r>
                      <m:rPr>
                        <m:sty m:val="p"/>
                      </m:rPr>
                      <a:rPr lang="en-MY" sz="1100" b="0" i="0">
                        <a:latin typeface="Cambria Math" panose="02040503050406030204" pitchFamily="18" charset="0"/>
                      </a:rPr>
                      <m:t>h</m:t>
                    </m:r>
                    <m:r>
                      <a:rPr lang="en-MY" sz="1100" b="0" i="0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sSubSup>
                      <m:sSubSup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MY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n-MY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5762625" y="623887"/>
              <a:ext cx="1152525" cy="3175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 =h(𝑥_𝑛 𝑦_𝑛^2−𝑦_𝑛/𝑥_𝑛 )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8</xdr:col>
      <xdr:colOff>542924</xdr:colOff>
      <xdr:row>5</xdr:row>
      <xdr:rowOff>4762</xdr:rowOff>
    </xdr:from>
    <xdr:ext cx="1819275" cy="5286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5562599" y="957262"/>
              <a:ext cx="1819275" cy="528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MY" sz="1100" b="0" i="1">
                        <a:latin typeface="Cambria Math" panose="02040503050406030204" pitchFamily="18" charset="0"/>
                      </a:rPr>
                      <m:t>h𝑓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num>
                          <m:den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kumimoji="0" lang="en-MY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n-MY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kumimoji="0" lang="en-MY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kumimoji="0" lang="en-MY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kumimoji="0" lang="en-MY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kumimoji="0" lang="en-MY" sz="11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0" lang="en-MY" sz="11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kumimoji="0" lang="en-MY" sz="11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num>
                          <m:den>
                            <m:r>
                              <a:rPr kumimoji="0" lang="en-MY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MY" sz="1100" b="0"/>
            </a:p>
            <a:p>
              <a:r>
                <a:rPr lang="en-MY" sz="1100"/>
                <a:t>        </a:t>
              </a:r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5562599" y="957262"/>
              <a:ext cx="1819275" cy="528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 𝑘_2=ℎ𝑓(𝑥_𝑛+ℎ/2,</a:t>
              </a:r>
              <a:r>
                <a:rPr kumimoji="0" lang="en-MY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𝑦_𝑛+𝑘_1/2)</a:t>
              </a:r>
              <a:endParaRPr lang="en-MY" sz="1100" b="0"/>
            </a:p>
            <a:p>
              <a:r>
                <a:rPr lang="en-MY" sz="1100"/>
                <a:t>        </a:t>
              </a:r>
            </a:p>
          </xdr:txBody>
        </xdr:sp>
      </mc:Fallback>
    </mc:AlternateContent>
    <xdr:clientData/>
  </xdr:oneCellAnchor>
  <xdr:oneCellAnchor>
    <xdr:from>
      <xdr:col>9</xdr:col>
      <xdr:colOff>9525</xdr:colOff>
      <xdr:row>6</xdr:row>
      <xdr:rowOff>157162</xdr:rowOff>
    </xdr:from>
    <xdr:ext cx="2762250" cy="5698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/>
            <xdr:cNvSpPr txBox="1"/>
          </xdr:nvSpPr>
          <xdr:spPr>
            <a:xfrm>
              <a:off x="5638800" y="1300162"/>
              <a:ext cx="2762250" cy="5698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MY" sz="1100" b="0" i="1">
                        <a:latin typeface="Cambria Math" panose="02040503050406030204" pitchFamily="18" charset="0"/>
                      </a:rPr>
                      <m:t>h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num>
                          <m:den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MY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MY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MY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MY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MY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MY" sz="11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en-MY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MY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MY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MY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MY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MY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MY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num>
                          <m:den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num>
                      <m:den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num>
                          <m:den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5638800" y="1300162"/>
              <a:ext cx="2762250" cy="5698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=ℎ(𝑥_𝑛+ℎ/2) (𝑦_𝑛+𝑘_1/2)^2−ℎ  (𝑦_𝑛+𝑘_1/2)/(𝑥_𝑛+ℎ/2)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8</xdr:col>
      <xdr:colOff>552449</xdr:colOff>
      <xdr:row>9</xdr:row>
      <xdr:rowOff>147637</xdr:rowOff>
    </xdr:from>
    <xdr:ext cx="1819275" cy="5286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/>
            <xdr:cNvSpPr txBox="1"/>
          </xdr:nvSpPr>
          <xdr:spPr>
            <a:xfrm>
              <a:off x="5572124" y="1862137"/>
              <a:ext cx="1819275" cy="528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MY" sz="1100" b="0" i="1">
                        <a:latin typeface="Cambria Math" panose="02040503050406030204" pitchFamily="18" charset="0"/>
                      </a:rPr>
                      <m:t>h𝑓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num>
                          <m:den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kumimoji="0" lang="en-MY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n-MY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kumimoji="0" lang="en-MY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kumimoji="0" lang="en-MY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kumimoji="0" lang="en-MY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kumimoji="0" lang="en-MY" sz="11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0" lang="en-MY" sz="11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kumimoji="0" lang="en-MY" sz="11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kumimoji="0" lang="en-MY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MY" sz="1100" b="0"/>
            </a:p>
            <a:p>
              <a:r>
                <a:rPr lang="en-MY" sz="1100"/>
                <a:t>        </a:t>
              </a:r>
            </a:p>
          </xdr:txBody>
        </xdr:sp>
      </mc:Choice>
      <mc:Fallback xmlns="">
        <xdr:sp macro="" textlink="">
          <xdr:nvSpPr>
            <xdr:cNvPr id="55" name="TextBox 54"/>
            <xdr:cNvSpPr txBox="1"/>
          </xdr:nvSpPr>
          <xdr:spPr>
            <a:xfrm>
              <a:off x="5572124" y="1862137"/>
              <a:ext cx="1819275" cy="528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 𝑘_3=ℎ𝑓(𝑥_𝑛+ℎ/2,</a:t>
              </a:r>
              <a:r>
                <a:rPr kumimoji="0" lang="en-MY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𝑦_𝑛+𝑘_2/2)</a:t>
              </a:r>
              <a:endParaRPr lang="en-MY" sz="1100" b="0"/>
            </a:p>
            <a:p>
              <a:r>
                <a:rPr lang="en-MY" sz="1100"/>
                <a:t>        </a:t>
              </a:r>
            </a:p>
          </xdr:txBody>
        </xdr:sp>
      </mc:Fallback>
    </mc:AlternateContent>
    <xdr:clientData/>
  </xdr:oneCellAnchor>
  <xdr:oneCellAnchor>
    <xdr:from>
      <xdr:col>9</xdr:col>
      <xdr:colOff>19050</xdr:colOff>
      <xdr:row>11</xdr:row>
      <xdr:rowOff>119062</xdr:rowOff>
    </xdr:from>
    <xdr:ext cx="2762250" cy="5698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/>
            <xdr:cNvSpPr txBox="1"/>
          </xdr:nvSpPr>
          <xdr:spPr>
            <a:xfrm>
              <a:off x="5648325" y="2214562"/>
              <a:ext cx="2762250" cy="5698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MY" sz="1100" b="0" i="1">
                        <a:latin typeface="Cambria Math" panose="02040503050406030204" pitchFamily="18" charset="0"/>
                      </a:rPr>
                      <m:t>h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num>
                          <m:den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MY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MY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MY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MY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MY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MY" sz="11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en-MY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MY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MY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MY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MY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MY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MY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num>
                      <m:den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num>
                          <m:den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56" name="TextBox 55"/>
            <xdr:cNvSpPr txBox="1"/>
          </xdr:nvSpPr>
          <xdr:spPr>
            <a:xfrm>
              <a:off x="5648325" y="2214562"/>
              <a:ext cx="2762250" cy="5698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=ℎ(𝑥_𝑛+ℎ/2) (𝑦_𝑛+𝑘_2/2)^2−ℎ  (𝑦_𝑛+𝑘_2/2)/(𝑥_𝑛+ℎ/2)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8</xdr:col>
      <xdr:colOff>590549</xdr:colOff>
      <xdr:row>14</xdr:row>
      <xdr:rowOff>138111</xdr:rowOff>
    </xdr:from>
    <xdr:ext cx="1685926" cy="2333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/>
            <xdr:cNvSpPr txBox="1"/>
          </xdr:nvSpPr>
          <xdr:spPr>
            <a:xfrm>
              <a:off x="5610224" y="2824161"/>
              <a:ext cx="1685926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MY" sz="1100" b="0" i="1">
                        <a:latin typeface="Cambria Math" panose="02040503050406030204" pitchFamily="18" charset="0"/>
                      </a:rPr>
                      <m:t>h𝑓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MY" sz="1100" b="0"/>
            </a:p>
            <a:p>
              <a:r>
                <a:rPr lang="en-MY" sz="1100"/>
                <a:t>        </a:t>
              </a:r>
            </a:p>
          </xdr:txBody>
        </xdr:sp>
      </mc:Choice>
      <mc:Fallback xmlns="">
        <xdr:sp macro="" textlink="">
          <xdr:nvSpPr>
            <xdr:cNvPr id="57" name="TextBox 56"/>
            <xdr:cNvSpPr txBox="1"/>
          </xdr:nvSpPr>
          <xdr:spPr>
            <a:xfrm>
              <a:off x="5610224" y="2824161"/>
              <a:ext cx="1685926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 𝑘_4=ℎ𝑓(𝑥_𝑛+ℎ,𝑦_𝑛+𝑘_3 )</a:t>
              </a:r>
              <a:endParaRPr lang="en-MY" sz="1100" b="0"/>
            </a:p>
            <a:p>
              <a:r>
                <a:rPr lang="en-MY" sz="1100"/>
                <a:t>        </a:t>
              </a:r>
            </a:p>
          </xdr:txBody>
        </xdr:sp>
      </mc:Fallback>
    </mc:AlternateContent>
    <xdr:clientData/>
  </xdr:oneCellAnchor>
  <xdr:oneCellAnchor>
    <xdr:from>
      <xdr:col>9</xdr:col>
      <xdr:colOff>257175</xdr:colOff>
      <xdr:row>15</xdr:row>
      <xdr:rowOff>166687</xdr:rowOff>
    </xdr:from>
    <xdr:ext cx="2130070" cy="349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/>
            <xdr:cNvSpPr txBox="1"/>
          </xdr:nvSpPr>
          <xdr:spPr>
            <a:xfrm>
              <a:off x="5886450" y="3043237"/>
              <a:ext cx="2130070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MY" sz="1100" b="0" i="1">
                        <a:latin typeface="Cambria Math" panose="02040503050406030204" pitchFamily="18" charset="0"/>
                      </a:rPr>
                      <m:t>h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d>
                    <m:sSup>
                      <m:sSup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MY" sz="1100" b="0" i="1">
                        <a:latin typeface="Cambria Math" panose="02040503050406030204" pitchFamily="18" charset="0"/>
                      </a:rPr>
                      <m:t>− </m:t>
                    </m:r>
                    <m:r>
                      <a:rPr lang="en-MY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h</m:t>
                        </m:r>
                      </m:den>
                    </m:f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5886450" y="3043237"/>
              <a:ext cx="2130070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=ℎ(𝑥_𝑛+ℎ) 〖(𝑦_𝑛+𝑘_3)〗^2− ℎ  (𝑦_𝑛+𝑘_3)/(𝑥_𝑛+ℎ)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17</xdr:row>
      <xdr:rowOff>157162</xdr:rowOff>
    </xdr:from>
    <xdr:ext cx="2198229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5629275" y="3414712"/>
              <a:ext cx="219822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5629275" y="3414712"/>
              <a:ext cx="219822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 𝑦_(𝑛+1)= 𝑦_𝑛+1/6 (𝑘_1+𝑘_2+𝑘_3+𝑘_4 )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14</xdr:row>
      <xdr:rowOff>23812</xdr:rowOff>
    </xdr:from>
    <xdr:ext cx="24562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76275" y="2709862"/>
              <a:ext cx="24562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=1.0101 , 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=1.0417 , 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=1.0989</m:t>
                    </m:r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76275" y="2709862"/>
              <a:ext cx="24562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 𝑦_1=1.0101 , 𝑦_2=1.0417 , 𝑦_3=1.0989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2</xdr:col>
      <xdr:colOff>219075</xdr:colOff>
      <xdr:row>18</xdr:row>
      <xdr:rowOff>14287</xdr:rowOff>
    </xdr:from>
    <xdr:ext cx="1747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438275" y="3081337"/>
              <a:ext cx="174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438275" y="3081337"/>
              <a:ext cx="174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𝑣_𝑛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1</xdr:col>
      <xdr:colOff>57150</xdr:colOff>
      <xdr:row>16</xdr:row>
      <xdr:rowOff>52387</xdr:rowOff>
    </xdr:from>
    <xdr:ext cx="1729511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666750" y="3119437"/>
              <a:ext cx="1729511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MY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sSubSup>
                      <m:sSubSup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MY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666750" y="3119437"/>
              <a:ext cx="1729511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 𝑣_𝑛=𝑓(𝑥_𝑛,𝑦_𝑛 )=𝑥_𝑛 𝑦_𝑛^2−𝑦_𝑛/𝑥_𝑛 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9</xdr:col>
      <xdr:colOff>38100</xdr:colOff>
      <xdr:row>24</xdr:row>
      <xdr:rowOff>0</xdr:rowOff>
    </xdr:from>
    <xdr:ext cx="3317127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5667375" y="4448175"/>
              <a:ext cx="33171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sSubSup>
                      <m:sSubSup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n-MY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24</m:t>
                        </m:r>
                      </m:den>
                    </m:f>
                    <m:r>
                      <a:rPr lang="en-MY" sz="1100" b="0" i="1">
                        <a:latin typeface="Cambria Math" panose="02040503050406030204" pitchFamily="18" charset="0"/>
                      </a:rPr>
                      <m:t>(−9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+37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−59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+55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5667375" y="4448175"/>
              <a:ext cx="33171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 𝑦_(𝑛+1)^∗=𝑦_𝑛+ℎ/24(−9𝑣_(𝑛−3)+37𝑣_(𝑛−2)−59𝑣_(𝑛−1)+55𝑣_𝑛)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0</xdr:col>
      <xdr:colOff>571500</xdr:colOff>
      <xdr:row>25</xdr:row>
      <xdr:rowOff>28575</xdr:rowOff>
    </xdr:from>
    <xdr:ext cx="2817566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571500" y="5010150"/>
              <a:ext cx="281756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sSubSup>
                      <m:sSubSup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n-MY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0.1</m:t>
                        </m:r>
                      </m:num>
                      <m:den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24</m:t>
                        </m:r>
                      </m:den>
                    </m:f>
                    <m:r>
                      <a:rPr lang="en-MY" sz="1100" b="0" i="1">
                        <a:latin typeface="Cambria Math" panose="02040503050406030204" pitchFamily="18" charset="0"/>
                      </a:rPr>
                      <m:t>(−9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+37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−59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+55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571500" y="5010150"/>
              <a:ext cx="281756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 𝑦_4^∗=𝑦_3+0.1/24(−9𝑣_0+37𝑣_1−59𝑣_2+55𝑣_3)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1</xdr:col>
      <xdr:colOff>209550</xdr:colOff>
      <xdr:row>27</xdr:row>
      <xdr:rowOff>9525</xdr:rowOff>
    </xdr:from>
    <xdr:ext cx="1733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819150" y="5372100"/>
              <a:ext cx="1733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819150" y="5372100"/>
              <a:ext cx="1733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𝑦_4^∗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29</xdr:row>
      <xdr:rowOff>14287</xdr:rowOff>
    </xdr:from>
    <xdr:ext cx="1746760" cy="3529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638175" y="5757862"/>
              <a:ext cx="1746760" cy="3529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MY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Sup>
                          <m:sSubSup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  <m:sup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bSup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Sup>
                      <m:sSubSup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∗2</m:t>
                        </m:r>
                      </m:sup>
                    </m:sSubSup>
                    <m:r>
                      <a:rPr lang="en-MY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  <m:sup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638175" y="5757862"/>
              <a:ext cx="1746760" cy="3529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 𝑣_4=𝑓(𝑥_4,𝑦_4^∗ )=𝑥_4 𝑦_4^(∗2)−(𝑦_4^∗)/𝑥_4 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1</xdr:col>
      <xdr:colOff>209550</xdr:colOff>
      <xdr:row>31</xdr:row>
      <xdr:rowOff>9525</xdr:rowOff>
    </xdr:from>
    <xdr:ext cx="1976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819150" y="6134100"/>
              <a:ext cx="1976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819150" y="6134100"/>
              <a:ext cx="1976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 𝑣_4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9</xdr:col>
      <xdr:colOff>57150</xdr:colOff>
      <xdr:row>25</xdr:row>
      <xdr:rowOff>161925</xdr:rowOff>
    </xdr:from>
    <xdr:ext cx="2948756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5686425" y="4962525"/>
              <a:ext cx="2948756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24</m:t>
                        </m:r>
                      </m:den>
                    </m:f>
                    <m:r>
                      <a:rPr lang="en-MY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−5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+19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+9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686425" y="4962525"/>
              <a:ext cx="2948756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 𝑦_(𝑛+1)=𝑦_𝑛+ℎ/24(𝑣_(𝑛−2)−5𝑣_(𝑛−1)+19𝑣_𝑛+9𝑣_(𝑛+1))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33</xdr:row>
      <xdr:rowOff>28575</xdr:rowOff>
    </xdr:from>
    <xdr:ext cx="2419350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619125" y="6534150"/>
              <a:ext cx="2419350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0.1</m:t>
                        </m:r>
                      </m:num>
                      <m:den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24</m:t>
                        </m:r>
                      </m:den>
                    </m:f>
                    <m:r>
                      <a:rPr lang="en-MY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−5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+19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+9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619125" y="6534150"/>
              <a:ext cx="2419350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 𝑦_4=𝑦_3+0.1/24(𝑣_1−5𝑣_2+19𝑣_3+9𝑣_4)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1</xdr:col>
      <xdr:colOff>209550</xdr:colOff>
      <xdr:row>35</xdr:row>
      <xdr:rowOff>9525</xdr:rowOff>
    </xdr:from>
    <xdr:ext cx="1969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819150" y="6896100"/>
              <a:ext cx="1969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819150" y="6896100"/>
              <a:ext cx="1969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 𝑦_4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0</xdr:col>
      <xdr:colOff>581025</xdr:colOff>
      <xdr:row>37</xdr:row>
      <xdr:rowOff>28575</xdr:rowOff>
    </xdr:from>
    <xdr:ext cx="2817566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581025" y="7296150"/>
              <a:ext cx="281756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sSubSup>
                      <m:sSubSup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n-MY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0.1</m:t>
                        </m:r>
                      </m:num>
                      <m:den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24</m:t>
                        </m:r>
                      </m:den>
                    </m:f>
                    <m:r>
                      <a:rPr lang="en-MY" sz="1100" b="0" i="1">
                        <a:latin typeface="Cambria Math" panose="02040503050406030204" pitchFamily="18" charset="0"/>
                      </a:rPr>
                      <m:t>(−9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+37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−59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+55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581025" y="7296150"/>
              <a:ext cx="281756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 𝑦_5^∗=𝑦_4+0.1/24(−9𝑣_1+37𝑣_2−59𝑣_3+55𝑣_4)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1</xdr:col>
      <xdr:colOff>228600</xdr:colOff>
      <xdr:row>39</xdr:row>
      <xdr:rowOff>0</xdr:rowOff>
    </xdr:from>
    <xdr:ext cx="1733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838200" y="7648575"/>
              <a:ext cx="1733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838200" y="7648575"/>
              <a:ext cx="1733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𝑦_5^∗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41</xdr:row>
      <xdr:rowOff>4762</xdr:rowOff>
    </xdr:from>
    <xdr:ext cx="1786451" cy="3608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619125" y="8034337"/>
              <a:ext cx="1786451" cy="360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MY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sub>
                        </m:s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Sup>
                          <m:sSubSup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sub>
                          <m:sup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bSup>
                      </m:e>
                    </m:d>
                    <m:r>
                      <a:rPr lang="en-MY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Sup>
                      <m:sSubSup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∗2</m:t>
                        </m:r>
                      </m:sup>
                    </m:sSubSup>
                    <m:r>
                      <a:rPr lang="en-MY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sub>
                          <m:sup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en-MY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MY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619125" y="8034337"/>
              <a:ext cx="1786451" cy="360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 𝑣_5=𝑓(𝑥_5,𝑦_5^∗ )=𝑥_5 𝑦_5^(∗2)−(𝑦_5^∗)/𝑥_5 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1</xdr:col>
      <xdr:colOff>200025</xdr:colOff>
      <xdr:row>43</xdr:row>
      <xdr:rowOff>9525</xdr:rowOff>
    </xdr:from>
    <xdr:ext cx="2037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809625" y="8420100"/>
              <a:ext cx="2037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809625" y="8420100"/>
              <a:ext cx="2037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 𝑣_5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45</xdr:row>
      <xdr:rowOff>28575</xdr:rowOff>
    </xdr:from>
    <xdr:ext cx="2419350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638175" y="8820150"/>
              <a:ext cx="2419350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0.1</m:t>
                        </m:r>
                      </m:num>
                      <m:den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24</m:t>
                        </m:r>
                      </m:den>
                    </m:f>
                    <m:r>
                      <a:rPr lang="en-MY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−5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+19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+9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MY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638175" y="8820150"/>
              <a:ext cx="2419350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 𝑦_5=𝑦_4+0.1/24(𝑣_2−5𝑣_3+19𝑣_4+9𝑣_5)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1</xdr:col>
      <xdr:colOff>200025</xdr:colOff>
      <xdr:row>47</xdr:row>
      <xdr:rowOff>9525</xdr:rowOff>
    </xdr:from>
    <xdr:ext cx="2029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/>
            <xdr:cNvSpPr txBox="1"/>
          </xdr:nvSpPr>
          <xdr:spPr>
            <a:xfrm>
              <a:off x="809625" y="9182100"/>
              <a:ext cx="202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809625" y="9182100"/>
              <a:ext cx="2029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 𝑦_5</a:t>
              </a:r>
              <a:endParaRPr lang="en-MY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0</xdr:row>
      <xdr:rowOff>404812</xdr:rowOff>
    </xdr:from>
    <xdr:ext cx="1800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28675" y="404812"/>
              <a:ext cx="1800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28675" y="404812"/>
              <a:ext cx="1800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𝑥_𝑛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3</xdr:col>
      <xdr:colOff>219075</xdr:colOff>
      <xdr:row>0</xdr:row>
      <xdr:rowOff>385762</xdr:rowOff>
    </xdr:from>
    <xdr:ext cx="1728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047875" y="385762"/>
              <a:ext cx="172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047875" y="385762"/>
              <a:ext cx="172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𝑦_𝑛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2</xdr:col>
      <xdr:colOff>238125</xdr:colOff>
      <xdr:row>0</xdr:row>
      <xdr:rowOff>395287</xdr:rowOff>
    </xdr:from>
    <xdr:ext cx="1733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457325" y="395287"/>
              <a:ext cx="1733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457325" y="395287"/>
              <a:ext cx="1733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𝑦_𝑛^∗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5</xdr:col>
      <xdr:colOff>895350</xdr:colOff>
      <xdr:row>0</xdr:row>
      <xdr:rowOff>776287</xdr:rowOff>
    </xdr:from>
    <xdr:ext cx="1733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5210175" y="776287"/>
              <a:ext cx="1733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5210175" y="776287"/>
              <a:ext cx="1733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𝑦_𝑛^∗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6</xdr:col>
      <xdr:colOff>600075</xdr:colOff>
      <xdr:row>0</xdr:row>
      <xdr:rowOff>681037</xdr:rowOff>
    </xdr:from>
    <xdr:ext cx="1733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4810125" y="681037"/>
              <a:ext cx="1733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810125" y="681037"/>
              <a:ext cx="1733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𝑦_𝑛^∗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7</xdr:col>
      <xdr:colOff>790575</xdr:colOff>
      <xdr:row>0</xdr:row>
      <xdr:rowOff>595312</xdr:rowOff>
    </xdr:from>
    <xdr:ext cx="1728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5886450" y="595312"/>
              <a:ext cx="172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5886450" y="595312"/>
              <a:ext cx="172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𝑦_𝑛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8</xdr:col>
      <xdr:colOff>857250</xdr:colOff>
      <xdr:row>0</xdr:row>
      <xdr:rowOff>595312</xdr:rowOff>
    </xdr:from>
    <xdr:ext cx="1728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6915150" y="595312"/>
              <a:ext cx="172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6915150" y="595312"/>
              <a:ext cx="172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𝑦_𝑛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2</xdr:col>
      <xdr:colOff>381000</xdr:colOff>
      <xdr:row>4</xdr:row>
      <xdr:rowOff>14287</xdr:rowOff>
    </xdr:from>
    <xdr:ext cx="1728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600200" y="1538287"/>
              <a:ext cx="172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600200" y="1538287"/>
              <a:ext cx="172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𝑦_𝑛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1</xdr:col>
      <xdr:colOff>238125</xdr:colOff>
      <xdr:row>4</xdr:row>
      <xdr:rowOff>14287</xdr:rowOff>
    </xdr:from>
    <xdr:ext cx="1800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847725" y="1538287"/>
              <a:ext cx="1800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847725" y="1538287"/>
              <a:ext cx="1800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𝑥_𝑛</a:t>
              </a:r>
              <a:endParaRPr lang="en-MY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workbookViewId="0">
      <selection activeCell="H5" sqref="H5"/>
    </sheetView>
  </sheetViews>
  <sheetFormatPr defaultRowHeight="15" x14ac:dyDescent="0.25"/>
  <cols>
    <col min="4" max="7" width="9.5703125" bestFit="1" customWidth="1"/>
    <col min="8" max="8" width="12.5703125" bestFit="1" customWidth="1"/>
  </cols>
  <sheetData>
    <row r="1" spans="1:14" x14ac:dyDescent="0.25">
      <c r="A1" t="s">
        <v>4</v>
      </c>
      <c r="C1" s="24"/>
      <c r="D1" s="25"/>
      <c r="E1" s="25"/>
      <c r="F1" s="26"/>
    </row>
    <row r="2" spans="1:14" ht="15.75" x14ac:dyDescent="0.25">
      <c r="C2" s="27"/>
      <c r="D2" s="28"/>
      <c r="E2" s="28"/>
      <c r="F2" s="29"/>
      <c r="G2" s="33"/>
      <c r="H2" s="34"/>
      <c r="J2" s="8" t="s">
        <v>2</v>
      </c>
    </row>
    <row r="3" spans="1:14" x14ac:dyDescent="0.25">
      <c r="C3" s="30"/>
      <c r="D3" s="31"/>
      <c r="E3" s="31"/>
      <c r="F3" s="32"/>
      <c r="G3" s="1"/>
      <c r="H3" s="1"/>
      <c r="J3" s="24"/>
      <c r="K3" s="25"/>
      <c r="L3" s="25"/>
      <c r="M3" s="25"/>
      <c r="N3" s="26"/>
    </row>
    <row r="4" spans="1:14" x14ac:dyDescent="0.25">
      <c r="C4" s="15" t="s">
        <v>1</v>
      </c>
      <c r="D4" s="39">
        <v>0.1</v>
      </c>
      <c r="E4" s="5" t="s">
        <v>0</v>
      </c>
      <c r="F4" s="40">
        <f>(C13-C8)/D4</f>
        <v>5.0000000000000044</v>
      </c>
      <c r="G4" s="1"/>
      <c r="H4" s="1"/>
      <c r="J4" s="27"/>
      <c r="K4" s="28"/>
      <c r="L4" s="28"/>
      <c r="M4" s="28"/>
      <c r="N4" s="29"/>
    </row>
    <row r="5" spans="1:14" x14ac:dyDescent="0.25">
      <c r="D5" s="1"/>
      <c r="E5" s="1"/>
      <c r="F5" s="1"/>
      <c r="G5" s="1"/>
      <c r="H5" s="1"/>
      <c r="J5" s="27"/>
      <c r="K5" s="28"/>
      <c r="L5" s="28"/>
      <c r="M5" s="28"/>
      <c r="N5" s="29"/>
    </row>
    <row r="6" spans="1:14" ht="15.75" x14ac:dyDescent="0.25">
      <c r="B6" s="7" t="s">
        <v>2</v>
      </c>
      <c r="D6" s="1"/>
      <c r="E6" s="1"/>
      <c r="F6" s="1"/>
      <c r="G6" s="1"/>
      <c r="H6" s="1"/>
      <c r="J6" s="27"/>
      <c r="K6" s="28"/>
      <c r="L6" s="28"/>
      <c r="M6" s="28"/>
      <c r="N6" s="29"/>
    </row>
    <row r="7" spans="1:14" x14ac:dyDescent="0.25">
      <c r="B7" s="9" t="s">
        <v>0</v>
      </c>
      <c r="C7" s="2"/>
      <c r="D7" s="3"/>
      <c r="E7" s="3"/>
      <c r="F7" s="3"/>
      <c r="G7" s="3"/>
      <c r="H7" s="3"/>
      <c r="J7" s="27"/>
      <c r="K7" s="28"/>
      <c r="L7" s="28"/>
      <c r="M7" s="28"/>
      <c r="N7" s="29"/>
    </row>
    <row r="8" spans="1:14" x14ac:dyDescent="0.25">
      <c r="B8" s="4">
        <v>0</v>
      </c>
      <c r="C8" s="6">
        <v>1</v>
      </c>
      <c r="D8" s="5">
        <f>$D$4*((C8*(H8^2))-(H8/C8))</f>
        <v>0</v>
      </c>
      <c r="E8" s="5">
        <f>($D$4*(C8+0.05)*(((H8+(D8/2))^2)))-($D$4*((H8+(D8/2))/(C8+0.05)))</f>
        <v>9.7619047619047772E-3</v>
      </c>
      <c r="F8" s="5">
        <f>($D$4*(C8+0.05)*(((H8+(E8/2))^2)))-($D$4*((H8+(E8/2))/(C8+0.05)))</f>
        <v>1.0324553642290263E-2</v>
      </c>
      <c r="G8" s="5">
        <f>$D$4*(((C8+$D$4)*((H8+F8)^2))-((H8+F8)/(C8+$D$4)))</f>
        <v>2.0435440711420585E-2</v>
      </c>
      <c r="H8" s="5">
        <v>1</v>
      </c>
      <c r="J8" s="27"/>
      <c r="K8" s="28"/>
      <c r="L8" s="28"/>
      <c r="M8" s="28"/>
      <c r="N8" s="29"/>
    </row>
    <row r="9" spans="1:14" x14ac:dyDescent="0.25">
      <c r="B9" s="4">
        <v>1</v>
      </c>
      <c r="C9" s="6">
        <f>C8+$D$4</f>
        <v>1.1000000000000001</v>
      </c>
      <c r="D9" s="5">
        <f t="shared" ref="D9:D13" si="0">$D$4*((C9*(H9^2))-(H9/C9))</f>
        <v>2.0406131281313911E-2</v>
      </c>
      <c r="E9" s="5">
        <f t="shared" ref="E9:E13" si="1">($D$4*(C9+0.05)*(((H9+(D9/2))^2)))-($D$4*((H9+(D9/2))/(C9+0.05)))</f>
        <v>3.0995309806890747E-2</v>
      </c>
      <c r="F9" s="5">
        <f t="shared" ref="F9:F13" si="2">($D$4*(C9+0.05)*(((H9+(E9/2))^2)))-($D$4*((H9+(E9/2))/(C9+0.05)))</f>
        <v>3.1780615895385556E-2</v>
      </c>
      <c r="G9" s="5">
        <f t="shared" ref="G9:G13" si="3">$D$4*(((C9+$D$4)*((H9+F9)^2))-((H9+F9)/(C9+$D$4)))</f>
        <v>4.3438673700561294E-2</v>
      </c>
      <c r="H9" s="5">
        <f>H8+((1/6)*(D8+(2*E8)+(2*F8)+G8))</f>
        <v>1.0101013929199685</v>
      </c>
      <c r="J9" s="27"/>
      <c r="K9" s="28"/>
      <c r="L9" s="28"/>
      <c r="M9" s="28"/>
      <c r="N9" s="29"/>
    </row>
    <row r="10" spans="1:14" x14ac:dyDescent="0.25">
      <c r="B10" s="4">
        <v>2</v>
      </c>
      <c r="C10" s="6">
        <f t="shared" ref="C10:C13" si="4">C9+$D$4</f>
        <v>1.2000000000000002</v>
      </c>
      <c r="D10" s="5">
        <f t="shared" si="0"/>
        <v>4.3402917053034895E-2</v>
      </c>
      <c r="E10" s="5">
        <f t="shared" si="1"/>
        <v>5.6274676493327708E-2</v>
      </c>
      <c r="F10" s="5">
        <f t="shared" si="2"/>
        <v>5.7475912366720144E-2</v>
      </c>
      <c r="G10" s="5">
        <f t="shared" si="3"/>
        <v>7.2505618548474843E-2</v>
      </c>
      <c r="H10" s="5">
        <f t="shared" ref="H10:H13" si="5">H9+((1/6)*(D9+(2*E9)+(2*F9)+G9))</f>
        <v>1.0416675023177064</v>
      </c>
      <c r="J10" s="27"/>
      <c r="K10" s="28"/>
      <c r="L10" s="28"/>
      <c r="M10" s="28"/>
      <c r="N10" s="29"/>
    </row>
    <row r="11" spans="1:14" x14ac:dyDescent="0.25">
      <c r="B11" s="4">
        <v>3</v>
      </c>
      <c r="C11" s="6">
        <f t="shared" si="4"/>
        <v>1.3000000000000003</v>
      </c>
      <c r="D11" s="5">
        <f t="shared" si="0"/>
        <v>7.2455300555263349E-2</v>
      </c>
      <c r="E11" s="5">
        <f t="shared" si="1"/>
        <v>8.9866536438100317E-2</v>
      </c>
      <c r="F11" s="5">
        <f t="shared" si="2"/>
        <v>9.1900049632360523E-2</v>
      </c>
      <c r="G11" s="5">
        <f t="shared" si="3"/>
        <v>0.11346416282491514</v>
      </c>
      <c r="H11" s="5">
        <f t="shared" si="5"/>
        <v>1.098902454537974</v>
      </c>
      <c r="J11" s="27"/>
      <c r="K11" s="28"/>
      <c r="L11" s="28"/>
      <c r="M11" s="28"/>
      <c r="N11" s="29"/>
    </row>
    <row r="12" spans="1:14" x14ac:dyDescent="0.25">
      <c r="B12" s="4">
        <v>4</v>
      </c>
      <c r="C12" s="6">
        <f t="shared" si="4"/>
        <v>1.4000000000000004</v>
      </c>
      <c r="D12" s="5">
        <f t="shared" si="0"/>
        <v>0.11337913091405064</v>
      </c>
      <c r="E12" s="5">
        <f t="shared" si="1"/>
        <v>0.13952531844052718</v>
      </c>
      <c r="F12" s="5">
        <f t="shared" si="2"/>
        <v>0.14337676487401152</v>
      </c>
      <c r="G12" s="5">
        <f t="shared" si="3"/>
        <v>0.17795159365551616</v>
      </c>
      <c r="H12" s="5">
        <f t="shared" si="5"/>
        <v>1.1904778937914906</v>
      </c>
      <c r="J12" s="27"/>
      <c r="K12" s="28"/>
      <c r="L12" s="28"/>
      <c r="M12" s="28"/>
      <c r="N12" s="29"/>
    </row>
    <row r="13" spans="1:14" x14ac:dyDescent="0.25">
      <c r="B13" s="4">
        <v>5</v>
      </c>
      <c r="C13" s="6">
        <f t="shared" si="4"/>
        <v>1.5000000000000004</v>
      </c>
      <c r="D13" s="5">
        <f t="shared" si="0"/>
        <v>0.17777790299710949</v>
      </c>
      <c r="E13" s="5">
        <f t="shared" si="1"/>
        <v>0.22176488020490229</v>
      </c>
      <c r="F13" s="5">
        <f t="shared" si="2"/>
        <v>0.23011760879657678</v>
      </c>
      <c r="G13" s="5">
        <f t="shared" si="3"/>
        <v>0.2933850963330662</v>
      </c>
      <c r="H13" s="5">
        <f t="shared" si="5"/>
        <v>1.3333337089912647</v>
      </c>
      <c r="J13" s="27"/>
      <c r="K13" s="28"/>
      <c r="L13" s="28"/>
      <c r="M13" s="28"/>
      <c r="N13" s="29"/>
    </row>
    <row r="14" spans="1:14" x14ac:dyDescent="0.25">
      <c r="J14" s="27"/>
      <c r="K14" s="28"/>
      <c r="L14" s="28"/>
      <c r="M14" s="28"/>
      <c r="N14" s="29"/>
    </row>
    <row r="15" spans="1:14" x14ac:dyDescent="0.25">
      <c r="B15" s="35"/>
      <c r="C15" s="36"/>
      <c r="D15" s="36"/>
      <c r="E15" s="36"/>
      <c r="F15" s="37"/>
      <c r="J15" s="27"/>
      <c r="K15" s="28"/>
      <c r="L15" s="28"/>
      <c r="M15" s="28"/>
      <c r="N15" s="29"/>
    </row>
    <row r="16" spans="1:14" x14ac:dyDescent="0.25">
      <c r="B16" s="12"/>
      <c r="C16" s="12"/>
      <c r="D16" s="12"/>
      <c r="E16" s="12"/>
      <c r="F16" s="12"/>
      <c r="J16" s="27"/>
      <c r="K16" s="28"/>
      <c r="L16" s="28"/>
      <c r="M16" s="28"/>
      <c r="N16" s="29"/>
    </row>
    <row r="17" spans="2:15" x14ac:dyDescent="0.25">
      <c r="B17" s="24"/>
      <c r="C17" s="25"/>
      <c r="D17" s="26"/>
      <c r="E17" s="12"/>
      <c r="F17" s="12"/>
      <c r="J17" s="27"/>
      <c r="K17" s="28"/>
      <c r="L17" s="28"/>
      <c r="M17" s="28"/>
      <c r="N17" s="29"/>
    </row>
    <row r="18" spans="2:15" x14ac:dyDescent="0.25">
      <c r="B18" s="30"/>
      <c r="C18" s="31"/>
      <c r="D18" s="32"/>
      <c r="J18" s="27"/>
      <c r="K18" s="28"/>
      <c r="L18" s="28"/>
      <c r="M18" s="28"/>
      <c r="N18" s="29"/>
    </row>
    <row r="19" spans="2:15" x14ac:dyDescent="0.25">
      <c r="B19" s="15" t="s">
        <v>0</v>
      </c>
      <c r="C19" s="10"/>
      <c r="J19" s="27"/>
      <c r="K19" s="28"/>
      <c r="L19" s="28"/>
      <c r="M19" s="28"/>
      <c r="N19" s="29"/>
    </row>
    <row r="20" spans="2:15" x14ac:dyDescent="0.25">
      <c r="B20" s="9">
        <v>0</v>
      </c>
      <c r="C20" s="5">
        <f>(C8*(H8^2))-(H8/C8)</f>
        <v>0</v>
      </c>
      <c r="J20" s="30"/>
      <c r="K20" s="31"/>
      <c r="L20" s="31"/>
      <c r="M20" s="31"/>
      <c r="N20" s="32"/>
    </row>
    <row r="21" spans="2:15" x14ac:dyDescent="0.25">
      <c r="B21" s="9">
        <v>1</v>
      </c>
      <c r="C21" s="5">
        <f t="shared" ref="C21:C23" si="6">(C9*(H9^2))-(H9/C9)</f>
        <v>0.20406131281313911</v>
      </c>
      <c r="J21" s="13"/>
      <c r="K21" s="13"/>
      <c r="L21" s="13"/>
      <c r="M21" s="13"/>
      <c r="N21" s="13"/>
    </row>
    <row r="22" spans="2:15" x14ac:dyDescent="0.25">
      <c r="B22" s="9">
        <v>2</v>
      </c>
      <c r="C22" s="5">
        <f t="shared" si="6"/>
        <v>0.43402917053034895</v>
      </c>
      <c r="J22" s="13"/>
      <c r="K22" s="13"/>
      <c r="L22" s="13"/>
      <c r="M22" s="13"/>
      <c r="N22" s="13"/>
    </row>
    <row r="23" spans="2:15" x14ac:dyDescent="0.25">
      <c r="B23" s="9">
        <v>3</v>
      </c>
      <c r="C23" s="5">
        <f t="shared" si="6"/>
        <v>0.72455300555263347</v>
      </c>
    </row>
    <row r="24" spans="2:15" ht="15.75" x14ac:dyDescent="0.25">
      <c r="B24" s="11"/>
      <c r="C24" s="14"/>
      <c r="J24" s="8" t="s">
        <v>3</v>
      </c>
    </row>
    <row r="25" spans="2:15" ht="15.75" x14ac:dyDescent="0.25">
      <c r="B25" s="7" t="s">
        <v>3</v>
      </c>
      <c r="J25" s="24"/>
      <c r="K25" s="25"/>
      <c r="L25" s="25"/>
      <c r="M25" s="25"/>
      <c r="N25" s="25"/>
      <c r="O25" s="26"/>
    </row>
    <row r="26" spans="2:15" x14ac:dyDescent="0.25">
      <c r="B26" s="38"/>
      <c r="C26" s="38"/>
      <c r="D26" s="38"/>
      <c r="E26" s="38"/>
      <c r="F26" s="38"/>
      <c r="J26" s="27"/>
      <c r="K26" s="28"/>
      <c r="L26" s="28"/>
      <c r="M26" s="28"/>
      <c r="N26" s="28"/>
      <c r="O26" s="29"/>
    </row>
    <row r="27" spans="2:15" x14ac:dyDescent="0.25">
      <c r="B27" s="38"/>
      <c r="C27" s="38"/>
      <c r="D27" s="38"/>
      <c r="E27" s="38"/>
      <c r="F27" s="38"/>
      <c r="J27" s="27"/>
      <c r="K27" s="28"/>
      <c r="L27" s="28"/>
      <c r="M27" s="28"/>
      <c r="N27" s="28"/>
      <c r="O27" s="29"/>
    </row>
    <row r="28" spans="2:15" x14ac:dyDescent="0.25">
      <c r="B28" s="2"/>
      <c r="C28" s="3">
        <f>H11+(($D$4/24)*((-9*C20)+(37*C21)-(59*C22)+(55*C23)))</f>
        <v>1.189706466280434</v>
      </c>
      <c r="J28" s="30"/>
      <c r="K28" s="31"/>
      <c r="L28" s="31"/>
      <c r="M28" s="31"/>
      <c r="N28" s="31"/>
      <c r="O28" s="32"/>
    </row>
    <row r="30" spans="2:15" x14ac:dyDescent="0.25">
      <c r="B30" s="38"/>
      <c r="C30" s="38"/>
      <c r="D30" s="38"/>
    </row>
    <row r="31" spans="2:15" x14ac:dyDescent="0.25">
      <c r="B31" s="38"/>
      <c r="C31" s="38"/>
      <c r="D31" s="38"/>
    </row>
    <row r="32" spans="2:15" x14ac:dyDescent="0.25">
      <c r="B32" s="2"/>
      <c r="C32" s="3">
        <f>(C12*(C28^2))-(C28/C12)</f>
        <v>1.1317717332158161</v>
      </c>
    </row>
    <row r="34" spans="2:6" x14ac:dyDescent="0.25">
      <c r="B34" s="38"/>
      <c r="C34" s="38"/>
      <c r="D34" s="38"/>
      <c r="E34" s="38"/>
    </row>
    <row r="35" spans="2:6" x14ac:dyDescent="0.25">
      <c r="B35" s="38"/>
      <c r="C35" s="38"/>
      <c r="D35" s="38"/>
      <c r="E35" s="38"/>
    </row>
    <row r="36" spans="2:6" x14ac:dyDescent="0.25">
      <c r="B36" s="2"/>
      <c r="C36" s="3">
        <f>H11+((D4/24)*(C21-(5*C22)+(19*C23)+(9*C32)))</f>
        <v>1.1905123218904896</v>
      </c>
    </row>
    <row r="38" spans="2:6" x14ac:dyDescent="0.25">
      <c r="B38" s="38"/>
      <c r="C38" s="38"/>
      <c r="D38" s="38"/>
      <c r="E38" s="38"/>
      <c r="F38" s="38"/>
    </row>
    <row r="39" spans="2:6" x14ac:dyDescent="0.25">
      <c r="B39" s="38"/>
      <c r="C39" s="38"/>
      <c r="D39" s="38"/>
      <c r="E39" s="38"/>
      <c r="F39" s="38"/>
    </row>
    <row r="40" spans="2:6" x14ac:dyDescent="0.25">
      <c r="B40" s="2"/>
      <c r="C40" s="3">
        <f>C36+((0.1/24)*((-9*C21)+(37*C22)-(59*C23)+(55*C32)))</f>
        <v>1.3310179281136945</v>
      </c>
    </row>
    <row r="42" spans="2:6" x14ac:dyDescent="0.25">
      <c r="B42" s="38"/>
      <c r="C42" s="38"/>
      <c r="D42" s="38"/>
    </row>
    <row r="43" spans="2:6" x14ac:dyDescent="0.25">
      <c r="B43" s="38"/>
      <c r="C43" s="38"/>
      <c r="D43" s="38"/>
    </row>
    <row r="44" spans="2:6" x14ac:dyDescent="0.25">
      <c r="B44" s="2"/>
      <c r="C44" s="3">
        <f>(C13*(C40^2))-(C40/C13)</f>
        <v>1.770067802030979</v>
      </c>
    </row>
    <row r="46" spans="2:6" x14ac:dyDescent="0.25">
      <c r="B46" s="38"/>
      <c r="C46" s="38"/>
      <c r="D46" s="38"/>
      <c r="E46" s="38"/>
    </row>
    <row r="47" spans="2:6" x14ac:dyDescent="0.25">
      <c r="B47" s="38"/>
      <c r="C47" s="38"/>
      <c r="D47" s="38"/>
      <c r="E47" s="38"/>
    </row>
    <row r="48" spans="2:6" x14ac:dyDescent="0.25">
      <c r="B48" s="2"/>
      <c r="C48" s="3">
        <f>C36+((0.1/24)*(C22-(5*C23)+(19*C32)+(9*C44)))</f>
        <v>1.3332020606077668</v>
      </c>
    </row>
  </sheetData>
  <mergeCells count="12">
    <mergeCell ref="J25:O28"/>
    <mergeCell ref="B46:E47"/>
    <mergeCell ref="B26:F27"/>
    <mergeCell ref="B30:D31"/>
    <mergeCell ref="B34:E35"/>
    <mergeCell ref="B38:F39"/>
    <mergeCell ref="B42:D43"/>
    <mergeCell ref="C1:F3"/>
    <mergeCell ref="G2:H2"/>
    <mergeCell ref="B15:F15"/>
    <mergeCell ref="B17:D18"/>
    <mergeCell ref="J3:N20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14" sqref="F14"/>
    </sheetView>
  </sheetViews>
  <sheetFormatPr defaultRowHeight="15" x14ac:dyDescent="0.25"/>
  <cols>
    <col min="3" max="3" width="14.5703125" customWidth="1"/>
    <col min="4" max="4" width="15.140625" customWidth="1"/>
    <col min="5" max="5" width="16.7109375" customWidth="1"/>
    <col min="6" max="6" width="17.140625" customWidth="1"/>
    <col min="7" max="7" width="13.28515625" customWidth="1"/>
    <col min="8" max="8" width="14.42578125" customWidth="1"/>
    <col min="9" max="9" width="16.140625" customWidth="1"/>
    <col min="10" max="10" width="10.42578125" customWidth="1"/>
  </cols>
  <sheetData>
    <row r="1" spans="1:9" ht="75" x14ac:dyDescent="0.25">
      <c r="A1" s="18" t="s">
        <v>0</v>
      </c>
      <c r="B1" s="2"/>
      <c r="C1" s="2"/>
      <c r="D1" s="2"/>
      <c r="E1" s="18" t="s">
        <v>5</v>
      </c>
      <c r="F1" s="17" t="s">
        <v>6</v>
      </c>
      <c r="G1" s="19" t="s">
        <v>7</v>
      </c>
      <c r="H1" s="19" t="s">
        <v>6</v>
      </c>
      <c r="I1" s="19" t="s">
        <v>7</v>
      </c>
    </row>
    <row r="2" spans="1:9" x14ac:dyDescent="0.25">
      <c r="A2" s="9">
        <v>4</v>
      </c>
      <c r="B2" s="9">
        <v>1.4</v>
      </c>
      <c r="C2" s="5">
        <f>Sheet1!C28</f>
        <v>1.189706466280434</v>
      </c>
      <c r="D2" s="5">
        <f>Sheet1!C36</f>
        <v>1.1905123218904896</v>
      </c>
      <c r="E2" s="5">
        <f>1/(B2*(2-B2))</f>
        <v>1.1904761904761905</v>
      </c>
      <c r="F2" s="5">
        <f>ABS(E2-C2)</f>
        <v>7.6972419575649376E-4</v>
      </c>
      <c r="G2" s="5">
        <f>(E2-C2)/E2</f>
        <v>6.4656832443545477E-4</v>
      </c>
      <c r="H2" s="5">
        <f>ABS(E2-D2)</f>
        <v>3.6131414299145348E-5</v>
      </c>
      <c r="I2" s="3">
        <f>(E2-D2)/E2</f>
        <v>-3.0350388011282093E-5</v>
      </c>
    </row>
    <row r="3" spans="1:9" x14ac:dyDescent="0.25">
      <c r="A3" s="9">
        <v>5</v>
      </c>
      <c r="B3" s="9">
        <v>1.5</v>
      </c>
      <c r="C3" s="5">
        <f>Sheet1!C40</f>
        <v>1.3310179281136945</v>
      </c>
      <c r="D3" s="5">
        <f>Sheet1!C48</f>
        <v>1.3332020606077668</v>
      </c>
      <c r="E3" s="5">
        <f>1/(B3*(2-B3))</f>
        <v>1.3333333333333333</v>
      </c>
      <c r="F3" s="5">
        <f>ABS(E3-C3)</f>
        <v>2.3154052196387997E-3</v>
      </c>
      <c r="G3" s="5">
        <f>(E3-C3)/E3</f>
        <v>1.7365539147290998E-3</v>
      </c>
      <c r="H3" s="5">
        <f>ABS(E3-D3)</f>
        <v>1.3127272556645586E-4</v>
      </c>
      <c r="I3" s="3">
        <f>(E3-D3)/E3</f>
        <v>9.8454544174841896E-5</v>
      </c>
    </row>
    <row r="5" spans="1:9" ht="15.75" x14ac:dyDescent="0.25">
      <c r="A5" s="20" t="s">
        <v>0</v>
      </c>
      <c r="B5" s="21"/>
      <c r="C5" s="21"/>
      <c r="D5" s="20" t="s">
        <v>5</v>
      </c>
      <c r="E5" s="20" t="s">
        <v>8</v>
      </c>
      <c r="F5" s="20" t="s">
        <v>9</v>
      </c>
    </row>
    <row r="6" spans="1:9" ht="15.75" x14ac:dyDescent="0.25">
      <c r="A6" s="20">
        <v>0</v>
      </c>
      <c r="B6" s="20">
        <v>1</v>
      </c>
      <c r="C6" s="22">
        <v>1</v>
      </c>
      <c r="D6" s="22">
        <f>1/(B6*(2-B6))</f>
        <v>1</v>
      </c>
      <c r="E6" s="23">
        <f>ABS(D6-C6)</f>
        <v>0</v>
      </c>
      <c r="F6" s="23">
        <f>E6/D6</f>
        <v>0</v>
      </c>
      <c r="G6" s="16"/>
    </row>
    <row r="7" spans="1:9" ht="15.75" x14ac:dyDescent="0.25">
      <c r="A7" s="20">
        <v>1</v>
      </c>
      <c r="B7" s="20">
        <v>1.1000000000000001</v>
      </c>
      <c r="C7" s="22">
        <v>1.0101013929199685</v>
      </c>
      <c r="D7" s="22">
        <f t="shared" ref="D7:D11" si="0">1/(B7*(2-B7))</f>
        <v>1.0101010101010102</v>
      </c>
      <c r="E7" s="23">
        <f t="shared" ref="E7:E11" si="1">ABS(D7-C7)</f>
        <v>3.8281895831104862E-7</v>
      </c>
      <c r="F7" s="23">
        <f t="shared" ref="F7:F11" si="2">E7/D7</f>
        <v>3.7899076872793812E-7</v>
      </c>
      <c r="G7" s="16"/>
    </row>
    <row r="8" spans="1:9" ht="15.75" x14ac:dyDescent="0.25">
      <c r="A8" s="20">
        <v>2</v>
      </c>
      <c r="B8" s="20">
        <v>1.2</v>
      </c>
      <c r="C8" s="22">
        <v>1.0416675023177064</v>
      </c>
      <c r="D8" s="22">
        <f t="shared" si="0"/>
        <v>1.0416666666666667</v>
      </c>
      <c r="E8" s="23">
        <f t="shared" si="1"/>
        <v>8.3565103969895915E-7</v>
      </c>
      <c r="F8" s="23">
        <f t="shared" si="2"/>
        <v>8.0222499811100077E-7</v>
      </c>
      <c r="G8" s="16"/>
    </row>
    <row r="9" spans="1:9" ht="15.75" x14ac:dyDescent="0.25">
      <c r="A9" s="20">
        <v>3</v>
      </c>
      <c r="B9" s="20">
        <v>1.3</v>
      </c>
      <c r="C9" s="22">
        <v>1.098902454537974</v>
      </c>
      <c r="D9" s="22">
        <f t="shared" si="0"/>
        <v>1.098901098901099</v>
      </c>
      <c r="E9" s="23">
        <f t="shared" si="1"/>
        <v>1.3556368749778613E-6</v>
      </c>
      <c r="F9" s="23">
        <f t="shared" si="2"/>
        <v>1.2336295562298538E-6</v>
      </c>
      <c r="G9" s="16"/>
    </row>
    <row r="10" spans="1:9" ht="15.75" x14ac:dyDescent="0.25">
      <c r="A10" s="20">
        <v>4</v>
      </c>
      <c r="B10" s="20">
        <v>1.4</v>
      </c>
      <c r="C10" s="22">
        <v>1.1904778937914906</v>
      </c>
      <c r="D10" s="22">
        <f t="shared" si="0"/>
        <v>1.1904761904761905</v>
      </c>
      <c r="E10" s="23">
        <f t="shared" si="1"/>
        <v>1.7033153001388968E-6</v>
      </c>
      <c r="F10" s="23">
        <f t="shared" si="2"/>
        <v>1.4307848521166733E-6</v>
      </c>
      <c r="G10" s="16"/>
    </row>
    <row r="11" spans="1:9" ht="15.75" x14ac:dyDescent="0.25">
      <c r="A11" s="20">
        <v>5</v>
      </c>
      <c r="B11" s="20">
        <v>1.5</v>
      </c>
      <c r="C11" s="22">
        <v>1.3333337089912647</v>
      </c>
      <c r="D11" s="22">
        <f t="shared" si="0"/>
        <v>1.3333333333333333</v>
      </c>
      <c r="E11" s="23">
        <f t="shared" si="1"/>
        <v>3.756579314284636E-7</v>
      </c>
      <c r="F11" s="23">
        <f t="shared" si="2"/>
        <v>2.817434485713477E-7</v>
      </c>
      <c r="G11" s="16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2019-10-07T04:12:43Z</cp:lastPrinted>
  <dcterms:created xsi:type="dcterms:W3CDTF">2019-09-16T11:55:23Z</dcterms:created>
  <dcterms:modified xsi:type="dcterms:W3CDTF">2019-10-13T10:08:04Z</dcterms:modified>
</cp:coreProperties>
</file>