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507" documentId="11_F25DC773A252ABEACE02EC5FDB996F565BDE589D" xr6:coauthVersionLast="36" xr6:coauthVersionMax="36" xr10:uidLastSave="{1EE5D87C-5244-4355-92DC-27B5724CB682}"/>
  <bookViews>
    <workbookView xWindow="0" yWindow="0" windowWidth="22260" windowHeight="12645" xr2:uid="{00000000-000D-0000-FFFF-FFFF00000000}"/>
  </bookViews>
  <sheets>
    <sheet name="Sheet1" sheetId="1" r:id="rId1"/>
    <sheet name="train" sheetId="2" r:id="rId2"/>
  </sheets>
  <definedNames>
    <definedName name="solver_adj" localSheetId="0" hidden="1">Sheet1!$C$43:$C$48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Sheet1!$C$43</definedName>
    <definedName name="solver_lhs2" localSheetId="0" hidden="1">Sheet1!$C$44</definedName>
    <definedName name="solver_lhs3" localSheetId="0" hidden="1">Sheet1!$C$45</definedName>
    <definedName name="solver_lhs4" localSheetId="0" hidden="1">Sheet1!$C$45</definedName>
    <definedName name="solver_lhs5" localSheetId="0" hidden="1">Sheet1!$C$46</definedName>
    <definedName name="solver_lhs6" localSheetId="0" hidden="1">Sheet1!$C$47</definedName>
    <definedName name="solver_lhs7" localSheetId="0" hidden="1">Sheet1!$C$48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Sheet1!$U$46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3</definedName>
    <definedName name="solver_rhs1" localSheetId="0" hidden="1">25</definedName>
    <definedName name="solver_rhs2" localSheetId="0" hidden="1">45</definedName>
    <definedName name="solver_rhs3" localSheetId="0" hidden="1">28.5</definedName>
    <definedName name="solver_rhs4" localSheetId="0" hidden="1">15</definedName>
    <definedName name="solver_rhs5" localSheetId="0" hidden="1">0.1</definedName>
    <definedName name="solver_rhs6" localSheetId="0" hidden="1">10</definedName>
    <definedName name="solver_rhs7" localSheetId="0" hidden="1">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51" i="1" l="1"/>
  <c r="T49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" i="2"/>
  <c r="X68" i="1" l="1"/>
  <c r="W65" i="1"/>
  <c r="X59" i="1"/>
  <c r="X62" i="1" s="1"/>
  <c r="V57" i="1"/>
  <c r="P34" i="1"/>
  <c r="P35" i="1" s="1"/>
  <c r="O39" i="1"/>
  <c r="O43" i="1" l="1"/>
  <c r="O40" i="1"/>
  <c r="O41" i="1"/>
  <c r="O42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U46" i="1" l="1"/>
</calcChain>
</file>

<file path=xl/sharedStrings.xml><?xml version="1.0" encoding="utf-8"?>
<sst xmlns="http://schemas.openxmlformats.org/spreadsheetml/2006/main" count="123" uniqueCount="83">
  <si>
    <t>Weights L2</t>
  </si>
  <si>
    <t>Bias L2</t>
  </si>
  <si>
    <t>Weights L1</t>
  </si>
  <si>
    <t>Bias L1</t>
  </si>
  <si>
    <t>E</t>
  </si>
  <si>
    <t>T</t>
  </si>
  <si>
    <t>L</t>
  </si>
  <si>
    <t>t</t>
  </si>
  <si>
    <t>Conf</t>
  </si>
  <si>
    <t>pH</t>
  </si>
  <si>
    <t>X</t>
  </si>
  <si>
    <t>W_E</t>
  </si>
  <si>
    <t>W_T</t>
  </si>
  <si>
    <t>W_L</t>
  </si>
  <si>
    <t>W_t</t>
  </si>
  <si>
    <t>W_Conf</t>
  </si>
  <si>
    <t>W_pH</t>
  </si>
  <si>
    <t>B</t>
  </si>
  <si>
    <t>Z</t>
  </si>
  <si>
    <t>W2</t>
  </si>
  <si>
    <t>B2</t>
  </si>
  <si>
    <t>Z = TANH((E*W_E+T*W_T+L*W_L+t*W_t+Conf*W_Conf+pH*W_pH) + B);</t>
  </si>
  <si>
    <t>Results = SUM(Z*W2) + B2</t>
  </si>
  <si>
    <t>X_data</t>
  </si>
  <si>
    <t>X_pred_python</t>
  </si>
  <si>
    <t>Z1</t>
  </si>
  <si>
    <t>Z2</t>
  </si>
  <si>
    <t>Z3</t>
  </si>
  <si>
    <t>((-0.219185*Ef)+(-0.0965025*Tf)+(-0.363772*Flowf)+(0.103891*tf)+(-0.107181*Conff)+(-0.093983*pHf))-0.02942</t>
  </si>
  <si>
    <t>((0.351075*Ef)+(-0.18074*Tf)+(0.242308*Flowf)+(372.146*tf)+(-7.21985*Conff)+(-0.56274*pHf))-1.42655</t>
  </si>
  <si>
    <t>((0.013054*Ef)+(0.22792*Tf)+(0.382975*Flowf)+(0.196735*tf)+(-0.037259*Conff)+(0.433075*pHf))+0.519435</t>
  </si>
  <si>
    <t>Z4</t>
  </si>
  <si>
    <t>Z5</t>
  </si>
  <si>
    <t>((-0.56848*Ef)+(-0.1029*Tf)+(0.014337*Flowf)+(-115.688*tf)+(0.717536*Conff)+(1.31705*pHf))-0.07959</t>
  </si>
  <si>
    <t>((-0.23776*Ef)+(-0.01512*Tf)+(0.17256*Flowf)+(540.228*tf)+(1.30132*Conff)+(-0.02213*pHf))-0.34809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</si>
  <si>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</si>
  <si>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</si>
  <si>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</si>
  <si>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</si>
  <si>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</si>
  <si>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</si>
  <si>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</si>
  <si>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</si>
  <si>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</si>
  <si>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</si>
  <si>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</si>
  <si>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</si>
  <si>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</si>
  <si>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</si>
  <si>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</si>
  <si>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((0.460818*Ef)+(0.390214*Tf)+(-0.11117*Flowf)+(0.291983*tf)+(0.052519*Conff)+(0.454225*pHf))+0.276063</t>
  </si>
  <si>
    <t>((-1.24097*Ef)+(-0.02086*Tf)+(0.005291*Flowf)+(-18.4865*tf)+(2.70969*Conff)+(0.439382*pHf))-0.73677</t>
  </si>
  <si>
    <t>((-0.46229*Ef)+(-0.39443*Tf)+(0.071673*Flowf)+(-0.00275*tf)+(-0.61114*Conff)+(-0.22405*pHf))+0.103575</t>
  </si>
  <si>
    <t>((-0.41228*Ef)+(-0.04672*Tf)+(0.235434*Flowf)+(-436.337*tf)+(-0.90034*Conff)+(0.638286*pHf))-0.66871</t>
  </si>
  <si>
    <t>((-2.98684*Ef)+(-0.25874*Tf)+(2.16533*Flowf)+(861.801*tf)+(-6.63039*Conff)+(1.98254*pHf))-4.70458</t>
  </si>
  <si>
    <t>Ci</t>
  </si>
  <si>
    <t>Cf</t>
  </si>
  <si>
    <t>%</t>
  </si>
  <si>
    <t>RA</t>
  </si>
  <si>
    <t>(remaining biotic activity)</t>
  </si>
  <si>
    <t>k=</t>
  </si>
  <si>
    <t>t=</t>
  </si>
  <si>
    <t>Cf=</t>
  </si>
  <si>
    <t>Electric field strength</t>
  </si>
  <si>
    <t>Temperature</t>
  </si>
  <si>
    <t>Flow rate</t>
  </si>
  <si>
    <t>Residence time</t>
  </si>
  <si>
    <t>Stages</t>
  </si>
  <si>
    <t>Inactivation</t>
  </si>
  <si>
    <t>k</t>
  </si>
  <si>
    <t>B0</t>
  </si>
  <si>
    <t>B1</t>
  </si>
  <si>
    <t>B3</t>
  </si>
  <si>
    <t>((0.332325*Ef)+(0.166557*Tf)+(0.334374*Flowf)+(-0.29563*tf)+(0.164433*Conff)+(0.062596*pHf))+0.106209</t>
  </si>
  <si>
    <t>((0.0194593*Ef)+(0.407917*Tf)+(0.229368*Flowf)+(0.043854*tf)+(0.279953*Conff)+(0.328776*pHf))+0.181359</t>
  </si>
  <si>
    <t>((-0.05018*Ef)+(-0.24812*Tf)+(-0.3561*Flowf)+(0.279384*tf)+(0.260746*Conff)+(-0.19362*pHf))+0.289893</t>
  </si>
  <si>
    <t>((-0.36013*Ef)+(-0.31616*Tf)+(-0.03885*Flowf)+(-0.2572*tf)+(0.322574*Conff)+(-0.32986*pHf))+0.166512</t>
  </si>
  <si>
    <t>((0.371988*Ef)+(0.040688*Tf)+(-0.19292*Flowf)+(78.0015*tf)+(0.813587*Conff)+(-0.36857*pHf))-3.48541</t>
  </si>
  <si>
    <t>((-0.8577*Ef)+(-0.66275*Tf)+(-0.58097*Flowf)+(-0.53673*tf)+(-0.25641*Conff)+(-0.93321*pHf))-0.93022</t>
  </si>
  <si>
    <t>((0.073148*Ef)+(-0.53723*Tf)+(-0.05056*Flowf)+(0.180454*tf)+(0.024122*Conff)+(-0.14073*pHf))-0.13869</t>
  </si>
  <si>
    <t>((0.195338*Ef)+(-0.2007*Tf)+(-0.05296*Flowf)+(-1.10451*tf)+(0.374903*Conff)+(0.244723*pHf))-0.36954</t>
  </si>
  <si>
    <t>((-0.25901*Ef)+(-0.22801*Tf)+(-0.0571*Flowf)+(-0.20116*tf)+(0.276442*Conff)+(-0.41407*pHf))+0.055652</t>
  </si>
  <si>
    <t>((-1.706*Ef)+(-0.06884*Tf)+(0.948978*Flowf)+(-123.18*tf)+(-0.85423*Conff)+(1.35194*pHf))+5.39842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</si>
</sst>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quotePrefix="1"/>
    <xf numFmtId="0" fontId="6" fillId="0" borderId="0" xfId="0" applyFont="1"/>
    <xf numFmtId="11" fontId="0" fillId="0" borderId="0" xfId="0" applyNumberFormat="1"/>
    <xf numFmtId="0" fontId="0" fillId="0" borderId="0" xfId="0" applyNumberFormat="1"/>
    <xf numFmtId="0" fontId="0" fillId="0" borderId="0" xfId="0" applyFill="1" applyBorder="1"/>
    <xf numFmtId="0" fontId="0" fillId="4" borderId="0" xfId="0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3.4194444444444444E-2"/>
                  <c:y val="-0.330791411490230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train!$G$2:$G$201</c:f>
              <c:numCache>
                <c:formatCode>General</c:formatCode>
                <c:ptCount val="200"/>
                <c:pt idx="0">
                  <c:v>1.4869800405931907E-2</c:v>
                </c:pt>
                <c:pt idx="1">
                  <c:v>0.13357692268000618</c:v>
                </c:pt>
                <c:pt idx="2">
                  <c:v>0.28503268231480045</c:v>
                </c:pt>
                <c:pt idx="3">
                  <c:v>0.71138291577969703</c:v>
                </c:pt>
                <c:pt idx="4">
                  <c:v>0.91000060340280964</c:v>
                </c:pt>
                <c:pt idx="5">
                  <c:v>8.0330343601475868E-2</c:v>
                </c:pt>
                <c:pt idx="6">
                  <c:v>0.21051469901280939</c:v>
                </c:pt>
                <c:pt idx="7">
                  <c:v>0.63928282802183112</c:v>
                </c:pt>
                <c:pt idx="8">
                  <c:v>1.1851737201065928</c:v>
                </c:pt>
                <c:pt idx="9">
                  <c:v>1.4734025198793668</c:v>
                </c:pt>
                <c:pt idx="10">
                  <c:v>7.0779994118673945E-2</c:v>
                </c:pt>
                <c:pt idx="11">
                  <c:v>0.17519580524674078</c:v>
                </c:pt>
                <c:pt idx="12">
                  <c:v>0.94484444845710147</c:v>
                </c:pt>
                <c:pt idx="13">
                  <c:v>1.4261880134156799</c:v>
                </c:pt>
                <c:pt idx="14">
                  <c:v>1.7477084022030289</c:v>
                </c:pt>
                <c:pt idx="15">
                  <c:v>0.52777306468979701</c:v>
                </c:pt>
                <c:pt idx="16">
                  <c:v>0.96380931268136283</c:v>
                </c:pt>
                <c:pt idx="17">
                  <c:v>1.2386758222373562</c:v>
                </c:pt>
                <c:pt idx="18">
                  <c:v>0.77229061496447315</c:v>
                </c:pt>
                <c:pt idx="19">
                  <c:v>1.3177061938971115</c:v>
                </c:pt>
                <c:pt idx="20">
                  <c:v>1.6078376546202668</c:v>
                </c:pt>
                <c:pt idx="21">
                  <c:v>2.3162618538655807E-2</c:v>
                </c:pt>
                <c:pt idx="22">
                  <c:v>0.11311027985601263</c:v>
                </c:pt>
                <c:pt idx="23">
                  <c:v>0.27341044626432665</c:v>
                </c:pt>
                <c:pt idx="24">
                  <c:v>0.5027124283235137</c:v>
                </c:pt>
                <c:pt idx="25">
                  <c:v>0.82482541870087467</c:v>
                </c:pt>
                <c:pt idx="26">
                  <c:v>7.072144949966927E-2</c:v>
                </c:pt>
                <c:pt idx="27">
                  <c:v>0.20275440783971968</c:v>
                </c:pt>
                <c:pt idx="28">
                  <c:v>0.75014120213128621</c:v>
                </c:pt>
                <c:pt idx="29">
                  <c:v>1.253833332764783</c:v>
                </c:pt>
                <c:pt idx="30">
                  <c:v>1.4948646511161958</c:v>
                </c:pt>
                <c:pt idx="31">
                  <c:v>5.5697533224663434E-2</c:v>
                </c:pt>
                <c:pt idx="32">
                  <c:v>0.19904340721776081</c:v>
                </c:pt>
                <c:pt idx="33">
                  <c:v>0.87833020848550436</c:v>
                </c:pt>
                <c:pt idx="34">
                  <c:v>1.4020891046141679</c:v>
                </c:pt>
                <c:pt idx="35">
                  <c:v>1.6077007394651222</c:v>
                </c:pt>
                <c:pt idx="36">
                  <c:v>0.50610628507555844</c:v>
                </c:pt>
                <c:pt idx="37">
                  <c:v>0.87006633193852878</c:v>
                </c:pt>
                <c:pt idx="38">
                  <c:v>1.1507339274669997</c:v>
                </c:pt>
                <c:pt idx="39">
                  <c:v>0.88101079018508688</c:v>
                </c:pt>
                <c:pt idx="40">
                  <c:v>1.316086047809113</c:v>
                </c:pt>
                <c:pt idx="41">
                  <c:v>1.5592984193898709</c:v>
                </c:pt>
                <c:pt idx="42">
                  <c:v>-3.4425813695147913E-3</c:v>
                </c:pt>
                <c:pt idx="43">
                  <c:v>0.12785766408955868</c:v>
                </c:pt>
                <c:pt idx="44">
                  <c:v>0.28281820874640401</c:v>
                </c:pt>
                <c:pt idx="45">
                  <c:v>0.55257282743295133</c:v>
                </c:pt>
                <c:pt idx="46">
                  <c:v>0.83265953985669117</c:v>
                </c:pt>
                <c:pt idx="47">
                  <c:v>2.897993129281904E-2</c:v>
                </c:pt>
                <c:pt idx="48">
                  <c:v>0.18138491645892035</c:v>
                </c:pt>
                <c:pt idx="49">
                  <c:v>0.88793799361979531</c:v>
                </c:pt>
                <c:pt idx="50">
                  <c:v>1.3060075911805105</c:v>
                </c:pt>
                <c:pt idx="51">
                  <c:v>1.4722994069453783</c:v>
                </c:pt>
                <c:pt idx="52">
                  <c:v>0.12417205654506192</c:v>
                </c:pt>
                <c:pt idx="53">
                  <c:v>0.30622387500700882</c:v>
                </c:pt>
                <c:pt idx="54">
                  <c:v>0.9363683834014922</c:v>
                </c:pt>
                <c:pt idx="55">
                  <c:v>1.4609752183145119</c:v>
                </c:pt>
                <c:pt idx="56">
                  <c:v>1.7225755811689063</c:v>
                </c:pt>
                <c:pt idx="57">
                  <c:v>0.39676054992414872</c:v>
                </c:pt>
                <c:pt idx="58">
                  <c:v>0.97810475951532505</c:v>
                </c:pt>
                <c:pt idx="59">
                  <c:v>1.2022257964129919</c:v>
                </c:pt>
                <c:pt idx="60">
                  <c:v>0.91536643279087537</c:v>
                </c:pt>
                <c:pt idx="61">
                  <c:v>1.3891561898824503</c:v>
                </c:pt>
                <c:pt idx="62">
                  <c:v>1.6770132684439518</c:v>
                </c:pt>
                <c:pt idx="63">
                  <c:v>2.4075687808017644E-2</c:v>
                </c:pt>
                <c:pt idx="64">
                  <c:v>0.17185742823645572</c:v>
                </c:pt>
                <c:pt idx="65">
                  <c:v>0.44831073877486843</c:v>
                </c:pt>
                <c:pt idx="66">
                  <c:v>0.59529170166627732</c:v>
                </c:pt>
                <c:pt idx="67">
                  <c:v>0.93899490375673078</c:v>
                </c:pt>
                <c:pt idx="68">
                  <c:v>8.0871099965774323E-2</c:v>
                </c:pt>
                <c:pt idx="69">
                  <c:v>0.21416976155340137</c:v>
                </c:pt>
                <c:pt idx="70">
                  <c:v>0.87558335084240602</c:v>
                </c:pt>
                <c:pt idx="71">
                  <c:v>1.355068357306594</c:v>
                </c:pt>
                <c:pt idx="72">
                  <c:v>1.4827432980969433</c:v>
                </c:pt>
                <c:pt idx="73">
                  <c:v>0.12708237066257083</c:v>
                </c:pt>
                <c:pt idx="74">
                  <c:v>0.2399570294245601</c:v>
                </c:pt>
                <c:pt idx="75">
                  <c:v>1.1008959652126593</c:v>
                </c:pt>
                <c:pt idx="76">
                  <c:v>1.5009409226882191</c:v>
                </c:pt>
                <c:pt idx="77">
                  <c:v>1.6992184278454767</c:v>
                </c:pt>
                <c:pt idx="78">
                  <c:v>0.62593544166309434</c:v>
                </c:pt>
                <c:pt idx="79">
                  <c:v>0.9939248903729837</c:v>
                </c:pt>
                <c:pt idx="80">
                  <c:v>1.1903568651379128</c:v>
                </c:pt>
                <c:pt idx="81">
                  <c:v>1.0560155920982472</c:v>
                </c:pt>
                <c:pt idx="82">
                  <c:v>1.4163988663050731</c:v>
                </c:pt>
                <c:pt idx="83">
                  <c:v>1.6244809151015047</c:v>
                </c:pt>
                <c:pt idx="84">
                  <c:v>0.24217805848915752</c:v>
                </c:pt>
                <c:pt idx="85">
                  <c:v>0.4640472445311985</c:v>
                </c:pt>
                <c:pt idx="86">
                  <c:v>0.65672268521320709</c:v>
                </c:pt>
                <c:pt idx="87">
                  <c:v>0.78748341240336084</c:v>
                </c:pt>
                <c:pt idx="88">
                  <c:v>0.92445662150738606</c:v>
                </c:pt>
                <c:pt idx="89">
                  <c:v>0.98298797855206266</c:v>
                </c:pt>
                <c:pt idx="90">
                  <c:v>0.83819112858230871</c:v>
                </c:pt>
                <c:pt idx="91">
                  <c:v>1.6454695369784378</c:v>
                </c:pt>
                <c:pt idx="92">
                  <c:v>2.0841755122419423</c:v>
                </c:pt>
                <c:pt idx="93">
                  <c:v>2.4586428907898288</c:v>
                </c:pt>
                <c:pt idx="94">
                  <c:v>2.6608932334948201</c:v>
                </c:pt>
                <c:pt idx="95">
                  <c:v>2.8391202597386371</c:v>
                </c:pt>
                <c:pt idx="96">
                  <c:v>1.085523141330788</c:v>
                </c:pt>
                <c:pt idx="97">
                  <c:v>2.24015296530514</c:v>
                </c:pt>
                <c:pt idx="98">
                  <c:v>2.7358806288807274</c:v>
                </c:pt>
                <c:pt idx="99">
                  <c:v>3.2118042270162919</c:v>
                </c:pt>
                <c:pt idx="100">
                  <c:v>3.5756513048152487</c:v>
                </c:pt>
                <c:pt idx="101">
                  <c:v>3.8726257118704428</c:v>
                </c:pt>
                <c:pt idx="102">
                  <c:v>1.2037467605200132</c:v>
                </c:pt>
                <c:pt idx="103">
                  <c:v>2.309038041638396</c:v>
                </c:pt>
                <c:pt idx="104">
                  <c:v>3.1488778563286646</c:v>
                </c:pt>
                <c:pt idx="105">
                  <c:v>3.537144166972034</c:v>
                </c:pt>
                <c:pt idx="106">
                  <c:v>3.9804923777206596</c:v>
                </c:pt>
                <c:pt idx="107">
                  <c:v>4.2178553484963928</c:v>
                </c:pt>
                <c:pt idx="108">
                  <c:v>1.5769320088505716</c:v>
                </c:pt>
                <c:pt idx="109">
                  <c:v>3.0003759768373817</c:v>
                </c:pt>
                <c:pt idx="110">
                  <c:v>3.8290669521589025</c:v>
                </c:pt>
                <c:pt idx="111">
                  <c:v>4.6044542472196097</c:v>
                </c:pt>
                <c:pt idx="112">
                  <c:v>5.1436109480995507</c:v>
                </c:pt>
                <c:pt idx="113">
                  <c:v>5.2784561979736591</c:v>
                </c:pt>
                <c:pt idx="114">
                  <c:v>1.1858959941475549</c:v>
                </c:pt>
                <c:pt idx="115">
                  <c:v>2.1014278300635825</c:v>
                </c:pt>
                <c:pt idx="116">
                  <c:v>2.7837728115449778</c:v>
                </c:pt>
                <c:pt idx="117">
                  <c:v>3.3113595101997029</c:v>
                </c:pt>
                <c:pt idx="118">
                  <c:v>3.5458926348330291</c:v>
                </c:pt>
                <c:pt idx="119">
                  <c:v>3.815482530467639</c:v>
                </c:pt>
                <c:pt idx="120">
                  <c:v>0.73107544349077769</c:v>
                </c:pt>
                <c:pt idx="121">
                  <c:v>1.3104036862347477</c:v>
                </c:pt>
                <c:pt idx="122">
                  <c:v>1.8554389804736231</c:v>
                </c:pt>
                <c:pt idx="123">
                  <c:v>2.3133783524913483</c:v>
                </c:pt>
                <c:pt idx="124">
                  <c:v>2.572336015365742</c:v>
                </c:pt>
                <c:pt idx="125">
                  <c:v>2.8220348400811495</c:v>
                </c:pt>
                <c:pt idx="126">
                  <c:v>0.39848355649264472</c:v>
                </c:pt>
                <c:pt idx="127">
                  <c:v>0.62590598649689988</c:v>
                </c:pt>
                <c:pt idx="128">
                  <c:v>0.8171625812196549</c:v>
                </c:pt>
                <c:pt idx="129">
                  <c:v>0.91416602056260654</c:v>
                </c:pt>
                <c:pt idx="130">
                  <c:v>0.98616765149289898</c:v>
                </c:pt>
                <c:pt idx="131">
                  <c:v>1.0528419686577808</c:v>
                </c:pt>
                <c:pt idx="132">
                  <c:v>1.0902280322290658</c:v>
                </c:pt>
                <c:pt idx="133">
                  <c:v>1.1319579916978646</c:v>
                </c:pt>
                <c:pt idx="134">
                  <c:v>1.1864195238126123</c:v>
                </c:pt>
                <c:pt idx="135">
                  <c:v>1.2269607449677253</c:v>
                </c:pt>
                <c:pt idx="136">
                  <c:v>0.65641226167148381</c:v>
                </c:pt>
                <c:pt idx="137">
                  <c:v>1.213472155768111</c:v>
                </c:pt>
                <c:pt idx="138">
                  <c:v>1.601335257451955</c:v>
                </c:pt>
                <c:pt idx="139">
                  <c:v>2.0252199171948</c:v>
                </c:pt>
                <c:pt idx="140">
                  <c:v>2.3754738095046548</c:v>
                </c:pt>
                <c:pt idx="141">
                  <c:v>2.6716128381959496</c:v>
                </c:pt>
                <c:pt idx="142">
                  <c:v>2.9333563155786351</c:v>
                </c:pt>
                <c:pt idx="143">
                  <c:v>3.1249387366082999</c:v>
                </c:pt>
                <c:pt idx="144">
                  <c:v>3.2427572536592946</c:v>
                </c:pt>
                <c:pt idx="145">
                  <c:v>3.304449707929134</c:v>
                </c:pt>
                <c:pt idx="146">
                  <c:v>0.69443296756636419</c:v>
                </c:pt>
                <c:pt idx="147">
                  <c:v>1.3736732416122817</c:v>
                </c:pt>
                <c:pt idx="148">
                  <c:v>1.8757664027659071</c:v>
                </c:pt>
                <c:pt idx="149">
                  <c:v>2.3006667550797846</c:v>
                </c:pt>
                <c:pt idx="150">
                  <c:v>2.7211265532945568</c:v>
                </c:pt>
                <c:pt idx="151">
                  <c:v>3.2686143099099851</c:v>
                </c:pt>
                <c:pt idx="152">
                  <c:v>3.7404382398621632</c:v>
                </c:pt>
                <c:pt idx="153">
                  <c:v>3.9737015424545099</c:v>
                </c:pt>
                <c:pt idx="154">
                  <c:v>4.0476358910817796</c:v>
                </c:pt>
                <c:pt idx="155">
                  <c:v>4.1205255634752005</c:v>
                </c:pt>
                <c:pt idx="156">
                  <c:v>0.74243569811710908</c:v>
                </c:pt>
                <c:pt idx="157">
                  <c:v>1.5560411950480333</c:v>
                </c:pt>
                <c:pt idx="158">
                  <c:v>2.1874172777601628</c:v>
                </c:pt>
                <c:pt idx="159">
                  <c:v>2.6147326207485104</c:v>
                </c:pt>
                <c:pt idx="160">
                  <c:v>3.2727893176877574</c:v>
                </c:pt>
                <c:pt idx="161">
                  <c:v>3.9829257135889975</c:v>
                </c:pt>
                <c:pt idx="162">
                  <c:v>4.4695012714412936</c:v>
                </c:pt>
                <c:pt idx="163">
                  <c:v>4.6025529478187881</c:v>
                </c:pt>
                <c:pt idx="164">
                  <c:v>5.0495657365010072</c:v>
                </c:pt>
                <c:pt idx="165">
                  <c:v>5.2211795742302254</c:v>
                </c:pt>
                <c:pt idx="166">
                  <c:v>0.7903836556260595</c:v>
                </c:pt>
                <c:pt idx="167">
                  <c:v>1.4991713954627366</c:v>
                </c:pt>
                <c:pt idx="168">
                  <c:v>2.3568679184800461</c:v>
                </c:pt>
                <c:pt idx="169">
                  <c:v>3.0527763802866708</c:v>
                </c:pt>
                <c:pt idx="170">
                  <c:v>3.7411517350877208</c:v>
                </c:pt>
                <c:pt idx="171">
                  <c:v>4.1637007550948493</c:v>
                </c:pt>
                <c:pt idx="172">
                  <c:v>4.5527763802866712</c:v>
                </c:pt>
                <c:pt idx="173">
                  <c:v>4.8142157529268399</c:v>
                </c:pt>
                <c:pt idx="174">
                  <c:v>5.1637007550948493</c:v>
                </c:pt>
                <c:pt idx="175">
                  <c:v>5.4480188730153554</c:v>
                </c:pt>
                <c:pt idx="176">
                  <c:v>2.48</c:v>
                </c:pt>
                <c:pt idx="177">
                  <c:v>3.52</c:v>
                </c:pt>
                <c:pt idx="178">
                  <c:v>4.4800000000000004</c:v>
                </c:pt>
                <c:pt idx="179">
                  <c:v>5.21</c:v>
                </c:pt>
                <c:pt idx="180">
                  <c:v>5.46</c:v>
                </c:pt>
                <c:pt idx="181">
                  <c:v>5.6</c:v>
                </c:pt>
                <c:pt idx="182">
                  <c:v>2.3199999999999998</c:v>
                </c:pt>
                <c:pt idx="183">
                  <c:v>2.95</c:v>
                </c:pt>
                <c:pt idx="184">
                  <c:v>3.67</c:v>
                </c:pt>
                <c:pt idx="185">
                  <c:v>4.33</c:v>
                </c:pt>
                <c:pt idx="186">
                  <c:v>4.96</c:v>
                </c:pt>
                <c:pt idx="187">
                  <c:v>5.49</c:v>
                </c:pt>
                <c:pt idx="188">
                  <c:v>2.44</c:v>
                </c:pt>
                <c:pt idx="189">
                  <c:v>3.14</c:v>
                </c:pt>
                <c:pt idx="190">
                  <c:v>3.75</c:v>
                </c:pt>
                <c:pt idx="191">
                  <c:v>4.24</c:v>
                </c:pt>
                <c:pt idx="192">
                  <c:v>4.5</c:v>
                </c:pt>
                <c:pt idx="193">
                  <c:v>4.84</c:v>
                </c:pt>
                <c:pt idx="194">
                  <c:v>1.66</c:v>
                </c:pt>
                <c:pt idx="195">
                  <c:v>2.74</c:v>
                </c:pt>
                <c:pt idx="196">
                  <c:v>3.54</c:v>
                </c:pt>
                <c:pt idx="197">
                  <c:v>3.96</c:v>
                </c:pt>
                <c:pt idx="198">
                  <c:v>4.29</c:v>
                </c:pt>
                <c:pt idx="199">
                  <c:v>4.51</c:v>
                </c:pt>
              </c:numCache>
            </c:numRef>
          </c:xVal>
          <c:yVal>
            <c:numRef>
              <c:f>train!$J$2:$J$201</c:f>
              <c:numCache>
                <c:formatCode>General</c:formatCode>
                <c:ptCount val="200"/>
                <c:pt idx="0">
                  <c:v>61.615376599303737</c:v>
                </c:pt>
                <c:pt idx="1">
                  <c:v>553.49716682285555</c:v>
                </c:pt>
                <c:pt idx="2">
                  <c:v>1181.0781304724228</c:v>
                </c:pt>
                <c:pt idx="3">
                  <c:v>2947.7279496361734</c:v>
                </c:pt>
                <c:pt idx="4">
                  <c:v>3770.7318426338884</c:v>
                </c:pt>
                <c:pt idx="5">
                  <c:v>332.86152054750539</c:v>
                </c:pt>
                <c:pt idx="6">
                  <c:v>872.30104677053532</c:v>
                </c:pt>
                <c:pt idx="7">
                  <c:v>2648.9697996430154</c:v>
                </c:pt>
                <c:pt idx="8">
                  <c:v>4910.9552990929342</c:v>
                </c:pt>
                <c:pt idx="9">
                  <c:v>6105.2770492140844</c:v>
                </c:pt>
                <c:pt idx="10">
                  <c:v>293.28813260861546</c:v>
                </c:pt>
                <c:pt idx="11">
                  <c:v>725.95160824014397</c:v>
                </c:pt>
                <c:pt idx="12">
                  <c:v>3915.1128414757795</c:v>
                </c:pt>
                <c:pt idx="13">
                  <c:v>5909.636252613358</c:v>
                </c:pt>
                <c:pt idx="14">
                  <c:v>7241.9069824601538</c:v>
                </c:pt>
                <c:pt idx="15">
                  <c:v>2186.9114078261605</c:v>
                </c:pt>
                <c:pt idx="16">
                  <c:v>3993.696764556978</c:v>
                </c:pt>
                <c:pt idx="17">
                  <c:v>5132.6497456657553</c:v>
                </c:pt>
                <c:pt idx="18">
                  <c:v>3200.1086622629564</c:v>
                </c:pt>
                <c:pt idx="19">
                  <c:v>5460.1246262738523</c:v>
                </c:pt>
                <c:pt idx="20">
                  <c:v>6662.3303538390956</c:v>
                </c:pt>
                <c:pt idx="21">
                  <c:v>80.823565408079887</c:v>
                </c:pt>
                <c:pt idx="22">
                  <c:v>394.68664076178288</c:v>
                </c:pt>
                <c:pt idx="23">
                  <c:v>954.03751739113716</c:v>
                </c:pt>
                <c:pt idx="24">
                  <c:v>1754.1631039794395</c:v>
                </c:pt>
                <c:pt idx="25">
                  <c:v>2878.1431195855544</c:v>
                </c:pt>
                <c:pt idx="26">
                  <c:v>246.77519468929833</c:v>
                </c:pt>
                <c:pt idx="27">
                  <c:v>707.49056789332644</c:v>
                </c:pt>
                <c:pt idx="28">
                  <c:v>2617.5402584371259</c:v>
                </c:pt>
                <c:pt idx="29">
                  <c:v>4375.1219324542844</c:v>
                </c:pt>
                <c:pt idx="30">
                  <c:v>5216.1758267564128</c:v>
                </c:pt>
                <c:pt idx="31">
                  <c:v>194.35079035384106</c:v>
                </c:pt>
                <c:pt idx="32">
                  <c:v>694.54141445466155</c:v>
                </c:pt>
                <c:pt idx="33">
                  <c:v>3064.8425581480196</c:v>
                </c:pt>
                <c:pt idx="34">
                  <c:v>4892.4451380839328</c:v>
                </c:pt>
                <c:pt idx="35">
                  <c:v>5609.9057045697255</c:v>
                </c:pt>
                <c:pt idx="36">
                  <c:v>1766.0056166351983</c:v>
                </c:pt>
                <c:pt idx="37">
                  <c:v>3036.0066143403665</c:v>
                </c:pt>
                <c:pt idx="38">
                  <c:v>4015.3672046495276</c:v>
                </c:pt>
                <c:pt idx="39">
                  <c:v>3074.1961711674771</c:v>
                </c:pt>
                <c:pt idx="40">
                  <c:v>4592.3463528201846</c:v>
                </c:pt>
                <c:pt idx="41">
                  <c:v>5441.0108071307286</c:v>
                </c:pt>
                <c:pt idx="42">
                  <c:v>-10.010443480561213</c:v>
                </c:pt>
                <c:pt idx="43">
                  <c:v>371.78842924648222</c:v>
                </c:pt>
                <c:pt idx="44">
                  <c:v>822.38744420105581</c:v>
                </c:pt>
                <c:pt idx="45">
                  <c:v>1606.7881813614445</c:v>
                </c:pt>
                <c:pt idx="46">
                  <c:v>2421.2328969468385</c:v>
                </c:pt>
                <c:pt idx="47">
                  <c:v>84.268731262610672</c:v>
                </c:pt>
                <c:pt idx="48">
                  <c:v>527.43661210664607</c:v>
                </c:pt>
                <c:pt idx="49">
                  <c:v>2581.9732768224094</c:v>
                </c:pt>
                <c:pt idx="50">
                  <c:v>3797.6488493397746</c:v>
                </c:pt>
                <c:pt idx="51">
                  <c:v>4281.1972812621634</c:v>
                </c:pt>
                <c:pt idx="52">
                  <c:v>361.07130681549819</c:v>
                </c:pt>
                <c:pt idx="53">
                  <c:v>890.44715697980882</c:v>
                </c:pt>
                <c:pt idx="54">
                  <c:v>2722.800646639831</c:v>
                </c:pt>
                <c:pt idx="55">
                  <c:v>4248.2684589382116</c:v>
                </c:pt>
                <c:pt idx="56">
                  <c:v>5008.9580013955074</c:v>
                </c:pt>
                <c:pt idx="57">
                  <c:v>1153.7124715491814</c:v>
                </c:pt>
                <c:pt idx="58">
                  <c:v>2844.1629586161648</c:v>
                </c:pt>
                <c:pt idx="59">
                  <c:v>3495.8689698483931</c:v>
                </c:pt>
                <c:pt idx="60">
                  <c:v>2661.7305318036638</c:v>
                </c:pt>
                <c:pt idx="61">
                  <c:v>4039.430889748292</c:v>
                </c:pt>
                <c:pt idx="62">
                  <c:v>4876.4705138329127</c:v>
                </c:pt>
                <c:pt idx="63">
                  <c:v>54.256217005879648</c:v>
                </c:pt>
                <c:pt idx="64">
                  <c:v>387.2925249248479</c:v>
                </c:pt>
                <c:pt idx="65">
                  <c:v>1010.2990586601337</c:v>
                </c:pt>
                <c:pt idx="66">
                  <c:v>1341.5307593683362</c:v>
                </c:pt>
                <c:pt idx="67">
                  <c:v>2116.0895452662503</c:v>
                </c:pt>
                <c:pt idx="68">
                  <c:v>182.24858140028022</c:v>
                </c:pt>
                <c:pt idx="69">
                  <c:v>482.64627584467837</c:v>
                </c:pt>
                <c:pt idx="70">
                  <c:v>1973.1872530021976</c:v>
                </c:pt>
                <c:pt idx="71">
                  <c:v>3053.7396662596539</c:v>
                </c:pt>
                <c:pt idx="72">
                  <c:v>3341.4639194137903</c:v>
                </c:pt>
                <c:pt idx="73">
                  <c:v>286.3888556485565</c:v>
                </c:pt>
                <c:pt idx="74">
                  <c:v>540.75965614612937</c:v>
                </c:pt>
                <c:pt idx="75">
                  <c:v>2480.9447134292895</c:v>
                </c:pt>
                <c:pt idx="76">
                  <c:v>3382.4735170082145</c:v>
                </c:pt>
                <c:pt idx="77">
                  <c:v>3829.3055009158165</c:v>
                </c:pt>
                <c:pt idx="78">
                  <c:v>1410.5885333516565</c:v>
                </c:pt>
                <c:pt idx="79">
                  <c:v>2239.878045007013</c:v>
                </c:pt>
                <c:pt idx="80">
                  <c:v>2682.5509993468795</c:v>
                </c:pt>
                <c:pt idx="81">
                  <c:v>2379.8037083449203</c:v>
                </c:pt>
                <c:pt idx="82">
                  <c:v>3191.9521830457534</c:v>
                </c:pt>
                <c:pt idx="83">
                  <c:v>3660.8793798325278</c:v>
                </c:pt>
                <c:pt idx="84">
                  <c:v>1003.5031991380973</c:v>
                </c:pt>
                <c:pt idx="85">
                  <c:v>961.42668196988029</c:v>
                </c:pt>
                <c:pt idx="86">
                  <c:v>907.07820472998515</c:v>
                </c:pt>
                <c:pt idx="87">
                  <c:v>815.76560707535975</c:v>
                </c:pt>
                <c:pt idx="88">
                  <c:v>766.12652932684455</c:v>
                </c:pt>
                <c:pt idx="89">
                  <c:v>678.86110144549525</c:v>
                </c:pt>
                <c:pt idx="90">
                  <c:v>3473.1778934431295</c:v>
                </c:pt>
                <c:pt idx="91">
                  <c:v>3409.132013741189</c:v>
                </c:pt>
                <c:pt idx="92">
                  <c:v>2878.7039408770511</c:v>
                </c:pt>
                <c:pt idx="93">
                  <c:v>2546.9442007234875</c:v>
                </c:pt>
                <c:pt idx="94">
                  <c:v>2205.1666356855494</c:v>
                </c:pt>
                <c:pt idx="95">
                  <c:v>1960.7241886125582</c:v>
                </c:pt>
                <c:pt idx="96">
                  <c:v>4498.0373195644088</c:v>
                </c:pt>
                <c:pt idx="97">
                  <c:v>4641.214570111536</c:v>
                </c:pt>
                <c:pt idx="98">
                  <c:v>3778.8517818521755</c:v>
                </c:pt>
                <c:pt idx="99">
                  <c:v>3327.1550661147235</c:v>
                </c:pt>
                <c:pt idx="100">
                  <c:v>2963.2556687996234</c:v>
                </c:pt>
                <c:pt idx="101">
                  <c:v>2674.4731508507189</c:v>
                </c:pt>
                <c:pt idx="102">
                  <c:v>4987.9156380636177</c:v>
                </c:pt>
                <c:pt idx="103">
                  <c:v>4783.9326902099128</c:v>
                </c:pt>
                <c:pt idx="104">
                  <c:v>4349.2916220875013</c:v>
                </c:pt>
                <c:pt idx="105">
                  <c:v>3664.1794776053298</c:v>
                </c:pt>
                <c:pt idx="106">
                  <c:v>3298.7603089289173</c:v>
                </c:pt>
                <c:pt idx="107">
                  <c:v>2912.8921106804578</c:v>
                </c:pt>
                <c:pt idx="108">
                  <c:v>6534.2679084020438</c:v>
                </c:pt>
                <c:pt idx="109">
                  <c:v>6216.2668867630009</c:v>
                </c:pt>
                <c:pt idx="110">
                  <c:v>5288.7820916793935</c:v>
                </c:pt>
                <c:pt idx="111">
                  <c:v>4769.8216306172362</c:v>
                </c:pt>
                <c:pt idx="112">
                  <c:v>4262.6735664996104</c:v>
                </c:pt>
                <c:pt idx="113">
                  <c:v>3645.3534190381888</c:v>
                </c:pt>
                <c:pt idx="114">
                  <c:v>4913.9481561472885</c:v>
                </c:pt>
                <c:pt idx="115">
                  <c:v>4353.7997690262418</c:v>
                </c:pt>
                <c:pt idx="116">
                  <c:v>3845.0014003286333</c:v>
                </c:pt>
                <c:pt idx="117">
                  <c:v>3430.2858428961849</c:v>
                </c:pt>
                <c:pt idx="118">
                  <c:v>2938.5937149334859</c:v>
                </c:pt>
                <c:pt idx="119">
                  <c:v>2635.0095115045415</c:v>
                </c:pt>
                <c:pt idx="120">
                  <c:v>3029.3270617955018</c:v>
                </c:pt>
                <c:pt idx="121">
                  <c:v>2714.932763733008</c:v>
                </c:pt>
                <c:pt idx="122">
                  <c:v>2562.7685738427745</c:v>
                </c:pt>
                <c:pt idx="123">
                  <c:v>2396.4625367225658</c:v>
                </c:pt>
                <c:pt idx="124">
                  <c:v>2131.7764596690222</c:v>
                </c:pt>
                <c:pt idx="125">
                  <c:v>1948.9248308783717</c:v>
                </c:pt>
                <c:pt idx="126">
                  <c:v>2043.8922730569282</c:v>
                </c:pt>
                <c:pt idx="127">
                  <c:v>1605.1909653701116</c:v>
                </c:pt>
                <c:pt idx="128">
                  <c:v>1398.1615338401673</c:v>
                </c:pt>
                <c:pt idx="129">
                  <c:v>1172.8826436521911</c:v>
                </c:pt>
                <c:pt idx="130">
                  <c:v>1012.0963018663755</c:v>
                </c:pt>
                <c:pt idx="131">
                  <c:v>900.36949640507578</c:v>
                </c:pt>
                <c:pt idx="132">
                  <c:v>799.10730688209378</c:v>
                </c:pt>
                <c:pt idx="133">
                  <c:v>726.15578130367192</c:v>
                </c:pt>
                <c:pt idx="134">
                  <c:v>676.48530907166275</c:v>
                </c:pt>
                <c:pt idx="135">
                  <c:v>629.61020402421377</c:v>
                </c:pt>
                <c:pt idx="136">
                  <c:v>3366.8539835844704</c:v>
                </c:pt>
                <c:pt idx="137">
                  <c:v>3112.0560965857007</c:v>
                </c:pt>
                <c:pt idx="138">
                  <c:v>2739.8774873044968</c:v>
                </c:pt>
                <c:pt idx="139">
                  <c:v>2598.3740776042478</c:v>
                </c:pt>
                <c:pt idx="140">
                  <c:v>2437.9305629631103</c:v>
                </c:pt>
                <c:pt idx="141">
                  <c:v>2284.7101249035541</c:v>
                </c:pt>
                <c:pt idx="142">
                  <c:v>2150.0698901265428</c:v>
                </c:pt>
                <c:pt idx="143">
                  <c:v>2004.6612563813133</c:v>
                </c:pt>
                <c:pt idx="144">
                  <c:v>1848.989837875057</c:v>
                </c:pt>
                <c:pt idx="145">
                  <c:v>1695.6657035117637</c:v>
                </c:pt>
                <c:pt idx="146">
                  <c:v>3561.8688737312618</c:v>
                </c:pt>
                <c:pt idx="147">
                  <c:v>3522.9058746470878</c:v>
                </c:pt>
                <c:pt idx="148">
                  <c:v>3209.4279536180416</c:v>
                </c:pt>
                <c:pt idx="149">
                  <c:v>2951.7746723948435</c:v>
                </c:pt>
                <c:pt idx="150">
                  <c:v>2792.6713245264546</c:v>
                </c:pt>
                <c:pt idx="151">
                  <c:v>2795.2539011224267</c:v>
                </c:pt>
                <c:pt idx="152">
                  <c:v>2741.6388499053351</c:v>
                </c:pt>
                <c:pt idx="153">
                  <c:v>2549.1461426943551</c:v>
                </c:pt>
                <c:pt idx="154">
                  <c:v>2307.9241042736662</c:v>
                </c:pt>
                <c:pt idx="155">
                  <c:v>2114.4319012217884</c:v>
                </c:pt>
                <c:pt idx="156">
                  <c:v>3808.0833246407619</c:v>
                </c:pt>
                <c:pt idx="157">
                  <c:v>3990.6045347389986</c:v>
                </c:pt>
                <c:pt idx="158">
                  <c:v>3742.6612115019725</c:v>
                </c:pt>
                <c:pt idx="159">
                  <c:v>3354.7238025536603</c:v>
                </c:pt>
                <c:pt idx="160">
                  <c:v>3358.8385911920259</c:v>
                </c:pt>
                <c:pt idx="161">
                  <c:v>3406.1187962849835</c:v>
                </c:pt>
                <c:pt idx="162">
                  <c:v>3276.0220967948121</c:v>
                </c:pt>
                <c:pt idx="163">
                  <c:v>2952.556946748376</c:v>
                </c:pt>
                <c:pt idx="164">
                  <c:v>2879.2151253185984</c:v>
                </c:pt>
                <c:pt idx="165">
                  <c:v>2679.228288647997</c:v>
                </c:pt>
                <c:pt idx="166">
                  <c:v>4054.0168349817704</c:v>
                </c:pt>
                <c:pt idx="167">
                  <c:v>3844.7569306800469</c:v>
                </c:pt>
                <c:pt idx="168">
                  <c:v>4032.590502421654</c:v>
                </c:pt>
                <c:pt idx="169">
                  <c:v>3916.737606573929</c:v>
                </c:pt>
                <c:pt idx="170">
                  <c:v>3839.5153502259454</c:v>
                </c:pt>
                <c:pt idx="171">
                  <c:v>3560.7140137331739</c:v>
                </c:pt>
                <c:pt idx="172">
                  <c:v>3337.0604722470412</c:v>
                </c:pt>
                <c:pt idx="173">
                  <c:v>3088.3395206101704</c:v>
                </c:pt>
                <c:pt idx="174">
                  <c:v>2944.2938447594547</c:v>
                </c:pt>
                <c:pt idx="175">
                  <c:v>2795.6300054711151</c:v>
                </c:pt>
                <c:pt idx="176">
                  <c:v>10276.273372527272</c:v>
                </c:pt>
                <c:pt idx="177">
                  <c:v>7292.8391675999992</c:v>
                </c:pt>
                <c:pt idx="178">
                  <c:v>6187.8635361454544</c:v>
                </c:pt>
                <c:pt idx="179">
                  <c:v>5397.1153498857948</c:v>
                </c:pt>
                <c:pt idx="180">
                  <c:v>4524.8752108063627</c:v>
                </c:pt>
                <c:pt idx="181">
                  <c:v>3867.4147100909086</c:v>
                </c:pt>
                <c:pt idx="182">
                  <c:v>9613.2879936545432</c:v>
                </c:pt>
                <c:pt idx="183">
                  <c:v>6111.8964614829538</c:v>
                </c:pt>
                <c:pt idx="184">
                  <c:v>5069.0757092977265</c:v>
                </c:pt>
                <c:pt idx="185">
                  <c:v>4485.5104539357953</c:v>
                </c:pt>
                <c:pt idx="186">
                  <c:v>4110.5093490109084</c:v>
                </c:pt>
                <c:pt idx="187">
                  <c:v>3791.4476354284088</c:v>
                </c:pt>
                <c:pt idx="188">
                  <c:v>10110.52702780909</c:v>
                </c:pt>
                <c:pt idx="189">
                  <c:v>6505.5440301886356</c:v>
                </c:pt>
                <c:pt idx="190">
                  <c:v>5179.5732724431818</c:v>
                </c:pt>
                <c:pt idx="191">
                  <c:v>4392.2781350318182</c:v>
                </c:pt>
                <c:pt idx="192">
                  <c:v>3729.2927561590905</c:v>
                </c:pt>
                <c:pt idx="193">
                  <c:v>3342.5512851499993</c:v>
                </c:pt>
                <c:pt idx="194">
                  <c:v>6878.4733058045449</c:v>
                </c:pt>
                <c:pt idx="195">
                  <c:v>5676.812306597727</c:v>
                </c:pt>
                <c:pt idx="196">
                  <c:v>4889.5171691863634</c:v>
                </c:pt>
                <c:pt idx="197">
                  <c:v>4102.2220317749998</c:v>
                </c:pt>
                <c:pt idx="198">
                  <c:v>3555.2590942049997</c:v>
                </c:pt>
                <c:pt idx="199">
                  <c:v>3114.6500611624992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58-4D8E-9E47-713D78C5E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005984"/>
        <c:axId val="837006312"/>
      </c:scatterChart>
      <c:valAx>
        <c:axId val="83700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006312"/>
        <c:crosses val="autoZero"/>
        <c:crossBetween val="midCat"/>
      </c:valAx>
      <c:valAx>
        <c:axId val="83700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00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03862642169729"/>
                  <c:y val="-5.8250583260425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train!$G$2:$G$85</c:f>
              <c:numCache>
                <c:formatCode>General</c:formatCode>
                <c:ptCount val="84"/>
                <c:pt idx="0">
                  <c:v>1.4869800405931907E-2</c:v>
                </c:pt>
                <c:pt idx="1">
                  <c:v>0.13357692268000618</c:v>
                </c:pt>
                <c:pt idx="2">
                  <c:v>0.28503268231480045</c:v>
                </c:pt>
                <c:pt idx="3">
                  <c:v>0.71138291577969703</c:v>
                </c:pt>
                <c:pt idx="4">
                  <c:v>0.91000060340280964</c:v>
                </c:pt>
                <c:pt idx="5">
                  <c:v>8.0330343601475868E-2</c:v>
                </c:pt>
                <c:pt idx="6">
                  <c:v>0.21051469901280939</c:v>
                </c:pt>
                <c:pt idx="7">
                  <c:v>0.63928282802183112</c:v>
                </c:pt>
                <c:pt idx="8">
                  <c:v>1.1851737201065928</c:v>
                </c:pt>
                <c:pt idx="9">
                  <c:v>1.4734025198793668</c:v>
                </c:pt>
                <c:pt idx="10">
                  <c:v>7.0779994118673945E-2</c:v>
                </c:pt>
                <c:pt idx="11">
                  <c:v>0.17519580524674078</c:v>
                </c:pt>
                <c:pt idx="12">
                  <c:v>0.94484444845710147</c:v>
                </c:pt>
                <c:pt idx="13">
                  <c:v>1.4261880134156799</c:v>
                </c:pt>
                <c:pt idx="14">
                  <c:v>1.7477084022030289</c:v>
                </c:pt>
                <c:pt idx="15">
                  <c:v>0.52777306468979701</c:v>
                </c:pt>
                <c:pt idx="16">
                  <c:v>0.96380931268136283</c:v>
                </c:pt>
                <c:pt idx="17">
                  <c:v>1.2386758222373562</c:v>
                </c:pt>
                <c:pt idx="18">
                  <c:v>0.77229061496447315</c:v>
                </c:pt>
                <c:pt idx="19">
                  <c:v>1.3177061938971115</c:v>
                </c:pt>
                <c:pt idx="20">
                  <c:v>1.6078376546202668</c:v>
                </c:pt>
                <c:pt idx="21">
                  <c:v>2.3162618538655807E-2</c:v>
                </c:pt>
                <c:pt idx="22">
                  <c:v>0.11311027985601263</c:v>
                </c:pt>
                <c:pt idx="23">
                  <c:v>0.27341044626432665</c:v>
                </c:pt>
                <c:pt idx="24">
                  <c:v>0.5027124283235137</c:v>
                </c:pt>
                <c:pt idx="25">
                  <c:v>0.82482541870087467</c:v>
                </c:pt>
                <c:pt idx="26">
                  <c:v>7.072144949966927E-2</c:v>
                </c:pt>
                <c:pt idx="27">
                  <c:v>0.20275440783971968</c:v>
                </c:pt>
                <c:pt idx="28">
                  <c:v>0.75014120213128621</c:v>
                </c:pt>
                <c:pt idx="29">
                  <c:v>1.253833332764783</c:v>
                </c:pt>
                <c:pt idx="30">
                  <c:v>1.4948646511161958</c:v>
                </c:pt>
                <c:pt idx="31">
                  <c:v>5.5697533224663434E-2</c:v>
                </c:pt>
                <c:pt idx="32">
                  <c:v>0.19904340721776081</c:v>
                </c:pt>
                <c:pt idx="33">
                  <c:v>0.87833020848550436</c:v>
                </c:pt>
                <c:pt idx="34">
                  <c:v>1.4020891046141679</c:v>
                </c:pt>
                <c:pt idx="35">
                  <c:v>1.6077007394651222</c:v>
                </c:pt>
                <c:pt idx="36">
                  <c:v>0.50610628507555844</c:v>
                </c:pt>
                <c:pt idx="37">
                  <c:v>0.87006633193852878</c:v>
                </c:pt>
                <c:pt idx="38">
                  <c:v>1.1507339274669997</c:v>
                </c:pt>
                <c:pt idx="39">
                  <c:v>0.88101079018508688</c:v>
                </c:pt>
                <c:pt idx="40">
                  <c:v>1.316086047809113</c:v>
                </c:pt>
                <c:pt idx="41">
                  <c:v>1.5592984193898709</c:v>
                </c:pt>
                <c:pt idx="42">
                  <c:v>-3.4425813695147913E-3</c:v>
                </c:pt>
                <c:pt idx="43">
                  <c:v>0.12785766408955868</c:v>
                </c:pt>
                <c:pt idx="44">
                  <c:v>0.28281820874640401</c:v>
                </c:pt>
                <c:pt idx="45">
                  <c:v>0.55257282743295133</c:v>
                </c:pt>
                <c:pt idx="46">
                  <c:v>0.83265953985669117</c:v>
                </c:pt>
                <c:pt idx="47">
                  <c:v>2.897993129281904E-2</c:v>
                </c:pt>
                <c:pt idx="48">
                  <c:v>0.18138491645892035</c:v>
                </c:pt>
                <c:pt idx="49">
                  <c:v>0.88793799361979531</c:v>
                </c:pt>
                <c:pt idx="50">
                  <c:v>1.3060075911805105</c:v>
                </c:pt>
                <c:pt idx="51">
                  <c:v>1.4722994069453783</c:v>
                </c:pt>
                <c:pt idx="52">
                  <c:v>0.12417205654506192</c:v>
                </c:pt>
                <c:pt idx="53">
                  <c:v>0.30622387500700882</c:v>
                </c:pt>
                <c:pt idx="54">
                  <c:v>0.9363683834014922</c:v>
                </c:pt>
                <c:pt idx="55">
                  <c:v>1.4609752183145119</c:v>
                </c:pt>
                <c:pt idx="56">
                  <c:v>1.7225755811689063</c:v>
                </c:pt>
                <c:pt idx="57">
                  <c:v>0.39676054992414872</c:v>
                </c:pt>
                <c:pt idx="58">
                  <c:v>0.97810475951532505</c:v>
                </c:pt>
                <c:pt idx="59">
                  <c:v>1.2022257964129919</c:v>
                </c:pt>
                <c:pt idx="60">
                  <c:v>0.91536643279087537</c:v>
                </c:pt>
                <c:pt idx="61">
                  <c:v>1.3891561898824503</c:v>
                </c:pt>
                <c:pt idx="62">
                  <c:v>1.6770132684439518</c:v>
                </c:pt>
                <c:pt idx="63">
                  <c:v>2.4075687808017644E-2</c:v>
                </c:pt>
                <c:pt idx="64">
                  <c:v>0.17185742823645572</c:v>
                </c:pt>
                <c:pt idx="65">
                  <c:v>0.44831073877486843</c:v>
                </c:pt>
                <c:pt idx="66">
                  <c:v>0.59529170166627732</c:v>
                </c:pt>
                <c:pt idx="67">
                  <c:v>0.93899490375673078</c:v>
                </c:pt>
                <c:pt idx="68">
                  <c:v>8.0871099965774323E-2</c:v>
                </c:pt>
                <c:pt idx="69">
                  <c:v>0.21416976155340137</c:v>
                </c:pt>
                <c:pt idx="70">
                  <c:v>0.87558335084240602</c:v>
                </c:pt>
                <c:pt idx="71">
                  <c:v>1.355068357306594</c:v>
                </c:pt>
                <c:pt idx="72">
                  <c:v>1.4827432980969433</c:v>
                </c:pt>
                <c:pt idx="73">
                  <c:v>0.12708237066257083</c:v>
                </c:pt>
                <c:pt idx="74">
                  <c:v>0.2399570294245601</c:v>
                </c:pt>
                <c:pt idx="75">
                  <c:v>1.1008959652126593</c:v>
                </c:pt>
                <c:pt idx="76">
                  <c:v>1.5009409226882191</c:v>
                </c:pt>
                <c:pt idx="77">
                  <c:v>1.6992184278454767</c:v>
                </c:pt>
                <c:pt idx="78">
                  <c:v>0.62593544166309434</c:v>
                </c:pt>
                <c:pt idx="79">
                  <c:v>0.9939248903729837</c:v>
                </c:pt>
                <c:pt idx="80">
                  <c:v>1.1903568651379128</c:v>
                </c:pt>
                <c:pt idx="81">
                  <c:v>1.0560155920982472</c:v>
                </c:pt>
                <c:pt idx="82">
                  <c:v>1.4163988663050731</c:v>
                </c:pt>
                <c:pt idx="83">
                  <c:v>1.6244809151015047</c:v>
                </c:pt>
              </c:numCache>
            </c:numRef>
          </c:xVal>
          <c:yVal>
            <c:numRef>
              <c:f>train!$J$2:$J$85</c:f>
              <c:numCache>
                <c:formatCode>General</c:formatCode>
                <c:ptCount val="84"/>
                <c:pt idx="0">
                  <c:v>61.615376599303737</c:v>
                </c:pt>
                <c:pt idx="1">
                  <c:v>553.49716682285555</c:v>
                </c:pt>
                <c:pt idx="2">
                  <c:v>1181.0781304724228</c:v>
                </c:pt>
                <c:pt idx="3">
                  <c:v>2947.7279496361734</c:v>
                </c:pt>
                <c:pt idx="4">
                  <c:v>3770.7318426338884</c:v>
                </c:pt>
                <c:pt idx="5">
                  <c:v>332.86152054750539</c:v>
                </c:pt>
                <c:pt idx="6">
                  <c:v>872.30104677053532</c:v>
                </c:pt>
                <c:pt idx="7">
                  <c:v>2648.9697996430154</c:v>
                </c:pt>
                <c:pt idx="8">
                  <c:v>4910.9552990929342</c:v>
                </c:pt>
                <c:pt idx="9">
                  <c:v>6105.2770492140844</c:v>
                </c:pt>
                <c:pt idx="10">
                  <c:v>293.28813260861546</c:v>
                </c:pt>
                <c:pt idx="11">
                  <c:v>725.95160824014397</c:v>
                </c:pt>
                <c:pt idx="12">
                  <c:v>3915.1128414757795</c:v>
                </c:pt>
                <c:pt idx="13">
                  <c:v>5909.636252613358</c:v>
                </c:pt>
                <c:pt idx="14">
                  <c:v>7241.9069824601538</c:v>
                </c:pt>
                <c:pt idx="15">
                  <c:v>2186.9114078261605</c:v>
                </c:pt>
                <c:pt idx="16">
                  <c:v>3993.696764556978</c:v>
                </c:pt>
                <c:pt idx="17">
                  <c:v>5132.6497456657553</c:v>
                </c:pt>
                <c:pt idx="18">
                  <c:v>3200.1086622629564</c:v>
                </c:pt>
                <c:pt idx="19">
                  <c:v>5460.1246262738523</c:v>
                </c:pt>
                <c:pt idx="20">
                  <c:v>6662.3303538390956</c:v>
                </c:pt>
                <c:pt idx="21">
                  <c:v>80.823565408079887</c:v>
                </c:pt>
                <c:pt idx="22">
                  <c:v>394.68664076178288</c:v>
                </c:pt>
                <c:pt idx="23">
                  <c:v>954.03751739113716</c:v>
                </c:pt>
                <c:pt idx="24">
                  <c:v>1754.1631039794395</c:v>
                </c:pt>
                <c:pt idx="25">
                  <c:v>2878.1431195855544</c:v>
                </c:pt>
                <c:pt idx="26">
                  <c:v>246.77519468929833</c:v>
                </c:pt>
                <c:pt idx="27">
                  <c:v>707.49056789332644</c:v>
                </c:pt>
                <c:pt idx="28">
                  <c:v>2617.5402584371259</c:v>
                </c:pt>
                <c:pt idx="29">
                  <c:v>4375.1219324542844</c:v>
                </c:pt>
                <c:pt idx="30">
                  <c:v>5216.1758267564128</c:v>
                </c:pt>
                <c:pt idx="31">
                  <c:v>194.35079035384106</c:v>
                </c:pt>
                <c:pt idx="32">
                  <c:v>694.54141445466155</c:v>
                </c:pt>
                <c:pt idx="33">
                  <c:v>3064.8425581480196</c:v>
                </c:pt>
                <c:pt idx="34">
                  <c:v>4892.4451380839328</c:v>
                </c:pt>
                <c:pt idx="35">
                  <c:v>5609.9057045697255</c:v>
                </c:pt>
                <c:pt idx="36">
                  <c:v>1766.0056166351983</c:v>
                </c:pt>
                <c:pt idx="37">
                  <c:v>3036.0066143403665</c:v>
                </c:pt>
                <c:pt idx="38">
                  <c:v>4015.3672046495276</c:v>
                </c:pt>
                <c:pt idx="39">
                  <c:v>3074.1961711674771</c:v>
                </c:pt>
                <c:pt idx="40">
                  <c:v>4592.3463528201846</c:v>
                </c:pt>
                <c:pt idx="41">
                  <c:v>5441.0108071307286</c:v>
                </c:pt>
                <c:pt idx="42">
                  <c:v>-10.010443480561213</c:v>
                </c:pt>
                <c:pt idx="43">
                  <c:v>371.78842924648222</c:v>
                </c:pt>
                <c:pt idx="44">
                  <c:v>822.38744420105581</c:v>
                </c:pt>
                <c:pt idx="45">
                  <c:v>1606.7881813614445</c:v>
                </c:pt>
                <c:pt idx="46">
                  <c:v>2421.2328969468385</c:v>
                </c:pt>
                <c:pt idx="47">
                  <c:v>84.268731262610672</c:v>
                </c:pt>
                <c:pt idx="48">
                  <c:v>527.43661210664607</c:v>
                </c:pt>
                <c:pt idx="49">
                  <c:v>2581.9732768224094</c:v>
                </c:pt>
                <c:pt idx="50">
                  <c:v>3797.6488493397746</c:v>
                </c:pt>
                <c:pt idx="51">
                  <c:v>4281.1972812621634</c:v>
                </c:pt>
                <c:pt idx="52">
                  <c:v>361.07130681549819</c:v>
                </c:pt>
                <c:pt idx="53">
                  <c:v>890.44715697980882</c:v>
                </c:pt>
                <c:pt idx="54">
                  <c:v>2722.800646639831</c:v>
                </c:pt>
                <c:pt idx="55">
                  <c:v>4248.2684589382116</c:v>
                </c:pt>
                <c:pt idx="56">
                  <c:v>5008.9580013955074</c:v>
                </c:pt>
                <c:pt idx="57">
                  <c:v>1153.7124715491814</c:v>
                </c:pt>
                <c:pt idx="58">
                  <c:v>2844.1629586161648</c:v>
                </c:pt>
                <c:pt idx="59">
                  <c:v>3495.8689698483931</c:v>
                </c:pt>
                <c:pt idx="60">
                  <c:v>2661.7305318036638</c:v>
                </c:pt>
                <c:pt idx="61">
                  <c:v>4039.430889748292</c:v>
                </c:pt>
                <c:pt idx="62">
                  <c:v>4876.4705138329127</c:v>
                </c:pt>
                <c:pt idx="63">
                  <c:v>54.256217005879648</c:v>
                </c:pt>
                <c:pt idx="64">
                  <c:v>387.2925249248479</c:v>
                </c:pt>
                <c:pt idx="65">
                  <c:v>1010.2990586601337</c:v>
                </c:pt>
                <c:pt idx="66">
                  <c:v>1341.5307593683362</c:v>
                </c:pt>
                <c:pt idx="67">
                  <c:v>2116.0895452662503</c:v>
                </c:pt>
                <c:pt idx="68">
                  <c:v>182.24858140028022</c:v>
                </c:pt>
                <c:pt idx="69">
                  <c:v>482.64627584467837</c:v>
                </c:pt>
                <c:pt idx="70">
                  <c:v>1973.1872530021976</c:v>
                </c:pt>
                <c:pt idx="71">
                  <c:v>3053.7396662596539</c:v>
                </c:pt>
                <c:pt idx="72">
                  <c:v>3341.4639194137903</c:v>
                </c:pt>
                <c:pt idx="73">
                  <c:v>286.3888556485565</c:v>
                </c:pt>
                <c:pt idx="74">
                  <c:v>540.75965614612937</c:v>
                </c:pt>
                <c:pt idx="75">
                  <c:v>2480.9447134292895</c:v>
                </c:pt>
                <c:pt idx="76">
                  <c:v>3382.4735170082145</c:v>
                </c:pt>
                <c:pt idx="77">
                  <c:v>3829.3055009158165</c:v>
                </c:pt>
                <c:pt idx="78">
                  <c:v>1410.5885333516565</c:v>
                </c:pt>
                <c:pt idx="79">
                  <c:v>2239.878045007013</c:v>
                </c:pt>
                <c:pt idx="80">
                  <c:v>2682.5509993468795</c:v>
                </c:pt>
                <c:pt idx="81">
                  <c:v>2379.8037083449203</c:v>
                </c:pt>
                <c:pt idx="82">
                  <c:v>3191.9521830457534</c:v>
                </c:pt>
                <c:pt idx="83">
                  <c:v>3660.8793798325278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15-4B81-85CA-40F6D1905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005984"/>
        <c:axId val="837006312"/>
      </c:scatterChart>
      <c:valAx>
        <c:axId val="83700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006312"/>
        <c:crosses val="autoZero"/>
        <c:crossBetween val="midCat"/>
      </c:valAx>
      <c:valAx>
        <c:axId val="83700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00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79374</xdr:colOff>
      <xdr:row>4</xdr:row>
      <xdr:rowOff>25400</xdr:rowOff>
    </xdr:from>
    <xdr:to>
      <xdr:col>18</xdr:col>
      <xdr:colOff>354541</xdr:colOff>
      <xdr:row>18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365589-1997-4770-815F-5B66E541B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4</xdr:row>
      <xdr:rowOff>0</xdr:rowOff>
    </xdr:from>
    <xdr:to>
      <xdr:col>27</xdr:col>
      <xdr:colOff>275167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3E7DE8-CC61-4452-84D1-6D2A38D83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82"/>
  <sheetViews>
    <sheetView tabSelected="1" topLeftCell="A49" workbookViewId="0">
      <selection activeCell="F82" sqref="F82"/>
    </sheetView>
  </sheetViews>
  <sheetFormatPr defaultRowHeight="15" x14ac:dyDescent="0.25"/>
  <cols>
    <col min="22" max="22" width="10" bestFit="1" customWidth="1"/>
  </cols>
  <sheetData>
    <row r="1" spans="2:9" x14ac:dyDescent="0.25">
      <c r="B1" s="1" t="s">
        <v>2</v>
      </c>
      <c r="C1" s="1"/>
      <c r="D1" s="1"/>
      <c r="E1" s="1"/>
      <c r="F1" s="1"/>
      <c r="G1" s="1"/>
      <c r="H1" s="1"/>
      <c r="I1" s="1" t="s">
        <v>3</v>
      </c>
    </row>
    <row r="2" spans="2:9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2:9" x14ac:dyDescent="0.25">
      <c r="B3">
        <v>-0.21918499999999999</v>
      </c>
      <c r="C3">
        <v>-9.6502500000000005E-2</v>
      </c>
      <c r="D3">
        <v>-0.36377199999999998</v>
      </c>
      <c r="E3">
        <v>0.103891</v>
      </c>
      <c r="F3">
        <v>-0.107181</v>
      </c>
      <c r="G3">
        <v>-9.3982999999999997E-2</v>
      </c>
      <c r="I3">
        <v>-2.94214E-2</v>
      </c>
    </row>
    <row r="4" spans="2:9" x14ac:dyDescent="0.25">
      <c r="B4">
        <v>0.35107500000000003</v>
      </c>
      <c r="C4">
        <v>-0.18074100000000001</v>
      </c>
      <c r="D4">
        <v>0.242308</v>
      </c>
      <c r="E4">
        <v>372.14600000000002</v>
      </c>
      <c r="F4">
        <v>-7.2198500000000001</v>
      </c>
      <c r="G4">
        <v>-0.56274400000000002</v>
      </c>
      <c r="I4">
        <v>-1.42655</v>
      </c>
    </row>
    <row r="5" spans="2:9" x14ac:dyDescent="0.25">
      <c r="B5">
        <v>1.30542E-2</v>
      </c>
      <c r="C5">
        <v>2.2792199999999999E-2</v>
      </c>
      <c r="D5">
        <v>0.38297500000000001</v>
      </c>
      <c r="E5">
        <v>0.19673499999999999</v>
      </c>
      <c r="F5">
        <v>3.7258800000000002E-2</v>
      </c>
      <c r="G5">
        <v>0.43307499999999999</v>
      </c>
      <c r="I5">
        <v>0.51943499999999998</v>
      </c>
    </row>
    <row r="6" spans="2:9" x14ac:dyDescent="0.25">
      <c r="B6">
        <v>-0.56848100000000001</v>
      </c>
      <c r="C6">
        <v>-0.102904</v>
      </c>
      <c r="D6">
        <v>1.43369E-2</v>
      </c>
      <c r="E6">
        <v>-115.688</v>
      </c>
      <c r="F6">
        <v>0.71753599999999995</v>
      </c>
      <c r="G6">
        <v>1.3170500000000001</v>
      </c>
      <c r="I6">
        <v>-7.9588300000000001E-2</v>
      </c>
    </row>
    <row r="7" spans="2:9" x14ac:dyDescent="0.25">
      <c r="B7">
        <v>-0.237756</v>
      </c>
      <c r="C7">
        <v>-1.51182E-2</v>
      </c>
      <c r="D7">
        <v>0.17255999999999999</v>
      </c>
      <c r="E7">
        <v>540.22799999999995</v>
      </c>
      <c r="F7">
        <v>1.30132</v>
      </c>
      <c r="G7">
        <v>-2.2132200000000001E-2</v>
      </c>
      <c r="I7">
        <v>-0.34809099999999998</v>
      </c>
    </row>
    <row r="8" spans="2:9" x14ac:dyDescent="0.25">
      <c r="B8">
        <v>0.46081800000000001</v>
      </c>
      <c r="C8">
        <v>0.39021400000000001</v>
      </c>
      <c r="D8">
        <v>-0.11117299999999999</v>
      </c>
      <c r="E8">
        <v>0.29198299999999999</v>
      </c>
      <c r="F8">
        <v>5.2519299999999998E-2</v>
      </c>
      <c r="G8">
        <v>0.45422499999999999</v>
      </c>
      <c r="I8">
        <v>0.276063</v>
      </c>
    </row>
    <row r="9" spans="2:9" x14ac:dyDescent="0.25">
      <c r="B9">
        <v>-1.2409699999999999</v>
      </c>
      <c r="C9">
        <v>-2.0860099999999999E-2</v>
      </c>
      <c r="D9">
        <v>5.2906799999999999E-3</v>
      </c>
      <c r="E9">
        <v>-18.486499999999999</v>
      </c>
      <c r="F9">
        <v>2.7096900000000002</v>
      </c>
      <c r="G9">
        <v>0.43938199999999999</v>
      </c>
      <c r="I9">
        <v>-0.73677099999999995</v>
      </c>
    </row>
    <row r="10" spans="2:9" x14ac:dyDescent="0.25">
      <c r="B10">
        <v>-0.462285</v>
      </c>
      <c r="C10">
        <v>-0.394428</v>
      </c>
      <c r="D10">
        <v>7.1673299999999995E-2</v>
      </c>
      <c r="E10">
        <v>-2.7514800000000002E-3</v>
      </c>
      <c r="F10">
        <v>-0.61113899999999999</v>
      </c>
      <c r="G10">
        <v>-0.224046</v>
      </c>
      <c r="I10">
        <v>0.103575</v>
      </c>
    </row>
    <row r="11" spans="2:9" x14ac:dyDescent="0.25">
      <c r="B11">
        <v>-0.41227999999999998</v>
      </c>
      <c r="C11">
        <v>-4.6716300000000002E-2</v>
      </c>
      <c r="D11">
        <v>0.235434</v>
      </c>
      <c r="E11">
        <v>-436.33699999999999</v>
      </c>
      <c r="F11">
        <v>-0.90033799999999997</v>
      </c>
      <c r="G11">
        <v>0.63828600000000002</v>
      </c>
      <c r="I11">
        <v>-0.66871000000000003</v>
      </c>
    </row>
    <row r="12" spans="2:9" x14ac:dyDescent="0.25">
      <c r="B12">
        <v>-2.9868399999999999</v>
      </c>
      <c r="C12">
        <v>-0.258741</v>
      </c>
      <c r="D12">
        <v>2.16533</v>
      </c>
      <c r="E12">
        <v>861.80100000000004</v>
      </c>
      <c r="F12">
        <v>-6.6303900000000002</v>
      </c>
      <c r="G12">
        <v>1.98254</v>
      </c>
      <c r="I12">
        <v>-4.70458</v>
      </c>
    </row>
    <row r="13" spans="2:9" x14ac:dyDescent="0.25">
      <c r="B13">
        <v>0.33232499999999998</v>
      </c>
      <c r="C13">
        <v>0.16655700000000001</v>
      </c>
      <c r="D13">
        <v>0.334374</v>
      </c>
      <c r="E13">
        <v>-0.295626</v>
      </c>
      <c r="F13">
        <v>0.164433</v>
      </c>
      <c r="G13">
        <v>6.2595700000000004E-2</v>
      </c>
      <c r="I13">
        <v>0.106209</v>
      </c>
    </row>
    <row r="14" spans="2:9" x14ac:dyDescent="0.25">
      <c r="B14">
        <v>0.19459299999999999</v>
      </c>
      <c r="C14">
        <v>0.40791699999999997</v>
      </c>
      <c r="D14">
        <v>0.22936799999999999</v>
      </c>
      <c r="E14">
        <v>4.38536E-2</v>
      </c>
      <c r="F14">
        <v>0.27995300000000001</v>
      </c>
      <c r="G14">
        <v>0.32877600000000001</v>
      </c>
      <c r="I14">
        <v>0.18135899999999999</v>
      </c>
    </row>
    <row r="15" spans="2:9" x14ac:dyDescent="0.25">
      <c r="B15">
        <v>-5.01751E-2</v>
      </c>
      <c r="C15">
        <v>-0.24811900000000001</v>
      </c>
      <c r="D15">
        <v>-0.35610199999999997</v>
      </c>
      <c r="E15">
        <v>0.27938400000000002</v>
      </c>
      <c r="F15">
        <v>0.26074599999999998</v>
      </c>
      <c r="G15">
        <v>-0.19361600000000001</v>
      </c>
      <c r="I15">
        <v>0.28989300000000001</v>
      </c>
    </row>
    <row r="16" spans="2:9" x14ac:dyDescent="0.25">
      <c r="B16">
        <v>-0.36013200000000001</v>
      </c>
      <c r="C16">
        <v>-0.31615900000000002</v>
      </c>
      <c r="D16">
        <v>-3.8852200000000003E-2</v>
      </c>
      <c r="E16">
        <v>-0.25719999999999998</v>
      </c>
      <c r="F16">
        <v>0.32257400000000003</v>
      </c>
      <c r="G16">
        <v>-0.32986399999999999</v>
      </c>
      <c r="I16">
        <v>0.16651199999999999</v>
      </c>
    </row>
    <row r="17" spans="2:24" x14ac:dyDescent="0.25">
      <c r="B17">
        <v>0.37198799999999999</v>
      </c>
      <c r="C17">
        <v>4.06877E-2</v>
      </c>
      <c r="D17">
        <v>-0.19292200000000001</v>
      </c>
      <c r="E17">
        <v>78.001499999999993</v>
      </c>
      <c r="F17">
        <v>0.81358699999999995</v>
      </c>
      <c r="G17">
        <v>-0.36857000000000001</v>
      </c>
      <c r="I17">
        <v>-3.4854099999999999</v>
      </c>
    </row>
    <row r="18" spans="2:24" x14ac:dyDescent="0.25">
      <c r="B18">
        <v>-0.85769899999999999</v>
      </c>
      <c r="C18">
        <v>-0.66274500000000003</v>
      </c>
      <c r="D18">
        <v>-0.58096499999999995</v>
      </c>
      <c r="E18">
        <v>-0.53673099999999996</v>
      </c>
      <c r="F18">
        <v>-0.25640800000000002</v>
      </c>
      <c r="G18">
        <v>-0.93321399999999999</v>
      </c>
      <c r="I18">
        <v>-0.93021699999999996</v>
      </c>
    </row>
    <row r="19" spans="2:24" x14ac:dyDescent="0.25">
      <c r="B19">
        <v>7.3148199999999997E-2</v>
      </c>
      <c r="C19">
        <v>-0.53722899999999996</v>
      </c>
      <c r="D19">
        <v>-5.0564600000000001E-2</v>
      </c>
      <c r="E19">
        <v>0.180454</v>
      </c>
      <c r="F19">
        <v>2.4121500000000001E-2</v>
      </c>
      <c r="G19">
        <v>-0.140732</v>
      </c>
      <c r="I19">
        <v>-0.13869400000000001</v>
      </c>
    </row>
    <row r="20" spans="2:24" x14ac:dyDescent="0.25">
      <c r="B20">
        <v>0.19533800000000001</v>
      </c>
      <c r="C20">
        <v>-0.20069999999999999</v>
      </c>
      <c r="D20">
        <v>-5.2956799999999998E-2</v>
      </c>
      <c r="E20">
        <v>-1.1045100000000001</v>
      </c>
      <c r="F20">
        <v>0.37490299999999999</v>
      </c>
      <c r="G20">
        <v>0.244723</v>
      </c>
      <c r="I20">
        <v>-0.36953900000000001</v>
      </c>
    </row>
    <row r="21" spans="2:24" x14ac:dyDescent="0.25">
      <c r="B21">
        <v>-0.25901400000000002</v>
      </c>
      <c r="C21">
        <v>-0.22801099999999999</v>
      </c>
      <c r="D21">
        <v>-5.7098099999999999E-2</v>
      </c>
      <c r="E21">
        <v>-0.20116400000000001</v>
      </c>
      <c r="F21">
        <v>0.27644200000000002</v>
      </c>
      <c r="G21">
        <v>-0.414072</v>
      </c>
      <c r="I21">
        <v>5.5652399999999998E-2</v>
      </c>
    </row>
    <row r="22" spans="2:24" x14ac:dyDescent="0.25">
      <c r="B22">
        <v>-1.706</v>
      </c>
      <c r="C22">
        <v>-6.8841899999999998E-2</v>
      </c>
      <c r="D22">
        <v>0.94897799999999999</v>
      </c>
      <c r="E22">
        <v>-123.18</v>
      </c>
      <c r="F22">
        <v>-0.85422600000000004</v>
      </c>
      <c r="G22">
        <v>1.3519399999999999</v>
      </c>
      <c r="I22">
        <v>5.3984199999999998</v>
      </c>
    </row>
    <row r="25" spans="2:24" x14ac:dyDescent="0.25">
      <c r="B25" s="1" t="s"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 t="s">
        <v>1</v>
      </c>
      <c r="X25" s="1"/>
    </row>
    <row r="27" spans="2:24" x14ac:dyDescent="0.25">
      <c r="B27">
        <v>-0.17697399999999999</v>
      </c>
      <c r="C27">
        <v>1.2503</v>
      </c>
      <c r="D27">
        <v>7.5388200000000002E-2</v>
      </c>
      <c r="E27">
        <v>-0.35115499999999999</v>
      </c>
      <c r="F27">
        <v>1.88927</v>
      </c>
      <c r="G27">
        <v>-2.4284099999999999E-2</v>
      </c>
      <c r="H27">
        <v>-0.57034799999999997</v>
      </c>
      <c r="I27">
        <v>4.5376699999999999E-2</v>
      </c>
      <c r="J27">
        <v>-1.1477200000000001</v>
      </c>
      <c r="K27">
        <v>0.23929400000000001</v>
      </c>
      <c r="L27">
        <v>8.1356800000000007E-2</v>
      </c>
      <c r="M27">
        <v>-8.1908300000000003E-2</v>
      </c>
      <c r="N27">
        <v>-0.209872</v>
      </c>
      <c r="O27">
        <v>8.5893800000000006E-2</v>
      </c>
      <c r="P27">
        <v>0.84213099999999996</v>
      </c>
      <c r="Q27">
        <v>2.2909200000000001E-2</v>
      </c>
      <c r="R27">
        <v>-0.36042600000000002</v>
      </c>
      <c r="S27">
        <v>-0.36541899999999999</v>
      </c>
      <c r="T27">
        <v>-0.30892500000000001</v>
      </c>
      <c r="U27">
        <v>-0.53213299999999997</v>
      </c>
      <c r="W27">
        <v>0.30518000000000001</v>
      </c>
    </row>
    <row r="34" spans="2:22" x14ac:dyDescent="0.25"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  <c r="H34" s="6" t="s">
        <v>23</v>
      </c>
      <c r="J34" s="7" t="s">
        <v>24</v>
      </c>
      <c r="P34">
        <f>($C$43*F39+$C$44*G39+$C$45*H39+$C$46*I39+$C$47*J39+$C$48*K39)+M39</f>
        <v>-19.405496692609915</v>
      </c>
    </row>
    <row r="35" spans="2:22" x14ac:dyDescent="0.25">
      <c r="B35">
        <v>18.18181818181818</v>
      </c>
      <c r="C35">
        <v>40</v>
      </c>
      <c r="D35">
        <v>28.5</v>
      </c>
      <c r="E35">
        <v>2.7789451452649369E-3</v>
      </c>
      <c r="F35">
        <v>5</v>
      </c>
      <c r="G35">
        <v>7</v>
      </c>
      <c r="H35" s="6">
        <v>3.9804923777206596</v>
      </c>
      <c r="J35" s="7">
        <v>4.2099000000000002</v>
      </c>
      <c r="P35">
        <f>TANH(P34)</f>
        <v>-1</v>
      </c>
    </row>
    <row r="38" spans="2:22" x14ac:dyDescent="0.25">
      <c r="F38" s="4" t="s">
        <v>11</v>
      </c>
      <c r="G38" s="4" t="s">
        <v>12</v>
      </c>
      <c r="H38" s="4" t="s">
        <v>13</v>
      </c>
      <c r="I38" s="4" t="s">
        <v>14</v>
      </c>
      <c r="J38" s="4" t="s">
        <v>15</v>
      </c>
      <c r="K38" s="4" t="s">
        <v>16</v>
      </c>
      <c r="M38" s="4" t="s">
        <v>17</v>
      </c>
      <c r="O38" s="5" t="s">
        <v>18</v>
      </c>
      <c r="P38" s="3"/>
      <c r="Q38" s="4" t="s">
        <v>19</v>
      </c>
      <c r="S38" s="4" t="s">
        <v>20</v>
      </c>
    </row>
    <row r="39" spans="2:22" x14ac:dyDescent="0.25">
      <c r="E39" s="10" t="s">
        <v>25</v>
      </c>
      <c r="F39">
        <v>-0.21918499999999999</v>
      </c>
      <c r="G39">
        <v>-9.6502500000000005E-2</v>
      </c>
      <c r="H39">
        <v>-0.36377199999999998</v>
      </c>
      <c r="I39">
        <v>0.103891</v>
      </c>
      <c r="J39">
        <v>-0.107181</v>
      </c>
      <c r="K39">
        <v>-9.3982999999999997E-2</v>
      </c>
      <c r="M39">
        <v>-2.94214E-2</v>
      </c>
      <c r="O39">
        <f>TANH(($C$43*F39+$C$44*G39+$C$45*H39+$C$46*I39+$C$47*J39+$C$48*K39)+M39)</f>
        <v>-1</v>
      </c>
      <c r="Q39">
        <v>-0.17697399999999999</v>
      </c>
      <c r="S39">
        <v>0.30518000000000001</v>
      </c>
    </row>
    <row r="40" spans="2:22" x14ac:dyDescent="0.25">
      <c r="E40" s="10" t="s">
        <v>26</v>
      </c>
      <c r="F40">
        <v>0.35107500000000003</v>
      </c>
      <c r="G40">
        <v>-0.18074100000000001</v>
      </c>
      <c r="H40">
        <v>0.242308</v>
      </c>
      <c r="I40">
        <v>372.14600000000002</v>
      </c>
      <c r="J40">
        <v>-7.2198500000000001</v>
      </c>
      <c r="K40">
        <v>-0.56274400000000002</v>
      </c>
      <c r="M40">
        <v>-1.42655</v>
      </c>
      <c r="O40">
        <f t="shared" ref="O40:O58" si="0">TANH(($C$43*F40+$C$44*G40+$C$45*H40+$C$46*I40+$C$47*J40+$C$48*K40)+M40)</f>
        <v>-0.99987836757821413</v>
      </c>
      <c r="Q40">
        <v>1.2503</v>
      </c>
    </row>
    <row r="41" spans="2:22" x14ac:dyDescent="0.25">
      <c r="E41" s="10" t="s">
        <v>27</v>
      </c>
      <c r="F41">
        <v>1.30542E-2</v>
      </c>
      <c r="G41">
        <v>2.2792199999999999E-2</v>
      </c>
      <c r="H41">
        <v>0.38297500000000001</v>
      </c>
      <c r="I41">
        <v>0.19673499999999999</v>
      </c>
      <c r="J41">
        <v>3.7258800000000002E-2</v>
      </c>
      <c r="K41">
        <v>0.43307499999999999</v>
      </c>
      <c r="M41">
        <v>0.51943499999999998</v>
      </c>
      <c r="O41">
        <f t="shared" si="0"/>
        <v>0.99999999999995159</v>
      </c>
      <c r="Q41">
        <v>7.5388200000000002E-2</v>
      </c>
      <c r="U41" s="2" t="s">
        <v>21</v>
      </c>
    </row>
    <row r="42" spans="2:22" x14ac:dyDescent="0.25">
      <c r="E42" s="10" t="s">
        <v>31</v>
      </c>
      <c r="F42">
        <v>-0.56848100000000001</v>
      </c>
      <c r="G42">
        <v>-0.102904</v>
      </c>
      <c r="H42">
        <v>1.43369E-2</v>
      </c>
      <c r="I42">
        <v>-115.688</v>
      </c>
      <c r="J42">
        <v>0.71753599999999995</v>
      </c>
      <c r="K42">
        <v>1.3170500000000001</v>
      </c>
      <c r="M42">
        <v>-7.9588300000000001E-2</v>
      </c>
      <c r="O42">
        <f t="shared" si="0"/>
        <v>-0.9999692496968936</v>
      </c>
      <c r="Q42">
        <v>-0.35115499999999999</v>
      </c>
      <c r="U42" s="2" t="s">
        <v>22</v>
      </c>
    </row>
    <row r="43" spans="2:22" x14ac:dyDescent="0.25">
      <c r="B43" s="4" t="s">
        <v>4</v>
      </c>
      <c r="C43">
        <v>20</v>
      </c>
      <c r="E43" s="10" t="s">
        <v>32</v>
      </c>
      <c r="F43">
        <v>-0.237756</v>
      </c>
      <c r="G43">
        <v>-1.51182E-2</v>
      </c>
      <c r="H43">
        <v>0.17255999999999999</v>
      </c>
      <c r="I43">
        <v>540.22799999999995</v>
      </c>
      <c r="J43">
        <v>1.30132</v>
      </c>
      <c r="K43">
        <v>-2.2132200000000001E-2</v>
      </c>
      <c r="M43">
        <v>-0.34809099999999998</v>
      </c>
      <c r="O43">
        <f>TANH(($C$43*F43+$C$44*G43+$C$45*H43+$C$46*I43+$C$47*J43+$C$48*K43)+M43)</f>
        <v>0.95246395503003434</v>
      </c>
      <c r="Q43">
        <v>1.88927</v>
      </c>
    </row>
    <row r="44" spans="2:22" x14ac:dyDescent="0.25">
      <c r="B44" s="4" t="s">
        <v>5</v>
      </c>
      <c r="C44">
        <v>40</v>
      </c>
      <c r="E44" s="10" t="s">
        <v>35</v>
      </c>
      <c r="F44">
        <v>0.46081800000000001</v>
      </c>
      <c r="G44">
        <v>0.39021400000000001</v>
      </c>
      <c r="H44">
        <v>-0.11117299999999999</v>
      </c>
      <c r="I44">
        <v>0.29198299999999999</v>
      </c>
      <c r="J44">
        <v>5.2519299999999998E-2</v>
      </c>
      <c r="K44">
        <v>0.45422499999999999</v>
      </c>
      <c r="M44">
        <v>0.276063</v>
      </c>
      <c r="O44">
        <f t="shared" si="0"/>
        <v>1</v>
      </c>
      <c r="Q44">
        <v>-2.4284099999999999E-2</v>
      </c>
    </row>
    <row r="45" spans="2:22" x14ac:dyDescent="0.25">
      <c r="B45" s="4" t="s">
        <v>6</v>
      </c>
      <c r="C45">
        <v>28.5</v>
      </c>
      <c r="E45" s="10" t="s">
        <v>36</v>
      </c>
      <c r="F45">
        <v>-1.2409699999999999</v>
      </c>
      <c r="G45">
        <v>-2.0860099999999999E-2</v>
      </c>
      <c r="H45">
        <v>5.2906799999999999E-3</v>
      </c>
      <c r="I45">
        <v>-18.486499999999999</v>
      </c>
      <c r="J45">
        <v>2.7096900000000002</v>
      </c>
      <c r="K45">
        <v>0.43938199999999999</v>
      </c>
      <c r="M45">
        <v>-0.73677099999999995</v>
      </c>
      <c r="O45">
        <f t="shared" si="0"/>
        <v>-1</v>
      </c>
      <c r="Q45">
        <v>-0.57034799999999997</v>
      </c>
    </row>
    <row r="46" spans="2:22" x14ac:dyDescent="0.25">
      <c r="B46" s="4" t="s">
        <v>7</v>
      </c>
      <c r="C46">
        <v>2.7789451452649369E-3</v>
      </c>
      <c r="E46" s="10" t="s">
        <v>37</v>
      </c>
      <c r="F46">
        <v>-0.462285</v>
      </c>
      <c r="G46">
        <v>-0.394428</v>
      </c>
      <c r="H46">
        <v>7.1673299999999995E-2</v>
      </c>
      <c r="I46">
        <v>-2.7514800000000002E-3</v>
      </c>
      <c r="J46">
        <v>-0.61113899999999999</v>
      </c>
      <c r="K46">
        <v>-0.224046</v>
      </c>
      <c r="M46">
        <v>0.103575</v>
      </c>
      <c r="O46">
        <f t="shared" si="0"/>
        <v>-1</v>
      </c>
      <c r="Q46">
        <v>4.5376699999999999E-2</v>
      </c>
      <c r="U46" s="7">
        <f>(O39*Q39+O40*Q40+O41*Q41+O42*Q42+O43*Q43+O44*Q44+O45*Q45+O46*Q46+O47*Q47+O48*Q48+O49*Q49+O50*Q50+O51*Q51+O52*Q52+O53*Q53+O54*Q54+O55*Q55+O56*Q56+O57*Q57+O58*Q58)+$S$39</f>
        <v>2.6424441301269708</v>
      </c>
      <c r="V46" s="8" t="s">
        <v>10</v>
      </c>
    </row>
    <row r="47" spans="2:22" x14ac:dyDescent="0.25">
      <c r="B47" s="4" t="s">
        <v>8</v>
      </c>
      <c r="C47">
        <v>1</v>
      </c>
      <c r="E47" s="10" t="s">
        <v>38</v>
      </c>
      <c r="F47">
        <v>-0.41227999999999998</v>
      </c>
      <c r="G47">
        <v>-4.6716300000000002E-2</v>
      </c>
      <c r="H47">
        <v>0.235434</v>
      </c>
      <c r="I47">
        <v>-436.33699999999999</v>
      </c>
      <c r="J47">
        <v>-0.90033799999999997</v>
      </c>
      <c r="K47">
        <v>0.63828600000000002</v>
      </c>
      <c r="M47">
        <v>-0.66871000000000003</v>
      </c>
      <c r="O47">
        <f t="shared" si="0"/>
        <v>-0.93762001160854302</v>
      </c>
      <c r="Q47">
        <v>-1.1477200000000001</v>
      </c>
    </row>
    <row r="48" spans="2:22" x14ac:dyDescent="0.25">
      <c r="B48" s="4" t="s">
        <v>9</v>
      </c>
      <c r="C48">
        <v>7</v>
      </c>
      <c r="E48" s="10" t="s">
        <v>39</v>
      </c>
      <c r="F48">
        <v>-2.9868399999999999</v>
      </c>
      <c r="G48">
        <v>-0.258741</v>
      </c>
      <c r="H48">
        <v>2.16533</v>
      </c>
      <c r="I48">
        <v>861.80100000000004</v>
      </c>
      <c r="J48">
        <v>-6.6303900000000002</v>
      </c>
      <c r="K48">
        <v>1.98254</v>
      </c>
      <c r="M48">
        <v>-4.70458</v>
      </c>
      <c r="O48">
        <f t="shared" si="0"/>
        <v>-0.9979327613815675</v>
      </c>
      <c r="Q48">
        <v>0.23929400000000001</v>
      </c>
    </row>
    <row r="49" spans="2:25" x14ac:dyDescent="0.25">
      <c r="E49" s="10" t="s">
        <v>40</v>
      </c>
      <c r="F49">
        <v>0.33232499999999998</v>
      </c>
      <c r="G49">
        <v>0.16655700000000001</v>
      </c>
      <c r="H49">
        <v>0.334374</v>
      </c>
      <c r="I49">
        <v>-0.295626</v>
      </c>
      <c r="J49">
        <v>0.164433</v>
      </c>
      <c r="K49">
        <v>6.2595700000000004E-2</v>
      </c>
      <c r="M49">
        <v>0.106209</v>
      </c>
      <c r="O49">
        <f t="shared" si="0"/>
        <v>1</v>
      </c>
      <c r="Q49">
        <v>8.1356800000000007E-2</v>
      </c>
      <c r="S49" t="s">
        <v>60</v>
      </c>
      <c r="T49">
        <f>U46*2.303/C54</f>
        <v>2189.8772784528023</v>
      </c>
      <c r="V49" t="s">
        <v>72</v>
      </c>
      <c r="W49">
        <v>153.16999999999999</v>
      </c>
    </row>
    <row r="50" spans="2:25" x14ac:dyDescent="0.25">
      <c r="E50" s="10" t="s">
        <v>41</v>
      </c>
      <c r="F50">
        <v>0.19459299999999999</v>
      </c>
      <c r="G50">
        <v>0.40791699999999997</v>
      </c>
      <c r="H50">
        <v>0.22936799999999999</v>
      </c>
      <c r="I50">
        <v>4.38536E-2</v>
      </c>
      <c r="J50">
        <v>0.27995300000000001</v>
      </c>
      <c r="K50">
        <v>0.32877600000000001</v>
      </c>
      <c r="M50">
        <v>0.18135899999999999</v>
      </c>
      <c r="O50">
        <f t="shared" si="0"/>
        <v>1</v>
      </c>
      <c r="Q50">
        <v>-8.1908300000000003E-2</v>
      </c>
      <c r="V50" t="s">
        <v>20</v>
      </c>
      <c r="W50">
        <v>-1575</v>
      </c>
    </row>
    <row r="51" spans="2:25" x14ac:dyDescent="0.25">
      <c r="E51" s="10" t="s">
        <v>42</v>
      </c>
      <c r="F51">
        <v>-5.01751E-2</v>
      </c>
      <c r="G51">
        <v>-0.24811900000000001</v>
      </c>
      <c r="H51">
        <v>-0.35610199999999997</v>
      </c>
      <c r="I51">
        <v>0.27938400000000002</v>
      </c>
      <c r="J51">
        <v>0.26074599999999998</v>
      </c>
      <c r="K51">
        <v>-0.19361600000000001</v>
      </c>
      <c r="M51">
        <v>0.28989300000000001</v>
      </c>
      <c r="O51">
        <f t="shared" si="0"/>
        <v>-1</v>
      </c>
      <c r="Q51">
        <v>-0.209872</v>
      </c>
      <c r="S51" t="s">
        <v>62</v>
      </c>
      <c r="T51" s="11">
        <f>V57*EXP(-T49*C54)</f>
        <v>227551.51066968052</v>
      </c>
      <c r="V51" t="s">
        <v>71</v>
      </c>
      <c r="W51">
        <v>4805.3</v>
      </c>
    </row>
    <row r="52" spans="2:25" x14ac:dyDescent="0.25">
      <c r="E52" s="10" t="s">
        <v>43</v>
      </c>
      <c r="F52">
        <v>-0.36013200000000001</v>
      </c>
      <c r="G52">
        <v>-0.31615900000000002</v>
      </c>
      <c r="H52">
        <v>-3.8852200000000003E-2</v>
      </c>
      <c r="I52">
        <v>-0.25719999999999998</v>
      </c>
      <c r="J52">
        <v>0.32257400000000003</v>
      </c>
      <c r="K52">
        <v>-0.32986399999999999</v>
      </c>
      <c r="M52">
        <v>0.16651199999999999</v>
      </c>
      <c r="O52">
        <f t="shared" si="0"/>
        <v>-1</v>
      </c>
      <c r="Q52">
        <v>8.5893800000000006E-2</v>
      </c>
      <c r="V52" t="s">
        <v>70</v>
      </c>
      <c r="W52">
        <v>-269.89</v>
      </c>
    </row>
    <row r="53" spans="2:25" x14ac:dyDescent="0.25">
      <c r="E53" s="10" t="s">
        <v>44</v>
      </c>
      <c r="F53">
        <v>0.37198799999999999</v>
      </c>
      <c r="G53">
        <v>4.06877E-2</v>
      </c>
      <c r="H53">
        <v>-0.19292200000000001</v>
      </c>
      <c r="I53">
        <v>78.001499999999993</v>
      </c>
      <c r="J53">
        <v>0.81358699999999995</v>
      </c>
      <c r="K53">
        <v>-0.36857000000000001</v>
      </c>
      <c r="M53">
        <v>-3.4854099999999999</v>
      </c>
      <c r="O53">
        <f t="shared" si="0"/>
        <v>-0.89882320933856452</v>
      </c>
      <c r="Q53">
        <v>0.84213099999999996</v>
      </c>
    </row>
    <row r="54" spans="2:25" x14ac:dyDescent="0.25">
      <c r="B54" t="s">
        <v>61</v>
      </c>
      <c r="C54">
        <v>2.7789451452649399E-3</v>
      </c>
      <c r="E54" s="10" t="s">
        <v>45</v>
      </c>
      <c r="F54">
        <v>-0.85769899999999999</v>
      </c>
      <c r="G54">
        <v>-0.66274500000000003</v>
      </c>
      <c r="H54">
        <v>-0.58096499999999995</v>
      </c>
      <c r="I54">
        <v>-0.53673099999999996</v>
      </c>
      <c r="J54">
        <v>-0.25640800000000002</v>
      </c>
      <c r="K54">
        <v>-0.93321399999999999</v>
      </c>
      <c r="M54">
        <v>-0.93021699999999996</v>
      </c>
      <c r="O54">
        <f t="shared" si="0"/>
        <v>-1</v>
      </c>
      <c r="Q54">
        <v>2.2909200000000001E-2</v>
      </c>
    </row>
    <row r="55" spans="2:25" x14ac:dyDescent="0.25">
      <c r="E55" s="10" t="s">
        <v>46</v>
      </c>
      <c r="F55">
        <v>7.3148199999999997E-2</v>
      </c>
      <c r="G55">
        <v>-0.53722899999999996</v>
      </c>
      <c r="H55">
        <v>-5.0564600000000001E-2</v>
      </c>
      <c r="I55">
        <v>0.180454</v>
      </c>
      <c r="J55">
        <v>2.4121500000000001E-2</v>
      </c>
      <c r="K55">
        <v>-0.140732</v>
      </c>
      <c r="M55">
        <v>-0.13869400000000001</v>
      </c>
      <c r="O55">
        <f t="shared" si="0"/>
        <v>-1</v>
      </c>
      <c r="Q55">
        <v>-0.36042600000000002</v>
      </c>
    </row>
    <row r="56" spans="2:25" x14ac:dyDescent="0.25">
      <c r="E56" s="10" t="s">
        <v>47</v>
      </c>
      <c r="F56">
        <v>0.19533800000000001</v>
      </c>
      <c r="G56">
        <v>-0.20069999999999999</v>
      </c>
      <c r="H56">
        <v>-5.2956799999999998E-2</v>
      </c>
      <c r="I56">
        <v>-1.1045100000000001</v>
      </c>
      <c r="J56">
        <v>0.37490299999999999</v>
      </c>
      <c r="K56">
        <v>0.244723</v>
      </c>
      <c r="M56">
        <v>-0.36953900000000001</v>
      </c>
      <c r="O56">
        <f t="shared" si="0"/>
        <v>-0.99920530851638167</v>
      </c>
      <c r="Q56">
        <v>-0.36541899999999999</v>
      </c>
    </row>
    <row r="57" spans="2:25" x14ac:dyDescent="0.25">
      <c r="E57" s="10" t="s">
        <v>48</v>
      </c>
      <c r="F57">
        <v>-0.25901400000000002</v>
      </c>
      <c r="G57">
        <v>-0.22801099999999999</v>
      </c>
      <c r="H57">
        <v>-5.7098099999999999E-2</v>
      </c>
      <c r="I57">
        <v>-0.20116400000000001</v>
      </c>
      <c r="J57">
        <v>0.27644200000000002</v>
      </c>
      <c r="K57">
        <v>-0.414072</v>
      </c>
      <c r="M57">
        <v>5.5652399999999998E-2</v>
      </c>
      <c r="O57">
        <f t="shared" si="0"/>
        <v>-0.99999999999999978</v>
      </c>
      <c r="Q57">
        <v>-0.30892500000000001</v>
      </c>
      <c r="U57" t="s">
        <v>55</v>
      </c>
      <c r="V57" s="11">
        <f>100000000</f>
        <v>100000000</v>
      </c>
      <c r="X57" t="s">
        <v>56</v>
      </c>
      <c r="Y57" s="11">
        <v>10000000</v>
      </c>
    </row>
    <row r="58" spans="2:25" x14ac:dyDescent="0.25">
      <c r="E58" s="10" t="s">
        <v>49</v>
      </c>
      <c r="F58">
        <v>-1.706</v>
      </c>
      <c r="G58">
        <v>-6.8841899999999998E-2</v>
      </c>
      <c r="H58">
        <v>0.94897799999999999</v>
      </c>
      <c r="I58">
        <v>-123.18</v>
      </c>
      <c r="J58">
        <v>-0.85422600000000004</v>
      </c>
      <c r="K58">
        <v>1.3519399999999999</v>
      </c>
      <c r="M58">
        <v>5.3984199999999998</v>
      </c>
      <c r="O58">
        <f t="shared" si="0"/>
        <v>0.99907214763500762</v>
      </c>
      <c r="Q58">
        <v>-0.53213299999999997</v>
      </c>
    </row>
    <row r="59" spans="2:25" x14ac:dyDescent="0.25">
      <c r="W59" t="s">
        <v>10</v>
      </c>
      <c r="X59">
        <f>LN(V57/Y57)/2.303</f>
        <v>0.99981984064005469</v>
      </c>
    </row>
    <row r="62" spans="2:25" x14ac:dyDescent="0.25">
      <c r="W62" t="s">
        <v>56</v>
      </c>
      <c r="X62" s="11">
        <f>V57/EXP(2.303*X59)</f>
        <v>9999999.9999999981</v>
      </c>
    </row>
    <row r="63" spans="2:25" x14ac:dyDescent="0.25">
      <c r="E63" t="s">
        <v>25</v>
      </c>
      <c r="F63" t="s">
        <v>28</v>
      </c>
    </row>
    <row r="64" spans="2:25" x14ac:dyDescent="0.25">
      <c r="E64" t="s">
        <v>26</v>
      </c>
      <c r="F64" t="s">
        <v>29</v>
      </c>
    </row>
    <row r="65" spans="4:25" x14ac:dyDescent="0.25">
      <c r="D65" s="9"/>
      <c r="E65" t="s">
        <v>27</v>
      </c>
      <c r="F65" t="s">
        <v>30</v>
      </c>
      <c r="V65" t="s">
        <v>58</v>
      </c>
      <c r="W65" s="12">
        <f>(X62/V57)*100</f>
        <v>9.9999999999999982</v>
      </c>
      <c r="X65" t="s">
        <v>57</v>
      </c>
      <c r="Y65" t="s">
        <v>59</v>
      </c>
    </row>
    <row r="66" spans="4:25" x14ac:dyDescent="0.25">
      <c r="E66" t="s">
        <v>31</v>
      </c>
      <c r="F66" t="s">
        <v>33</v>
      </c>
    </row>
    <row r="67" spans="4:25" x14ac:dyDescent="0.25">
      <c r="E67" t="s">
        <v>32</v>
      </c>
      <c r="F67" t="s">
        <v>34</v>
      </c>
    </row>
    <row r="68" spans="4:25" x14ac:dyDescent="0.25">
      <c r="E68" t="s">
        <v>35</v>
      </c>
      <c r="F68" t="s">
        <v>50</v>
      </c>
      <c r="X68">
        <f>V57*EXP(-X59*2.303)</f>
        <v>9999999.9999999981</v>
      </c>
    </row>
    <row r="69" spans="4:25" x14ac:dyDescent="0.25">
      <c r="E69" t="s">
        <v>36</v>
      </c>
      <c r="F69" t="s">
        <v>51</v>
      </c>
    </row>
    <row r="70" spans="4:25" x14ac:dyDescent="0.25">
      <c r="E70" t="s">
        <v>37</v>
      </c>
      <c r="F70" t="s">
        <v>52</v>
      </c>
    </row>
    <row r="71" spans="4:25" x14ac:dyDescent="0.25">
      <c r="E71" t="s">
        <v>38</v>
      </c>
      <c r="F71" t="s">
        <v>53</v>
      </c>
    </row>
    <row r="72" spans="4:25" x14ac:dyDescent="0.25">
      <c r="E72" t="s">
        <v>39</v>
      </c>
      <c r="F72" t="s">
        <v>54</v>
      </c>
    </row>
    <row r="73" spans="4:25" x14ac:dyDescent="0.25">
      <c r="E73" t="s">
        <v>40</v>
      </c>
      <c r="F73" t="s">
        <v>73</v>
      </c>
    </row>
    <row r="74" spans="4:25" x14ac:dyDescent="0.25">
      <c r="E74" t="s">
        <v>41</v>
      </c>
      <c r="F74" t="s">
        <v>74</v>
      </c>
    </row>
    <row r="75" spans="4:25" x14ac:dyDescent="0.25">
      <c r="E75" t="s">
        <v>42</v>
      </c>
      <c r="F75" t="s">
        <v>75</v>
      </c>
    </row>
    <row r="76" spans="4:25" x14ac:dyDescent="0.25">
      <c r="E76" t="s">
        <v>43</v>
      </c>
      <c r="F76" t="s">
        <v>76</v>
      </c>
    </row>
    <row r="77" spans="4:25" x14ac:dyDescent="0.25">
      <c r="E77" t="s">
        <v>44</v>
      </c>
      <c r="F77" t="s">
        <v>77</v>
      </c>
    </row>
    <row r="78" spans="4:25" x14ac:dyDescent="0.25">
      <c r="E78" t="s">
        <v>45</v>
      </c>
      <c r="F78" t="s">
        <v>78</v>
      </c>
    </row>
    <row r="79" spans="4:25" x14ac:dyDescent="0.25">
      <c r="E79" t="s">
        <v>46</v>
      </c>
      <c r="F79" t="s">
        <v>79</v>
      </c>
    </row>
    <row r="80" spans="4:25" x14ac:dyDescent="0.25">
      <c r="E80" t="s">
        <v>47</v>
      </c>
      <c r="F80" t="s">
        <v>80</v>
      </c>
    </row>
    <row r="81" spans="5:6" x14ac:dyDescent="0.25">
      <c r="E81" t="s">
        <v>48</v>
      </c>
      <c r="F81" t="s">
        <v>81</v>
      </c>
    </row>
    <row r="82" spans="5:6" x14ac:dyDescent="0.25">
      <c r="E82" t="s">
        <v>49</v>
      </c>
      <c r="F8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2A9B-708C-4E71-A7EB-7F4BDBBA02E4}">
  <dimension ref="A1:P201"/>
  <sheetViews>
    <sheetView topLeftCell="I1" zoomScale="90" zoomScaleNormal="90" workbookViewId="0">
      <selection activeCell="Z27" sqref="Z27"/>
    </sheetView>
  </sheetViews>
  <sheetFormatPr defaultRowHeight="15" x14ac:dyDescent="0.25"/>
  <sheetData>
    <row r="1" spans="1:10" x14ac:dyDescent="0.25">
      <c r="A1" s="13" t="s">
        <v>63</v>
      </c>
      <c r="B1" s="13" t="s">
        <v>64</v>
      </c>
      <c r="C1" s="13" t="s">
        <v>65</v>
      </c>
      <c r="D1" s="13" t="s">
        <v>66</v>
      </c>
      <c r="E1" s="13" t="s">
        <v>67</v>
      </c>
      <c r="F1" s="13" t="s">
        <v>9</v>
      </c>
      <c r="G1" s="14" t="s">
        <v>68</v>
      </c>
      <c r="J1" t="s">
        <v>69</v>
      </c>
    </row>
    <row r="2" spans="1:10" x14ac:dyDescent="0.25">
      <c r="A2" s="15">
        <v>4.545454545454545</v>
      </c>
      <c r="B2" s="13">
        <v>20</v>
      </c>
      <c r="C2" s="13">
        <v>28.5</v>
      </c>
      <c r="D2" s="13">
        <v>5.5578902905298734E-4</v>
      </c>
      <c r="E2" s="13">
        <v>1</v>
      </c>
      <c r="F2" s="13">
        <v>7</v>
      </c>
      <c r="G2" s="14">
        <v>1.4869800405931907E-2</v>
      </c>
      <c r="J2">
        <f>G2*2.303/D2</f>
        <v>61.615376599303737</v>
      </c>
    </row>
    <row r="3" spans="1:10" x14ac:dyDescent="0.25">
      <c r="A3" s="15">
        <v>9.0909090909090899</v>
      </c>
      <c r="B3" s="13">
        <v>20</v>
      </c>
      <c r="C3" s="13">
        <v>28.5</v>
      </c>
      <c r="D3" s="13">
        <v>5.5578902905298734E-4</v>
      </c>
      <c r="E3" s="13">
        <v>1</v>
      </c>
      <c r="F3" s="13">
        <v>7</v>
      </c>
      <c r="G3" s="14">
        <v>0.13357692268000618</v>
      </c>
      <c r="J3">
        <f t="shared" ref="J3:J66" si="0">G3*2.303/D3</f>
        <v>553.49716682285555</v>
      </c>
    </row>
    <row r="4" spans="1:10" x14ac:dyDescent="0.25">
      <c r="A4" s="15">
        <v>13.636363636363635</v>
      </c>
      <c r="B4" s="13">
        <v>20</v>
      </c>
      <c r="C4" s="13">
        <v>28.5</v>
      </c>
      <c r="D4" s="13">
        <v>5.5578902905298734E-4</v>
      </c>
      <c r="E4" s="13">
        <v>1</v>
      </c>
      <c r="F4" s="13">
        <v>7</v>
      </c>
      <c r="G4" s="14">
        <v>0.28503268231480045</v>
      </c>
      <c r="J4">
        <f t="shared" si="0"/>
        <v>1181.0781304724228</v>
      </c>
    </row>
    <row r="5" spans="1:10" x14ac:dyDescent="0.25">
      <c r="A5" s="15">
        <v>18.18181818181818</v>
      </c>
      <c r="B5" s="13">
        <v>20</v>
      </c>
      <c r="C5" s="13">
        <v>28.5</v>
      </c>
      <c r="D5" s="13">
        <v>5.5578902905298734E-4</v>
      </c>
      <c r="E5" s="13">
        <v>1</v>
      </c>
      <c r="F5" s="13">
        <v>7</v>
      </c>
      <c r="G5" s="14">
        <v>0.71138291577969703</v>
      </c>
      <c r="J5">
        <f t="shared" si="0"/>
        <v>2947.7279496361734</v>
      </c>
    </row>
    <row r="6" spans="1:10" x14ac:dyDescent="0.25">
      <c r="A6" s="15">
        <v>22.727272727272727</v>
      </c>
      <c r="B6" s="13">
        <v>20</v>
      </c>
      <c r="C6" s="13">
        <v>28.5</v>
      </c>
      <c r="D6" s="13">
        <v>5.5578902905298734E-4</v>
      </c>
      <c r="E6" s="13">
        <v>1</v>
      </c>
      <c r="F6" s="13">
        <v>7</v>
      </c>
      <c r="G6" s="14">
        <v>0.91000060340280964</v>
      </c>
      <c r="J6">
        <f t="shared" si="0"/>
        <v>3770.7318426338884</v>
      </c>
    </row>
    <row r="7" spans="1:10" x14ac:dyDescent="0.25">
      <c r="A7" s="15">
        <v>4.545454545454545</v>
      </c>
      <c r="B7" s="13">
        <v>30</v>
      </c>
      <c r="C7" s="13">
        <v>28.5</v>
      </c>
      <c r="D7" s="13">
        <v>5.5578902905298701E-4</v>
      </c>
      <c r="E7" s="13">
        <v>1</v>
      </c>
      <c r="F7" s="13">
        <v>7</v>
      </c>
      <c r="G7" s="14">
        <v>8.0330343601475868E-2</v>
      </c>
      <c r="J7">
        <f t="shared" si="0"/>
        <v>332.86152054750539</v>
      </c>
    </row>
    <row r="8" spans="1:10" x14ac:dyDescent="0.25">
      <c r="A8" s="15">
        <v>9.0909090909090899</v>
      </c>
      <c r="B8" s="13">
        <v>30</v>
      </c>
      <c r="C8" s="13">
        <v>28.5</v>
      </c>
      <c r="D8" s="13">
        <v>5.5578902905298701E-4</v>
      </c>
      <c r="E8" s="13">
        <v>1</v>
      </c>
      <c r="F8" s="13">
        <v>7</v>
      </c>
      <c r="G8" s="14">
        <v>0.21051469901280939</v>
      </c>
      <c r="J8">
        <f t="shared" si="0"/>
        <v>872.30104677053532</v>
      </c>
    </row>
    <row r="9" spans="1:10" x14ac:dyDescent="0.25">
      <c r="A9" s="15">
        <v>13.636363636363635</v>
      </c>
      <c r="B9" s="13">
        <v>30</v>
      </c>
      <c r="C9" s="13">
        <v>28.5</v>
      </c>
      <c r="D9" s="13">
        <v>5.5578902905298701E-4</v>
      </c>
      <c r="E9" s="13">
        <v>1</v>
      </c>
      <c r="F9" s="13">
        <v>7</v>
      </c>
      <c r="G9" s="14">
        <v>0.63928282802183112</v>
      </c>
      <c r="J9">
        <f t="shared" si="0"/>
        <v>2648.9697996430154</v>
      </c>
    </row>
    <row r="10" spans="1:10" x14ac:dyDescent="0.25">
      <c r="A10" s="15">
        <v>18.18181818181818</v>
      </c>
      <c r="B10" s="13">
        <v>30</v>
      </c>
      <c r="C10" s="13">
        <v>28.5</v>
      </c>
      <c r="D10" s="13">
        <v>5.5578902905298701E-4</v>
      </c>
      <c r="E10" s="13">
        <v>1</v>
      </c>
      <c r="F10" s="13">
        <v>7</v>
      </c>
      <c r="G10" s="14">
        <v>1.1851737201065928</v>
      </c>
      <c r="J10">
        <f t="shared" si="0"/>
        <v>4910.9552990929342</v>
      </c>
    </row>
    <row r="11" spans="1:10" x14ac:dyDescent="0.25">
      <c r="A11" s="15">
        <v>22.727272727272727</v>
      </c>
      <c r="B11" s="13">
        <v>30</v>
      </c>
      <c r="C11" s="13">
        <v>28.5</v>
      </c>
      <c r="D11" s="13">
        <v>5.5578902905298701E-4</v>
      </c>
      <c r="E11" s="13">
        <v>1</v>
      </c>
      <c r="F11" s="13">
        <v>7</v>
      </c>
      <c r="G11" s="14">
        <v>1.4734025198793668</v>
      </c>
      <c r="J11">
        <f t="shared" si="0"/>
        <v>6105.2770492140844</v>
      </c>
    </row>
    <row r="12" spans="1:10" x14ac:dyDescent="0.25">
      <c r="A12" s="15">
        <v>4.545454545454545</v>
      </c>
      <c r="B12" s="13">
        <v>40</v>
      </c>
      <c r="C12" s="13">
        <v>28.5</v>
      </c>
      <c r="D12" s="13">
        <v>5.5578902905298701E-4</v>
      </c>
      <c r="E12" s="13">
        <v>1</v>
      </c>
      <c r="F12" s="13">
        <v>7</v>
      </c>
      <c r="G12" s="14">
        <v>7.0779994118673945E-2</v>
      </c>
      <c r="J12">
        <f t="shared" si="0"/>
        <v>293.28813260861546</v>
      </c>
    </row>
    <row r="13" spans="1:10" x14ac:dyDescent="0.25">
      <c r="A13" s="15">
        <v>9.0909090909090899</v>
      </c>
      <c r="B13" s="13">
        <v>40</v>
      </c>
      <c r="C13" s="13">
        <v>28.5</v>
      </c>
      <c r="D13" s="13">
        <v>5.5578902905298701E-4</v>
      </c>
      <c r="E13" s="13">
        <v>1</v>
      </c>
      <c r="F13" s="13">
        <v>7</v>
      </c>
      <c r="G13" s="14">
        <v>0.17519580524674078</v>
      </c>
      <c r="J13">
        <f t="shared" si="0"/>
        <v>725.95160824014397</v>
      </c>
    </row>
    <row r="14" spans="1:10" x14ac:dyDescent="0.25">
      <c r="A14" s="15">
        <v>13.636363636363635</v>
      </c>
      <c r="B14" s="13">
        <v>40</v>
      </c>
      <c r="C14" s="13">
        <v>28.5</v>
      </c>
      <c r="D14" s="13">
        <v>5.5578902905298701E-4</v>
      </c>
      <c r="E14" s="13">
        <v>1</v>
      </c>
      <c r="F14" s="13">
        <v>7</v>
      </c>
      <c r="G14" s="14">
        <v>0.94484444845710147</v>
      </c>
      <c r="J14">
        <f t="shared" si="0"/>
        <v>3915.1128414757795</v>
      </c>
    </row>
    <row r="15" spans="1:10" x14ac:dyDescent="0.25">
      <c r="A15" s="15">
        <v>18.18181818181818</v>
      </c>
      <c r="B15" s="13">
        <v>40</v>
      </c>
      <c r="C15" s="13">
        <v>28.5</v>
      </c>
      <c r="D15" s="13">
        <v>5.5578902905298701E-4</v>
      </c>
      <c r="E15" s="13">
        <v>1</v>
      </c>
      <c r="F15" s="13">
        <v>7</v>
      </c>
      <c r="G15" s="14">
        <v>1.4261880134156799</v>
      </c>
      <c r="J15">
        <f t="shared" si="0"/>
        <v>5909.636252613358</v>
      </c>
    </row>
    <row r="16" spans="1:10" x14ac:dyDescent="0.25">
      <c r="A16" s="15">
        <v>22.727272727272727</v>
      </c>
      <c r="B16" s="13">
        <v>40</v>
      </c>
      <c r="C16" s="13">
        <v>28.5</v>
      </c>
      <c r="D16" s="13">
        <v>5.5578902905298701E-4</v>
      </c>
      <c r="E16" s="13">
        <v>1</v>
      </c>
      <c r="F16" s="13">
        <v>7</v>
      </c>
      <c r="G16" s="14">
        <v>1.7477084022030289</v>
      </c>
      <c r="J16">
        <f t="shared" si="0"/>
        <v>7241.9069824601538</v>
      </c>
    </row>
    <row r="17" spans="1:16" x14ac:dyDescent="0.25">
      <c r="A17" s="15">
        <v>13.636363636363635</v>
      </c>
      <c r="B17" s="13">
        <v>25</v>
      </c>
      <c r="C17" s="13">
        <v>28.5</v>
      </c>
      <c r="D17" s="13">
        <v>5.5578902905298701E-4</v>
      </c>
      <c r="E17" s="13">
        <v>1</v>
      </c>
      <c r="F17" s="13">
        <v>7</v>
      </c>
      <c r="G17" s="14">
        <v>0.52777306468979701</v>
      </c>
      <c r="J17">
        <f t="shared" si="0"/>
        <v>2186.9114078261605</v>
      </c>
    </row>
    <row r="18" spans="1:16" x14ac:dyDescent="0.25">
      <c r="A18" s="15">
        <v>18.18181818181818</v>
      </c>
      <c r="B18" s="13">
        <v>25</v>
      </c>
      <c r="C18" s="13">
        <v>28.5</v>
      </c>
      <c r="D18" s="13">
        <v>5.5578902905298701E-4</v>
      </c>
      <c r="E18" s="13">
        <v>1</v>
      </c>
      <c r="F18" s="13">
        <v>7</v>
      </c>
      <c r="G18" s="14">
        <v>0.96380931268136283</v>
      </c>
      <c r="J18">
        <f t="shared" si="0"/>
        <v>3993.696764556978</v>
      </c>
    </row>
    <row r="19" spans="1:16" x14ac:dyDescent="0.25">
      <c r="A19" s="15">
        <v>22.727272727272727</v>
      </c>
      <c r="B19" s="13">
        <v>25</v>
      </c>
      <c r="C19" s="13">
        <v>28.5</v>
      </c>
      <c r="D19" s="13">
        <v>5.5578902905298701E-4</v>
      </c>
      <c r="E19" s="13">
        <v>1</v>
      </c>
      <c r="F19" s="13">
        <v>7</v>
      </c>
      <c r="G19" s="14">
        <v>1.2386758222373562</v>
      </c>
      <c r="J19">
        <f t="shared" si="0"/>
        <v>5132.6497456657553</v>
      </c>
    </row>
    <row r="20" spans="1:16" x14ac:dyDescent="0.25">
      <c r="A20" s="15">
        <v>13.636363636363635</v>
      </c>
      <c r="B20" s="13">
        <v>35</v>
      </c>
      <c r="C20" s="13">
        <v>28.5</v>
      </c>
      <c r="D20" s="13">
        <v>5.5578902905298701E-4</v>
      </c>
      <c r="E20" s="13">
        <v>1</v>
      </c>
      <c r="F20" s="13">
        <v>7</v>
      </c>
      <c r="G20" s="14">
        <v>0.77229061496447315</v>
      </c>
      <c r="J20">
        <f t="shared" si="0"/>
        <v>3200.1086622629564</v>
      </c>
    </row>
    <row r="21" spans="1:16" x14ac:dyDescent="0.25">
      <c r="A21" s="15">
        <v>18.18181818181818</v>
      </c>
      <c r="B21" s="13">
        <v>35</v>
      </c>
      <c r="C21" s="13">
        <v>28.5</v>
      </c>
      <c r="D21" s="13">
        <v>5.5578902905298701E-4</v>
      </c>
      <c r="E21" s="13">
        <v>1</v>
      </c>
      <c r="F21" s="13">
        <v>7</v>
      </c>
      <c r="G21" s="14">
        <v>1.3177061938971115</v>
      </c>
      <c r="J21">
        <f t="shared" si="0"/>
        <v>5460.1246262738523</v>
      </c>
    </row>
    <row r="22" spans="1:16" x14ac:dyDescent="0.25">
      <c r="A22" s="15">
        <v>22.727272727272727</v>
      </c>
      <c r="B22" s="13">
        <v>35</v>
      </c>
      <c r="C22" s="13">
        <v>28.5</v>
      </c>
      <c r="D22" s="13">
        <v>5.5578902905298701E-4</v>
      </c>
      <c r="E22" s="13">
        <v>1</v>
      </c>
      <c r="F22" s="13">
        <v>7</v>
      </c>
      <c r="G22" s="14">
        <v>1.6078376546202668</v>
      </c>
      <c r="J22">
        <f t="shared" si="0"/>
        <v>6662.3303538390956</v>
      </c>
    </row>
    <row r="23" spans="1:16" x14ac:dyDescent="0.25">
      <c r="A23" s="15">
        <v>4.545454545454545</v>
      </c>
      <c r="B23" s="13">
        <v>20</v>
      </c>
      <c r="C23" s="13">
        <v>24</v>
      </c>
      <c r="D23" s="13">
        <v>6.5999947200042234E-4</v>
      </c>
      <c r="E23" s="13">
        <v>1</v>
      </c>
      <c r="F23" s="13">
        <v>7</v>
      </c>
      <c r="G23" s="14">
        <v>2.3162618538655807E-2</v>
      </c>
      <c r="J23">
        <f t="shared" si="0"/>
        <v>80.823565408079887</v>
      </c>
    </row>
    <row r="24" spans="1:16" x14ac:dyDescent="0.25">
      <c r="A24" s="15">
        <v>9.0909090909090899</v>
      </c>
      <c r="B24" s="13">
        <v>20</v>
      </c>
      <c r="C24" s="13">
        <v>24</v>
      </c>
      <c r="D24" s="13">
        <v>6.5999947200042234E-4</v>
      </c>
      <c r="E24" s="13">
        <v>1</v>
      </c>
      <c r="F24" s="13">
        <v>7</v>
      </c>
      <c r="G24" s="14">
        <v>0.11311027985601263</v>
      </c>
      <c r="J24">
        <f t="shared" si="0"/>
        <v>394.68664076178288</v>
      </c>
      <c r="O24" t="s">
        <v>72</v>
      </c>
      <c r="P24">
        <v>153.16999999999999</v>
      </c>
    </row>
    <row r="25" spans="1:16" x14ac:dyDescent="0.25">
      <c r="A25" s="15">
        <v>13.636363636363635</v>
      </c>
      <c r="B25" s="13">
        <v>20</v>
      </c>
      <c r="C25" s="13">
        <v>24</v>
      </c>
      <c r="D25" s="13">
        <v>6.5999947200042234E-4</v>
      </c>
      <c r="E25" s="13">
        <v>1</v>
      </c>
      <c r="F25" s="13">
        <v>7</v>
      </c>
      <c r="G25" s="14">
        <v>0.27341044626432665</v>
      </c>
      <c r="J25">
        <f t="shared" si="0"/>
        <v>954.03751739113716</v>
      </c>
      <c r="O25" t="s">
        <v>20</v>
      </c>
      <c r="P25">
        <v>-1575</v>
      </c>
    </row>
    <row r="26" spans="1:16" x14ac:dyDescent="0.25">
      <c r="A26" s="15">
        <v>18.18181818181818</v>
      </c>
      <c r="B26" s="13">
        <v>20</v>
      </c>
      <c r="C26" s="13">
        <v>24</v>
      </c>
      <c r="D26" s="13">
        <v>6.5999947200042234E-4</v>
      </c>
      <c r="E26" s="13">
        <v>1</v>
      </c>
      <c r="F26" s="13">
        <v>7</v>
      </c>
      <c r="G26" s="14">
        <v>0.5027124283235137</v>
      </c>
      <c r="J26">
        <f t="shared" si="0"/>
        <v>1754.1631039794395</v>
      </c>
      <c r="O26" t="s">
        <v>71</v>
      </c>
      <c r="P26">
        <v>4805.3</v>
      </c>
    </row>
    <row r="27" spans="1:16" x14ac:dyDescent="0.25">
      <c r="A27" s="15">
        <v>22.727272727272727</v>
      </c>
      <c r="B27" s="13">
        <v>20</v>
      </c>
      <c r="C27" s="13">
        <v>24</v>
      </c>
      <c r="D27" s="13">
        <v>6.5999947200042234E-4</v>
      </c>
      <c r="E27" s="13">
        <v>1</v>
      </c>
      <c r="F27" s="13">
        <v>7</v>
      </c>
      <c r="G27" s="14">
        <v>0.82482541870087467</v>
      </c>
      <c r="J27">
        <f t="shared" si="0"/>
        <v>2878.1431195855544</v>
      </c>
      <c r="O27" t="s">
        <v>70</v>
      </c>
      <c r="P27">
        <v>-269.89</v>
      </c>
    </row>
    <row r="28" spans="1:16" x14ac:dyDescent="0.25">
      <c r="A28" s="15">
        <v>4.545454545454545</v>
      </c>
      <c r="B28" s="13">
        <v>30</v>
      </c>
      <c r="C28" s="13">
        <v>24</v>
      </c>
      <c r="D28" s="13">
        <v>6.5999947200042234E-4</v>
      </c>
      <c r="E28" s="13">
        <v>1</v>
      </c>
      <c r="F28" s="13">
        <v>7</v>
      </c>
      <c r="G28" s="14">
        <v>7.072144949966927E-2</v>
      </c>
      <c r="J28">
        <f t="shared" si="0"/>
        <v>246.77519468929833</v>
      </c>
    </row>
    <row r="29" spans="1:16" x14ac:dyDescent="0.25">
      <c r="A29" s="15">
        <v>9.0909090909090899</v>
      </c>
      <c r="B29" s="13">
        <v>30</v>
      </c>
      <c r="C29" s="13">
        <v>24</v>
      </c>
      <c r="D29" s="13">
        <v>6.5999947200042234E-4</v>
      </c>
      <c r="E29" s="13">
        <v>1</v>
      </c>
      <c r="F29" s="13">
        <v>7</v>
      </c>
      <c r="G29" s="14">
        <v>0.20275440783971968</v>
      </c>
      <c r="J29">
        <f t="shared" si="0"/>
        <v>707.49056789332644</v>
      </c>
    </row>
    <row r="30" spans="1:16" x14ac:dyDescent="0.25">
      <c r="A30" s="15">
        <v>13.636363636363635</v>
      </c>
      <c r="B30" s="13">
        <v>30</v>
      </c>
      <c r="C30" s="13">
        <v>24</v>
      </c>
      <c r="D30" s="13">
        <v>6.5999947200042234E-4</v>
      </c>
      <c r="E30" s="13">
        <v>1</v>
      </c>
      <c r="F30" s="13">
        <v>7</v>
      </c>
      <c r="G30" s="14">
        <v>0.75014120213128621</v>
      </c>
      <c r="J30">
        <f t="shared" si="0"/>
        <v>2617.5402584371259</v>
      </c>
    </row>
    <row r="31" spans="1:16" x14ac:dyDescent="0.25">
      <c r="A31" s="15">
        <v>18.18181818181818</v>
      </c>
      <c r="B31" s="13">
        <v>30</v>
      </c>
      <c r="C31" s="13">
        <v>24</v>
      </c>
      <c r="D31" s="13">
        <v>6.5999947200042234E-4</v>
      </c>
      <c r="E31" s="13">
        <v>1</v>
      </c>
      <c r="F31" s="13">
        <v>7</v>
      </c>
      <c r="G31" s="14">
        <v>1.253833332764783</v>
      </c>
      <c r="J31">
        <f t="shared" si="0"/>
        <v>4375.1219324542844</v>
      </c>
    </row>
    <row r="32" spans="1:16" x14ac:dyDescent="0.25">
      <c r="A32" s="15">
        <v>22.727272727272727</v>
      </c>
      <c r="B32" s="13">
        <v>30</v>
      </c>
      <c r="C32" s="13">
        <v>24</v>
      </c>
      <c r="D32" s="13">
        <v>6.5999947200042234E-4</v>
      </c>
      <c r="E32" s="13">
        <v>1</v>
      </c>
      <c r="F32" s="13">
        <v>7</v>
      </c>
      <c r="G32" s="14">
        <v>1.4948646511161958</v>
      </c>
      <c r="J32">
        <f t="shared" si="0"/>
        <v>5216.1758267564128</v>
      </c>
    </row>
    <row r="33" spans="1:10" x14ac:dyDescent="0.25">
      <c r="A33" s="15">
        <v>4.545454545454545</v>
      </c>
      <c r="B33" s="13">
        <v>40</v>
      </c>
      <c r="C33" s="13">
        <v>24</v>
      </c>
      <c r="D33" s="13">
        <v>6.5999947200042234E-4</v>
      </c>
      <c r="E33" s="13">
        <v>1</v>
      </c>
      <c r="F33" s="13">
        <v>7</v>
      </c>
      <c r="G33" s="14">
        <v>5.5697533224663434E-2</v>
      </c>
      <c r="J33">
        <f t="shared" si="0"/>
        <v>194.35079035384106</v>
      </c>
    </row>
    <row r="34" spans="1:10" x14ac:dyDescent="0.25">
      <c r="A34" s="15">
        <v>9.0909090909090899</v>
      </c>
      <c r="B34" s="13">
        <v>40</v>
      </c>
      <c r="C34" s="13">
        <v>24</v>
      </c>
      <c r="D34" s="13">
        <v>6.5999947200042234E-4</v>
      </c>
      <c r="E34" s="13">
        <v>1</v>
      </c>
      <c r="F34" s="13">
        <v>7</v>
      </c>
      <c r="G34" s="14">
        <v>0.19904340721776081</v>
      </c>
      <c r="J34">
        <f t="shared" si="0"/>
        <v>694.54141445466155</v>
      </c>
    </row>
    <row r="35" spans="1:10" x14ac:dyDescent="0.25">
      <c r="A35" s="15">
        <v>13.636363636363635</v>
      </c>
      <c r="B35" s="13">
        <v>40</v>
      </c>
      <c r="C35" s="13">
        <v>24</v>
      </c>
      <c r="D35" s="13">
        <v>6.5999947200042234E-4</v>
      </c>
      <c r="E35" s="13">
        <v>1</v>
      </c>
      <c r="F35" s="13">
        <v>7</v>
      </c>
      <c r="G35" s="14">
        <v>0.87833020848550436</v>
      </c>
      <c r="J35">
        <f t="shared" si="0"/>
        <v>3064.8425581480196</v>
      </c>
    </row>
    <row r="36" spans="1:10" x14ac:dyDescent="0.25">
      <c r="A36" s="15">
        <v>18.18181818181818</v>
      </c>
      <c r="B36" s="13">
        <v>40</v>
      </c>
      <c r="C36" s="13">
        <v>24</v>
      </c>
      <c r="D36" s="13">
        <v>6.5999947200042234E-4</v>
      </c>
      <c r="E36" s="13">
        <v>1</v>
      </c>
      <c r="F36" s="13">
        <v>7</v>
      </c>
      <c r="G36" s="14">
        <v>1.4020891046141679</v>
      </c>
      <c r="J36">
        <f t="shared" si="0"/>
        <v>4892.4451380839328</v>
      </c>
    </row>
    <row r="37" spans="1:10" x14ac:dyDescent="0.25">
      <c r="A37" s="15">
        <v>22.727272727272727</v>
      </c>
      <c r="B37" s="13">
        <v>40</v>
      </c>
      <c r="C37" s="13">
        <v>24</v>
      </c>
      <c r="D37" s="13">
        <v>6.5999947200042234E-4</v>
      </c>
      <c r="E37" s="13">
        <v>1</v>
      </c>
      <c r="F37" s="13">
        <v>7</v>
      </c>
      <c r="G37" s="14">
        <v>1.6077007394651222</v>
      </c>
      <c r="J37">
        <f t="shared" si="0"/>
        <v>5609.9057045697255</v>
      </c>
    </row>
    <row r="38" spans="1:10" x14ac:dyDescent="0.25">
      <c r="A38" s="15">
        <v>13.636363636363635</v>
      </c>
      <c r="B38" s="13">
        <v>25</v>
      </c>
      <c r="C38" s="13">
        <v>24</v>
      </c>
      <c r="D38" s="13">
        <v>6.5999947200042234E-4</v>
      </c>
      <c r="E38" s="13">
        <v>1</v>
      </c>
      <c r="F38" s="13">
        <v>7</v>
      </c>
      <c r="G38" s="14">
        <v>0.50610628507555844</v>
      </c>
      <c r="J38">
        <f t="shared" si="0"/>
        <v>1766.0056166351983</v>
      </c>
    </row>
    <row r="39" spans="1:10" x14ac:dyDescent="0.25">
      <c r="A39" s="15">
        <v>18.18181818181818</v>
      </c>
      <c r="B39" s="13">
        <v>25</v>
      </c>
      <c r="C39" s="13">
        <v>24</v>
      </c>
      <c r="D39" s="13">
        <v>6.5999947200042234E-4</v>
      </c>
      <c r="E39" s="13">
        <v>1</v>
      </c>
      <c r="F39" s="13">
        <v>7</v>
      </c>
      <c r="G39" s="14">
        <v>0.87006633193852878</v>
      </c>
      <c r="J39">
        <f t="shared" si="0"/>
        <v>3036.0066143403665</v>
      </c>
    </row>
    <row r="40" spans="1:10" x14ac:dyDescent="0.25">
      <c r="A40" s="15">
        <v>22.727272727272727</v>
      </c>
      <c r="B40" s="13">
        <v>25</v>
      </c>
      <c r="C40" s="13">
        <v>24</v>
      </c>
      <c r="D40" s="13">
        <v>6.5999947200042234E-4</v>
      </c>
      <c r="E40" s="13">
        <v>1</v>
      </c>
      <c r="F40" s="13">
        <v>7</v>
      </c>
      <c r="G40" s="14">
        <v>1.1507339274669997</v>
      </c>
      <c r="J40">
        <f t="shared" si="0"/>
        <v>4015.3672046495276</v>
      </c>
    </row>
    <row r="41" spans="1:10" x14ac:dyDescent="0.25">
      <c r="A41" s="15">
        <v>13.636363636363635</v>
      </c>
      <c r="B41" s="13">
        <v>35</v>
      </c>
      <c r="C41" s="13">
        <v>24</v>
      </c>
      <c r="D41" s="13">
        <v>6.5999947200042234E-4</v>
      </c>
      <c r="E41" s="13">
        <v>1</v>
      </c>
      <c r="F41" s="13">
        <v>7</v>
      </c>
      <c r="G41" s="14">
        <v>0.88101079018508688</v>
      </c>
      <c r="J41">
        <f t="shared" si="0"/>
        <v>3074.1961711674771</v>
      </c>
    </row>
    <row r="42" spans="1:10" x14ac:dyDescent="0.25">
      <c r="A42" s="15">
        <v>18.18181818181818</v>
      </c>
      <c r="B42" s="13">
        <v>35</v>
      </c>
      <c r="C42" s="13">
        <v>24</v>
      </c>
      <c r="D42" s="13">
        <v>6.5999947200042234E-4</v>
      </c>
      <c r="E42" s="13">
        <v>1</v>
      </c>
      <c r="F42" s="13">
        <v>7</v>
      </c>
      <c r="G42" s="14">
        <v>1.316086047809113</v>
      </c>
      <c r="J42">
        <f t="shared" si="0"/>
        <v>4592.3463528201846</v>
      </c>
    </row>
    <row r="43" spans="1:10" x14ac:dyDescent="0.25">
      <c r="A43" s="15">
        <v>22.727272727272727</v>
      </c>
      <c r="B43" s="13">
        <v>35</v>
      </c>
      <c r="C43" s="13">
        <v>24</v>
      </c>
      <c r="D43" s="13">
        <v>6.5999947200042234E-4</v>
      </c>
      <c r="E43" s="13">
        <v>1</v>
      </c>
      <c r="F43" s="13">
        <v>7</v>
      </c>
      <c r="G43" s="14">
        <v>1.5592984193898709</v>
      </c>
      <c r="J43">
        <f t="shared" si="0"/>
        <v>5441.0108071307286</v>
      </c>
    </row>
    <row r="44" spans="1:10" x14ac:dyDescent="0.25">
      <c r="A44" s="15">
        <v>4.545454545454545</v>
      </c>
      <c r="B44" s="13">
        <v>20</v>
      </c>
      <c r="C44" s="13">
        <v>20</v>
      </c>
      <c r="D44" s="13">
        <v>7.9199936640050688E-4</v>
      </c>
      <c r="E44" s="13">
        <v>1</v>
      </c>
      <c r="F44" s="13">
        <v>7</v>
      </c>
      <c r="G44" s="14">
        <v>-3.4425813695147913E-3</v>
      </c>
      <c r="J44">
        <f t="shared" si="0"/>
        <v>-10.010443480561213</v>
      </c>
    </row>
    <row r="45" spans="1:10" x14ac:dyDescent="0.25">
      <c r="A45" s="15">
        <v>9.0909090909090899</v>
      </c>
      <c r="B45" s="13">
        <v>20</v>
      </c>
      <c r="C45" s="13">
        <v>20</v>
      </c>
      <c r="D45" s="13">
        <v>7.9199936640050688E-4</v>
      </c>
      <c r="E45" s="13">
        <v>1</v>
      </c>
      <c r="F45" s="13">
        <v>7</v>
      </c>
      <c r="G45" s="14">
        <v>0.12785766408955868</v>
      </c>
      <c r="J45">
        <f t="shared" si="0"/>
        <v>371.78842924648222</v>
      </c>
    </row>
    <row r="46" spans="1:10" x14ac:dyDescent="0.25">
      <c r="A46" s="15">
        <v>13.636363636363635</v>
      </c>
      <c r="B46" s="13">
        <v>20</v>
      </c>
      <c r="C46" s="13">
        <v>20</v>
      </c>
      <c r="D46" s="13">
        <v>7.9199936640050688E-4</v>
      </c>
      <c r="E46" s="13">
        <v>1</v>
      </c>
      <c r="F46" s="13">
        <v>7</v>
      </c>
      <c r="G46" s="14">
        <v>0.28281820874640401</v>
      </c>
      <c r="J46">
        <f t="shared" si="0"/>
        <v>822.38744420105581</v>
      </c>
    </row>
    <row r="47" spans="1:10" x14ac:dyDescent="0.25">
      <c r="A47" s="15">
        <v>18.18181818181818</v>
      </c>
      <c r="B47" s="13">
        <v>20</v>
      </c>
      <c r="C47" s="13">
        <v>20</v>
      </c>
      <c r="D47" s="13">
        <v>7.9199936640050688E-4</v>
      </c>
      <c r="E47" s="13">
        <v>1</v>
      </c>
      <c r="F47" s="13">
        <v>7</v>
      </c>
      <c r="G47" s="14">
        <v>0.55257282743295133</v>
      </c>
      <c r="J47">
        <f t="shared" si="0"/>
        <v>1606.7881813614445</v>
      </c>
    </row>
    <row r="48" spans="1:10" x14ac:dyDescent="0.25">
      <c r="A48" s="15">
        <v>22.727272727272727</v>
      </c>
      <c r="B48" s="13">
        <v>20</v>
      </c>
      <c r="C48" s="13">
        <v>20</v>
      </c>
      <c r="D48" s="13">
        <v>7.9199936640050688E-4</v>
      </c>
      <c r="E48" s="13">
        <v>1</v>
      </c>
      <c r="F48" s="13">
        <v>7</v>
      </c>
      <c r="G48" s="14">
        <v>0.83265953985669117</v>
      </c>
      <c r="J48">
        <f t="shared" si="0"/>
        <v>2421.2328969468385</v>
      </c>
    </row>
    <row r="49" spans="1:10" x14ac:dyDescent="0.25">
      <c r="A49" s="15">
        <v>4.545454545454545</v>
      </c>
      <c r="B49" s="13">
        <v>30</v>
      </c>
      <c r="C49" s="13">
        <v>20</v>
      </c>
      <c r="D49" s="13">
        <v>7.9199936640050688E-4</v>
      </c>
      <c r="E49" s="13">
        <v>1</v>
      </c>
      <c r="F49" s="13">
        <v>7</v>
      </c>
      <c r="G49" s="14">
        <v>2.897993129281904E-2</v>
      </c>
      <c r="J49">
        <f t="shared" si="0"/>
        <v>84.268731262610672</v>
      </c>
    </row>
    <row r="50" spans="1:10" x14ac:dyDescent="0.25">
      <c r="A50" s="15">
        <v>9.0909090909090899</v>
      </c>
      <c r="B50" s="13">
        <v>30</v>
      </c>
      <c r="C50" s="13">
        <v>20</v>
      </c>
      <c r="D50" s="13">
        <v>7.9199936640050688E-4</v>
      </c>
      <c r="E50" s="13">
        <v>1</v>
      </c>
      <c r="F50" s="13">
        <v>7</v>
      </c>
      <c r="G50" s="14">
        <v>0.18138491645892035</v>
      </c>
      <c r="J50">
        <f t="shared" si="0"/>
        <v>527.43661210664607</v>
      </c>
    </row>
    <row r="51" spans="1:10" x14ac:dyDescent="0.25">
      <c r="A51" s="15">
        <v>13.636363636363635</v>
      </c>
      <c r="B51" s="13">
        <v>30</v>
      </c>
      <c r="C51" s="13">
        <v>20</v>
      </c>
      <c r="D51" s="13">
        <v>7.9199936640050688E-4</v>
      </c>
      <c r="E51" s="13">
        <v>1</v>
      </c>
      <c r="F51" s="13">
        <v>7</v>
      </c>
      <c r="G51" s="14">
        <v>0.88793799361979531</v>
      </c>
      <c r="J51">
        <f t="shared" si="0"/>
        <v>2581.9732768224094</v>
      </c>
    </row>
    <row r="52" spans="1:10" x14ac:dyDescent="0.25">
      <c r="A52" s="15">
        <v>18.18181818181818</v>
      </c>
      <c r="B52" s="13">
        <v>30</v>
      </c>
      <c r="C52" s="13">
        <v>20</v>
      </c>
      <c r="D52" s="13">
        <v>7.9199936640050688E-4</v>
      </c>
      <c r="E52" s="13">
        <v>1</v>
      </c>
      <c r="F52" s="13">
        <v>7</v>
      </c>
      <c r="G52" s="14">
        <v>1.3060075911805105</v>
      </c>
      <c r="J52">
        <f t="shared" si="0"/>
        <v>3797.6488493397746</v>
      </c>
    </row>
    <row r="53" spans="1:10" x14ac:dyDescent="0.25">
      <c r="A53" s="15">
        <v>22.727272727272727</v>
      </c>
      <c r="B53" s="13">
        <v>30</v>
      </c>
      <c r="C53" s="13">
        <v>20</v>
      </c>
      <c r="D53" s="13">
        <v>7.9199936640050688E-4</v>
      </c>
      <c r="E53" s="13">
        <v>1</v>
      </c>
      <c r="F53" s="13">
        <v>7</v>
      </c>
      <c r="G53" s="14">
        <v>1.4722994069453783</v>
      </c>
      <c r="J53">
        <f t="shared" si="0"/>
        <v>4281.1972812621634</v>
      </c>
    </row>
    <row r="54" spans="1:10" x14ac:dyDescent="0.25">
      <c r="A54" s="15">
        <v>4.545454545454545</v>
      </c>
      <c r="B54" s="13">
        <v>40</v>
      </c>
      <c r="C54" s="13">
        <v>20</v>
      </c>
      <c r="D54" s="13">
        <v>7.9199936640050688E-4</v>
      </c>
      <c r="E54" s="13">
        <v>1</v>
      </c>
      <c r="F54" s="13">
        <v>7</v>
      </c>
      <c r="G54" s="14">
        <v>0.12417205654506192</v>
      </c>
      <c r="J54">
        <f t="shared" si="0"/>
        <v>361.07130681549819</v>
      </c>
    </row>
    <row r="55" spans="1:10" x14ac:dyDescent="0.25">
      <c r="A55" s="15">
        <v>9.0909090909090899</v>
      </c>
      <c r="B55" s="13">
        <v>40</v>
      </c>
      <c r="C55" s="13">
        <v>20</v>
      </c>
      <c r="D55" s="13">
        <v>7.9199936640050688E-4</v>
      </c>
      <c r="E55" s="13">
        <v>1</v>
      </c>
      <c r="F55" s="13">
        <v>7</v>
      </c>
      <c r="G55" s="14">
        <v>0.30622387500700882</v>
      </c>
      <c r="J55">
        <f t="shared" si="0"/>
        <v>890.44715697980882</v>
      </c>
    </row>
    <row r="56" spans="1:10" x14ac:dyDescent="0.25">
      <c r="A56" s="15">
        <v>13.636363636363635</v>
      </c>
      <c r="B56" s="13">
        <v>40</v>
      </c>
      <c r="C56" s="13">
        <v>20</v>
      </c>
      <c r="D56" s="13">
        <v>7.9199936640050688E-4</v>
      </c>
      <c r="E56" s="13">
        <v>1</v>
      </c>
      <c r="F56" s="13">
        <v>7</v>
      </c>
      <c r="G56" s="14">
        <v>0.9363683834014922</v>
      </c>
      <c r="J56">
        <f t="shared" si="0"/>
        <v>2722.800646639831</v>
      </c>
    </row>
    <row r="57" spans="1:10" x14ac:dyDescent="0.25">
      <c r="A57" s="15">
        <v>18.18181818181818</v>
      </c>
      <c r="B57" s="13">
        <v>40</v>
      </c>
      <c r="C57" s="13">
        <v>20</v>
      </c>
      <c r="D57" s="13">
        <v>7.9199936640050688E-4</v>
      </c>
      <c r="E57" s="13">
        <v>1</v>
      </c>
      <c r="F57" s="13">
        <v>7</v>
      </c>
      <c r="G57" s="14">
        <v>1.4609752183145119</v>
      </c>
      <c r="J57">
        <f t="shared" si="0"/>
        <v>4248.2684589382116</v>
      </c>
    </row>
    <row r="58" spans="1:10" x14ac:dyDescent="0.25">
      <c r="A58" s="15">
        <v>22.727272727272727</v>
      </c>
      <c r="B58" s="13">
        <v>40</v>
      </c>
      <c r="C58" s="13">
        <v>20</v>
      </c>
      <c r="D58" s="13">
        <v>7.9199936640050688E-4</v>
      </c>
      <c r="E58" s="13">
        <v>1</v>
      </c>
      <c r="F58" s="13">
        <v>7</v>
      </c>
      <c r="G58" s="14">
        <v>1.7225755811689063</v>
      </c>
      <c r="J58">
        <f t="shared" si="0"/>
        <v>5008.9580013955074</v>
      </c>
    </row>
    <row r="59" spans="1:10" x14ac:dyDescent="0.25">
      <c r="A59" s="15">
        <v>13.636363636363635</v>
      </c>
      <c r="B59" s="13">
        <v>25</v>
      </c>
      <c r="C59" s="13">
        <v>20</v>
      </c>
      <c r="D59" s="13">
        <v>7.9199936640050688E-4</v>
      </c>
      <c r="E59" s="13">
        <v>1</v>
      </c>
      <c r="F59" s="13">
        <v>7</v>
      </c>
      <c r="G59" s="14">
        <v>0.39676054992414872</v>
      </c>
      <c r="J59">
        <f t="shared" si="0"/>
        <v>1153.7124715491814</v>
      </c>
    </row>
    <row r="60" spans="1:10" x14ac:dyDescent="0.25">
      <c r="A60" s="15">
        <v>18.18181818181818</v>
      </c>
      <c r="B60" s="13">
        <v>25</v>
      </c>
      <c r="C60" s="13">
        <v>20</v>
      </c>
      <c r="D60" s="13">
        <v>7.9199936640050688E-4</v>
      </c>
      <c r="E60" s="13">
        <v>1</v>
      </c>
      <c r="F60" s="13">
        <v>7</v>
      </c>
      <c r="G60" s="14">
        <v>0.97810475951532505</v>
      </c>
      <c r="J60">
        <f t="shared" si="0"/>
        <v>2844.1629586161648</v>
      </c>
    </row>
    <row r="61" spans="1:10" x14ac:dyDescent="0.25">
      <c r="A61" s="15">
        <v>22.727272727272727</v>
      </c>
      <c r="B61" s="13">
        <v>25</v>
      </c>
      <c r="C61" s="13">
        <v>20</v>
      </c>
      <c r="D61" s="13">
        <v>7.9199936640050688E-4</v>
      </c>
      <c r="E61" s="13">
        <v>1</v>
      </c>
      <c r="F61" s="13">
        <v>7</v>
      </c>
      <c r="G61" s="14">
        <v>1.2022257964129919</v>
      </c>
      <c r="J61">
        <f t="shared" si="0"/>
        <v>3495.8689698483931</v>
      </c>
    </row>
    <row r="62" spans="1:10" x14ac:dyDescent="0.25">
      <c r="A62" s="15">
        <v>13.636363636363635</v>
      </c>
      <c r="B62" s="13">
        <v>35</v>
      </c>
      <c r="C62" s="13">
        <v>20</v>
      </c>
      <c r="D62" s="13">
        <v>7.9199936640050688E-4</v>
      </c>
      <c r="E62" s="13">
        <v>1</v>
      </c>
      <c r="F62" s="13">
        <v>7</v>
      </c>
      <c r="G62" s="14">
        <v>0.91536643279087537</v>
      </c>
      <c r="J62">
        <f t="shared" si="0"/>
        <v>2661.7305318036638</v>
      </c>
    </row>
    <row r="63" spans="1:10" x14ac:dyDescent="0.25">
      <c r="A63" s="15">
        <v>18.18181818181818</v>
      </c>
      <c r="B63" s="13">
        <v>35</v>
      </c>
      <c r="C63" s="13">
        <v>20</v>
      </c>
      <c r="D63" s="13">
        <v>7.9199936640050688E-4</v>
      </c>
      <c r="E63" s="13">
        <v>1</v>
      </c>
      <c r="F63" s="13">
        <v>7</v>
      </c>
      <c r="G63" s="14">
        <v>1.3891561898824503</v>
      </c>
      <c r="J63">
        <f t="shared" si="0"/>
        <v>4039.430889748292</v>
      </c>
    </row>
    <row r="64" spans="1:10" x14ac:dyDescent="0.25">
      <c r="A64" s="15">
        <v>22.727272727272727</v>
      </c>
      <c r="B64" s="13">
        <v>35</v>
      </c>
      <c r="C64" s="13">
        <v>20</v>
      </c>
      <c r="D64" s="13">
        <v>7.9199936640050688E-4</v>
      </c>
      <c r="E64" s="13">
        <v>1</v>
      </c>
      <c r="F64" s="13">
        <v>7</v>
      </c>
      <c r="G64" s="14">
        <v>1.6770132684439518</v>
      </c>
      <c r="J64">
        <f t="shared" si="0"/>
        <v>4876.4705138329127</v>
      </c>
    </row>
    <row r="65" spans="1:10" x14ac:dyDescent="0.25">
      <c r="A65" s="15">
        <v>4.545454545454545</v>
      </c>
      <c r="B65" s="13">
        <v>20</v>
      </c>
      <c r="C65" s="13">
        <v>15.5</v>
      </c>
      <c r="D65" s="13">
        <v>1.0219346663232348E-3</v>
      </c>
      <c r="E65" s="13">
        <v>1</v>
      </c>
      <c r="F65" s="13">
        <v>7</v>
      </c>
      <c r="G65" s="14">
        <v>2.4075687808017644E-2</v>
      </c>
      <c r="J65">
        <f t="shared" si="0"/>
        <v>54.256217005879648</v>
      </c>
    </row>
    <row r="66" spans="1:10" x14ac:dyDescent="0.25">
      <c r="A66" s="15">
        <v>9.0909090909090899</v>
      </c>
      <c r="B66" s="13">
        <v>20</v>
      </c>
      <c r="C66" s="13">
        <v>15.5</v>
      </c>
      <c r="D66" s="13">
        <v>1.0219346663232348E-3</v>
      </c>
      <c r="E66" s="13">
        <v>1</v>
      </c>
      <c r="F66" s="13">
        <v>7</v>
      </c>
      <c r="G66" s="14">
        <v>0.17185742823645572</v>
      </c>
      <c r="J66">
        <f t="shared" si="0"/>
        <v>387.2925249248479</v>
      </c>
    </row>
    <row r="67" spans="1:10" x14ac:dyDescent="0.25">
      <c r="A67" s="15">
        <v>13.636363636363635</v>
      </c>
      <c r="B67" s="13">
        <v>20</v>
      </c>
      <c r="C67" s="13">
        <v>15.5</v>
      </c>
      <c r="D67" s="13">
        <v>1.0219346663232348E-3</v>
      </c>
      <c r="E67" s="13">
        <v>1</v>
      </c>
      <c r="F67" s="13">
        <v>7</v>
      </c>
      <c r="G67" s="14">
        <v>0.44831073877486843</v>
      </c>
      <c r="J67">
        <f t="shared" ref="J67:J130" si="1">G67*2.303/D67</f>
        <v>1010.2990586601337</v>
      </c>
    </row>
    <row r="68" spans="1:10" x14ac:dyDescent="0.25">
      <c r="A68" s="15">
        <v>18.18181818181818</v>
      </c>
      <c r="B68" s="13">
        <v>20</v>
      </c>
      <c r="C68" s="13">
        <v>15.5</v>
      </c>
      <c r="D68" s="13">
        <v>1.0219346663232348E-3</v>
      </c>
      <c r="E68" s="13">
        <v>1</v>
      </c>
      <c r="F68" s="13">
        <v>7</v>
      </c>
      <c r="G68" s="14">
        <v>0.59529170166627732</v>
      </c>
      <c r="J68">
        <f t="shared" si="1"/>
        <v>1341.5307593683362</v>
      </c>
    </row>
    <row r="69" spans="1:10" x14ac:dyDescent="0.25">
      <c r="A69" s="15">
        <v>22.727272727272727</v>
      </c>
      <c r="B69" s="13">
        <v>20</v>
      </c>
      <c r="C69" s="13">
        <v>15.5</v>
      </c>
      <c r="D69" s="13">
        <v>1.0219346663232348E-3</v>
      </c>
      <c r="E69" s="13">
        <v>1</v>
      </c>
      <c r="F69" s="13">
        <v>7</v>
      </c>
      <c r="G69" s="14">
        <v>0.93899490375673078</v>
      </c>
      <c r="J69">
        <f t="shared" si="1"/>
        <v>2116.0895452662503</v>
      </c>
    </row>
    <row r="70" spans="1:10" x14ac:dyDescent="0.25">
      <c r="A70" s="15">
        <v>4.545454545454545</v>
      </c>
      <c r="B70" s="13">
        <v>30</v>
      </c>
      <c r="C70" s="13">
        <v>15.5</v>
      </c>
      <c r="D70" s="13">
        <v>1.0219346663232348E-3</v>
      </c>
      <c r="E70" s="13">
        <v>1</v>
      </c>
      <c r="F70" s="13">
        <v>7</v>
      </c>
      <c r="G70" s="14">
        <v>8.0871099965774323E-2</v>
      </c>
      <c r="J70">
        <f t="shared" si="1"/>
        <v>182.24858140028022</v>
      </c>
    </row>
    <row r="71" spans="1:10" x14ac:dyDescent="0.25">
      <c r="A71" s="15">
        <v>9.0909090909090899</v>
      </c>
      <c r="B71" s="13">
        <v>30</v>
      </c>
      <c r="C71" s="13">
        <v>15.5</v>
      </c>
      <c r="D71" s="13">
        <v>1.0219346663232348E-3</v>
      </c>
      <c r="E71" s="13">
        <v>1</v>
      </c>
      <c r="F71" s="13">
        <v>7</v>
      </c>
      <c r="G71" s="14">
        <v>0.21416976155340137</v>
      </c>
      <c r="J71">
        <f t="shared" si="1"/>
        <v>482.64627584467837</v>
      </c>
    </row>
    <row r="72" spans="1:10" x14ac:dyDescent="0.25">
      <c r="A72" s="15">
        <v>13.636363636363635</v>
      </c>
      <c r="B72" s="13">
        <v>30</v>
      </c>
      <c r="C72" s="13">
        <v>15.5</v>
      </c>
      <c r="D72" s="13">
        <v>1.0219346663232348E-3</v>
      </c>
      <c r="E72" s="13">
        <v>1</v>
      </c>
      <c r="F72" s="13">
        <v>7</v>
      </c>
      <c r="G72" s="14">
        <v>0.87558335084240602</v>
      </c>
      <c r="J72">
        <f t="shared" si="1"/>
        <v>1973.1872530021976</v>
      </c>
    </row>
    <row r="73" spans="1:10" x14ac:dyDescent="0.25">
      <c r="A73" s="15">
        <v>18.18181818181818</v>
      </c>
      <c r="B73" s="13">
        <v>30</v>
      </c>
      <c r="C73" s="13">
        <v>15.5</v>
      </c>
      <c r="D73" s="13">
        <v>1.0219346663232348E-3</v>
      </c>
      <c r="E73" s="13">
        <v>1</v>
      </c>
      <c r="F73" s="13">
        <v>7</v>
      </c>
      <c r="G73" s="14">
        <v>1.355068357306594</v>
      </c>
      <c r="J73">
        <f t="shared" si="1"/>
        <v>3053.7396662596539</v>
      </c>
    </row>
    <row r="74" spans="1:10" x14ac:dyDescent="0.25">
      <c r="A74" s="15">
        <v>22.727272727272727</v>
      </c>
      <c r="B74" s="13">
        <v>30</v>
      </c>
      <c r="C74" s="13">
        <v>15.5</v>
      </c>
      <c r="D74" s="13">
        <v>1.0219346663232348E-3</v>
      </c>
      <c r="E74" s="13">
        <v>1</v>
      </c>
      <c r="F74" s="13">
        <v>7</v>
      </c>
      <c r="G74" s="14">
        <v>1.4827432980969433</v>
      </c>
      <c r="J74">
        <f t="shared" si="1"/>
        <v>3341.4639194137903</v>
      </c>
    </row>
    <row r="75" spans="1:10" x14ac:dyDescent="0.25">
      <c r="A75" s="15">
        <v>4.545454545454545</v>
      </c>
      <c r="B75" s="13">
        <v>40</v>
      </c>
      <c r="C75" s="13">
        <v>15.5</v>
      </c>
      <c r="D75" s="13">
        <v>1.0219346663232348E-3</v>
      </c>
      <c r="E75" s="13">
        <v>1</v>
      </c>
      <c r="F75" s="13">
        <v>7</v>
      </c>
      <c r="G75" s="14">
        <v>0.12708237066257083</v>
      </c>
      <c r="J75">
        <f t="shared" si="1"/>
        <v>286.3888556485565</v>
      </c>
    </row>
    <row r="76" spans="1:10" x14ac:dyDescent="0.25">
      <c r="A76" s="15">
        <v>9.0909090909090899</v>
      </c>
      <c r="B76" s="13">
        <v>40</v>
      </c>
      <c r="C76" s="13">
        <v>15.5</v>
      </c>
      <c r="D76" s="13">
        <v>1.0219346663232348E-3</v>
      </c>
      <c r="E76" s="13">
        <v>1</v>
      </c>
      <c r="F76" s="13">
        <v>7</v>
      </c>
      <c r="G76" s="14">
        <v>0.2399570294245601</v>
      </c>
      <c r="J76">
        <f t="shared" si="1"/>
        <v>540.75965614612937</v>
      </c>
    </row>
    <row r="77" spans="1:10" x14ac:dyDescent="0.25">
      <c r="A77" s="15">
        <v>13.636363636363635</v>
      </c>
      <c r="B77" s="13">
        <v>40</v>
      </c>
      <c r="C77" s="13">
        <v>15.5</v>
      </c>
      <c r="D77" s="13">
        <v>1.0219346663232348E-3</v>
      </c>
      <c r="E77" s="13">
        <v>1</v>
      </c>
      <c r="F77" s="13">
        <v>7</v>
      </c>
      <c r="G77" s="14">
        <v>1.1008959652126593</v>
      </c>
      <c r="J77">
        <f t="shared" si="1"/>
        <v>2480.9447134292895</v>
      </c>
    </row>
    <row r="78" spans="1:10" x14ac:dyDescent="0.25">
      <c r="A78" s="15">
        <v>18.18181818181818</v>
      </c>
      <c r="B78" s="13">
        <v>40</v>
      </c>
      <c r="C78" s="13">
        <v>15.5</v>
      </c>
      <c r="D78" s="13">
        <v>1.0219346663232348E-3</v>
      </c>
      <c r="E78" s="13">
        <v>1</v>
      </c>
      <c r="F78" s="13">
        <v>7</v>
      </c>
      <c r="G78" s="14">
        <v>1.5009409226882191</v>
      </c>
      <c r="J78">
        <f t="shared" si="1"/>
        <v>3382.4735170082145</v>
      </c>
    </row>
    <row r="79" spans="1:10" x14ac:dyDescent="0.25">
      <c r="A79" s="15">
        <v>22.727272727272727</v>
      </c>
      <c r="B79" s="13">
        <v>40</v>
      </c>
      <c r="C79" s="13">
        <v>15.5</v>
      </c>
      <c r="D79" s="13">
        <v>1.0219346663232348E-3</v>
      </c>
      <c r="E79" s="13">
        <v>1</v>
      </c>
      <c r="F79" s="13">
        <v>7</v>
      </c>
      <c r="G79" s="14">
        <v>1.6992184278454767</v>
      </c>
      <c r="J79">
        <f t="shared" si="1"/>
        <v>3829.3055009158165</v>
      </c>
    </row>
    <row r="80" spans="1:10" x14ac:dyDescent="0.25">
      <c r="A80" s="15">
        <v>13.636363636363635</v>
      </c>
      <c r="B80" s="13">
        <v>25</v>
      </c>
      <c r="C80" s="13">
        <v>15.5</v>
      </c>
      <c r="D80" s="13">
        <v>1.0219346663232348E-3</v>
      </c>
      <c r="E80" s="13">
        <v>1</v>
      </c>
      <c r="F80" s="13">
        <v>7</v>
      </c>
      <c r="G80" s="14">
        <v>0.62593544166309434</v>
      </c>
      <c r="J80">
        <f t="shared" si="1"/>
        <v>1410.5885333516565</v>
      </c>
    </row>
    <row r="81" spans="1:10" x14ac:dyDescent="0.25">
      <c r="A81" s="15">
        <v>18.18181818181818</v>
      </c>
      <c r="B81" s="13">
        <v>25</v>
      </c>
      <c r="C81" s="13">
        <v>15.5</v>
      </c>
      <c r="D81" s="13">
        <v>1.0219346663232348E-3</v>
      </c>
      <c r="E81" s="13">
        <v>1</v>
      </c>
      <c r="F81" s="13">
        <v>7</v>
      </c>
      <c r="G81" s="14">
        <v>0.9939248903729837</v>
      </c>
      <c r="J81">
        <f t="shared" si="1"/>
        <v>2239.878045007013</v>
      </c>
    </row>
    <row r="82" spans="1:10" x14ac:dyDescent="0.25">
      <c r="A82" s="15">
        <v>22.727272727272727</v>
      </c>
      <c r="B82" s="13">
        <v>25</v>
      </c>
      <c r="C82" s="13">
        <v>15.5</v>
      </c>
      <c r="D82" s="13">
        <v>1.0219346663232348E-3</v>
      </c>
      <c r="E82" s="13">
        <v>1</v>
      </c>
      <c r="F82" s="13">
        <v>7</v>
      </c>
      <c r="G82" s="14">
        <v>1.1903568651379128</v>
      </c>
      <c r="J82">
        <f t="shared" si="1"/>
        <v>2682.5509993468795</v>
      </c>
    </row>
    <row r="83" spans="1:10" x14ac:dyDescent="0.25">
      <c r="A83" s="15">
        <v>13.636363636363635</v>
      </c>
      <c r="B83" s="13">
        <v>35</v>
      </c>
      <c r="C83" s="13">
        <v>15.5</v>
      </c>
      <c r="D83" s="13">
        <v>1.0219346663232348E-3</v>
      </c>
      <c r="E83" s="13">
        <v>1</v>
      </c>
      <c r="F83" s="13">
        <v>7</v>
      </c>
      <c r="G83" s="14">
        <v>1.0560155920982472</v>
      </c>
      <c r="J83">
        <f t="shared" si="1"/>
        <v>2379.8037083449203</v>
      </c>
    </row>
    <row r="84" spans="1:10" x14ac:dyDescent="0.25">
      <c r="A84" s="15">
        <v>18.18181818181818</v>
      </c>
      <c r="B84" s="13">
        <v>35</v>
      </c>
      <c r="C84" s="13">
        <v>15.5</v>
      </c>
      <c r="D84" s="13">
        <v>1.0219346663232348E-3</v>
      </c>
      <c r="E84" s="13">
        <v>1</v>
      </c>
      <c r="F84" s="13">
        <v>7</v>
      </c>
      <c r="G84" s="14">
        <v>1.4163988663050731</v>
      </c>
      <c r="J84">
        <f t="shared" si="1"/>
        <v>3191.9521830457534</v>
      </c>
    </row>
    <row r="85" spans="1:10" x14ac:dyDescent="0.25">
      <c r="A85" s="13">
        <v>22.727272727272727</v>
      </c>
      <c r="B85" s="13">
        <v>35</v>
      </c>
      <c r="C85" s="13">
        <v>15.5</v>
      </c>
      <c r="D85" s="13">
        <v>1.0219346663232348E-3</v>
      </c>
      <c r="E85" s="13">
        <v>1</v>
      </c>
      <c r="F85" s="13">
        <v>7</v>
      </c>
      <c r="G85" s="14">
        <v>1.6244809151015047</v>
      </c>
      <c r="J85">
        <f t="shared" si="1"/>
        <v>3660.8793798325278</v>
      </c>
    </row>
    <row r="86" spans="1:10" x14ac:dyDescent="0.25">
      <c r="A86" s="13">
        <v>10</v>
      </c>
      <c r="B86" s="13">
        <v>40</v>
      </c>
      <c r="C86" s="13">
        <v>28.5</v>
      </c>
      <c r="D86" s="13">
        <v>5.5578902905298734E-4</v>
      </c>
      <c r="E86" s="13">
        <v>1</v>
      </c>
      <c r="F86" s="13">
        <v>7</v>
      </c>
      <c r="G86" s="14">
        <v>0.24217805848915752</v>
      </c>
      <c r="J86">
        <f t="shared" si="1"/>
        <v>1003.5031991380973</v>
      </c>
    </row>
    <row r="87" spans="1:10" x14ac:dyDescent="0.25">
      <c r="A87" s="13">
        <v>10</v>
      </c>
      <c r="B87" s="13">
        <v>40</v>
      </c>
      <c r="C87" s="13">
        <v>28.5</v>
      </c>
      <c r="D87" s="13">
        <v>1.1115780581059747E-3</v>
      </c>
      <c r="E87" s="13">
        <v>2</v>
      </c>
      <c r="F87" s="13">
        <v>7</v>
      </c>
      <c r="G87" s="14">
        <v>0.4640472445311985</v>
      </c>
      <c r="J87">
        <f t="shared" si="1"/>
        <v>961.42668196988029</v>
      </c>
    </row>
    <row r="88" spans="1:10" x14ac:dyDescent="0.25">
      <c r="A88" s="13">
        <v>10</v>
      </c>
      <c r="B88" s="13">
        <v>40</v>
      </c>
      <c r="C88" s="13">
        <v>28.5</v>
      </c>
      <c r="D88" s="13">
        <v>1.667367087158962E-3</v>
      </c>
      <c r="E88" s="13">
        <v>3</v>
      </c>
      <c r="F88" s="13">
        <v>7</v>
      </c>
      <c r="G88" s="14">
        <v>0.65672268521320709</v>
      </c>
      <c r="J88">
        <f t="shared" si="1"/>
        <v>907.07820472998515</v>
      </c>
    </row>
    <row r="89" spans="1:10" x14ac:dyDescent="0.25">
      <c r="A89" s="13">
        <v>10</v>
      </c>
      <c r="B89" s="13">
        <v>40</v>
      </c>
      <c r="C89" s="13">
        <v>28.5</v>
      </c>
      <c r="D89" s="13">
        <v>2.2231561162119494E-3</v>
      </c>
      <c r="E89" s="13">
        <v>4</v>
      </c>
      <c r="F89" s="13">
        <v>7</v>
      </c>
      <c r="G89" s="14">
        <v>0.78748341240336084</v>
      </c>
      <c r="J89">
        <f t="shared" si="1"/>
        <v>815.76560707535975</v>
      </c>
    </row>
    <row r="90" spans="1:10" x14ac:dyDescent="0.25">
      <c r="A90" s="13">
        <v>10</v>
      </c>
      <c r="B90" s="13">
        <v>40</v>
      </c>
      <c r="C90" s="13">
        <v>28.5</v>
      </c>
      <c r="D90" s="13">
        <v>2.7789451452649369E-3</v>
      </c>
      <c r="E90" s="13">
        <v>5</v>
      </c>
      <c r="F90" s="13">
        <v>7</v>
      </c>
      <c r="G90" s="14">
        <v>0.92445662150738606</v>
      </c>
      <c r="J90">
        <f t="shared" si="1"/>
        <v>766.12652932684455</v>
      </c>
    </row>
    <row r="91" spans="1:10" x14ac:dyDescent="0.25">
      <c r="A91" s="13">
        <v>10</v>
      </c>
      <c r="B91" s="13">
        <v>40</v>
      </c>
      <c r="C91" s="13">
        <v>28.5</v>
      </c>
      <c r="D91" s="13">
        <v>3.334734174317924E-3</v>
      </c>
      <c r="E91" s="13">
        <v>6</v>
      </c>
      <c r="F91" s="13">
        <v>7</v>
      </c>
      <c r="G91" s="14">
        <v>0.98298797855206266</v>
      </c>
      <c r="J91">
        <f t="shared" si="1"/>
        <v>678.86110144549525</v>
      </c>
    </row>
    <row r="92" spans="1:10" x14ac:dyDescent="0.25">
      <c r="A92" s="13">
        <v>14.545454545454547</v>
      </c>
      <c r="B92" s="13">
        <v>40</v>
      </c>
      <c r="C92" s="13">
        <v>28.5</v>
      </c>
      <c r="D92" s="13">
        <v>5.5578902905298734E-4</v>
      </c>
      <c r="E92" s="13">
        <v>1</v>
      </c>
      <c r="F92" s="13">
        <v>7</v>
      </c>
      <c r="G92" s="14">
        <v>0.83819112858230871</v>
      </c>
      <c r="J92">
        <f t="shared" si="1"/>
        <v>3473.1778934431295</v>
      </c>
    </row>
    <row r="93" spans="1:10" x14ac:dyDescent="0.25">
      <c r="A93" s="13">
        <v>14.545454545454547</v>
      </c>
      <c r="B93" s="13">
        <v>40</v>
      </c>
      <c r="C93" s="13">
        <v>28.5</v>
      </c>
      <c r="D93" s="13">
        <v>1.1115780581059747E-3</v>
      </c>
      <c r="E93" s="13">
        <v>2</v>
      </c>
      <c r="F93" s="13">
        <v>7</v>
      </c>
      <c r="G93" s="14">
        <v>1.6454695369784378</v>
      </c>
      <c r="J93">
        <f t="shared" si="1"/>
        <v>3409.132013741189</v>
      </c>
    </row>
    <row r="94" spans="1:10" x14ac:dyDescent="0.25">
      <c r="A94" s="13">
        <v>14.545454545454547</v>
      </c>
      <c r="B94" s="13">
        <v>40</v>
      </c>
      <c r="C94" s="13">
        <v>28.5</v>
      </c>
      <c r="D94" s="13">
        <v>1.667367087158962E-3</v>
      </c>
      <c r="E94" s="13">
        <v>3</v>
      </c>
      <c r="F94" s="13">
        <v>7</v>
      </c>
      <c r="G94" s="14">
        <v>2.0841755122419423</v>
      </c>
      <c r="J94">
        <f t="shared" si="1"/>
        <v>2878.7039408770511</v>
      </c>
    </row>
    <row r="95" spans="1:10" x14ac:dyDescent="0.25">
      <c r="A95" s="13">
        <v>14.545454545454547</v>
      </c>
      <c r="B95" s="13">
        <v>40</v>
      </c>
      <c r="C95" s="13">
        <v>28.5</v>
      </c>
      <c r="D95" s="13">
        <v>2.2231561162119494E-3</v>
      </c>
      <c r="E95" s="13">
        <v>4</v>
      </c>
      <c r="F95" s="13">
        <v>7</v>
      </c>
      <c r="G95" s="14">
        <v>2.4586428907898288</v>
      </c>
      <c r="J95">
        <f t="shared" si="1"/>
        <v>2546.9442007234875</v>
      </c>
    </row>
    <row r="96" spans="1:10" x14ac:dyDescent="0.25">
      <c r="A96" s="13">
        <v>14.545454545454547</v>
      </c>
      <c r="B96" s="13">
        <v>40</v>
      </c>
      <c r="C96" s="13">
        <v>28.5</v>
      </c>
      <c r="D96" s="13">
        <v>2.7789451452649369E-3</v>
      </c>
      <c r="E96" s="13">
        <v>5</v>
      </c>
      <c r="F96" s="13">
        <v>7</v>
      </c>
      <c r="G96" s="14">
        <v>2.6608932334948201</v>
      </c>
      <c r="J96">
        <f t="shared" si="1"/>
        <v>2205.1666356855494</v>
      </c>
    </row>
    <row r="97" spans="1:10" x14ac:dyDescent="0.25">
      <c r="A97" s="13">
        <v>14.545454545454547</v>
      </c>
      <c r="B97" s="13">
        <v>40</v>
      </c>
      <c r="C97" s="13">
        <v>28.5</v>
      </c>
      <c r="D97" s="13">
        <v>3.334734174317924E-3</v>
      </c>
      <c r="E97" s="13">
        <v>6</v>
      </c>
      <c r="F97" s="13">
        <v>7</v>
      </c>
      <c r="G97" s="14">
        <v>2.8391202597386371</v>
      </c>
      <c r="J97">
        <f t="shared" si="1"/>
        <v>1960.7241886125582</v>
      </c>
    </row>
    <row r="98" spans="1:10" x14ac:dyDescent="0.25">
      <c r="A98" s="13">
        <v>16</v>
      </c>
      <c r="B98" s="13">
        <v>40</v>
      </c>
      <c r="C98" s="13">
        <v>28.5</v>
      </c>
      <c r="D98" s="13">
        <v>5.5578902905298734E-4</v>
      </c>
      <c r="E98" s="13">
        <v>1</v>
      </c>
      <c r="F98" s="13">
        <v>7</v>
      </c>
      <c r="G98" s="14">
        <v>1.085523141330788</v>
      </c>
      <c r="J98">
        <f t="shared" si="1"/>
        <v>4498.0373195644088</v>
      </c>
    </row>
    <row r="99" spans="1:10" x14ac:dyDescent="0.25">
      <c r="A99" s="13">
        <v>16</v>
      </c>
      <c r="B99" s="13">
        <v>40</v>
      </c>
      <c r="C99" s="13">
        <v>28.5</v>
      </c>
      <c r="D99" s="13">
        <v>1.1115780581059747E-3</v>
      </c>
      <c r="E99" s="13">
        <v>2</v>
      </c>
      <c r="F99" s="13">
        <v>7</v>
      </c>
      <c r="G99" s="14">
        <v>2.24015296530514</v>
      </c>
      <c r="J99">
        <f t="shared" si="1"/>
        <v>4641.214570111536</v>
      </c>
    </row>
    <row r="100" spans="1:10" x14ac:dyDescent="0.25">
      <c r="A100" s="13">
        <v>16</v>
      </c>
      <c r="B100" s="13">
        <v>40</v>
      </c>
      <c r="C100" s="13">
        <v>28.5</v>
      </c>
      <c r="D100" s="13">
        <v>1.667367087158962E-3</v>
      </c>
      <c r="E100" s="13">
        <v>3</v>
      </c>
      <c r="F100" s="13">
        <v>7</v>
      </c>
      <c r="G100" s="14">
        <v>2.7358806288807274</v>
      </c>
      <c r="J100">
        <f t="shared" si="1"/>
        <v>3778.8517818521755</v>
      </c>
    </row>
    <row r="101" spans="1:10" x14ac:dyDescent="0.25">
      <c r="A101" s="13">
        <v>16</v>
      </c>
      <c r="B101" s="13">
        <v>40</v>
      </c>
      <c r="C101" s="13">
        <v>28.5</v>
      </c>
      <c r="D101" s="13">
        <v>2.2231561162119494E-3</v>
      </c>
      <c r="E101" s="13">
        <v>4</v>
      </c>
      <c r="F101" s="13">
        <v>7</v>
      </c>
      <c r="G101" s="14">
        <v>3.2118042270162919</v>
      </c>
      <c r="J101">
        <f t="shared" si="1"/>
        <v>3327.1550661147235</v>
      </c>
    </row>
    <row r="102" spans="1:10" x14ac:dyDescent="0.25">
      <c r="A102" s="13">
        <v>16</v>
      </c>
      <c r="B102" s="13">
        <v>40</v>
      </c>
      <c r="C102" s="13">
        <v>28.5</v>
      </c>
      <c r="D102" s="13">
        <v>2.7789451452649369E-3</v>
      </c>
      <c r="E102" s="13">
        <v>5</v>
      </c>
      <c r="F102" s="13">
        <v>7</v>
      </c>
      <c r="G102" s="14">
        <v>3.5756513048152487</v>
      </c>
      <c r="J102">
        <f t="shared" si="1"/>
        <v>2963.2556687996234</v>
      </c>
    </row>
    <row r="103" spans="1:10" x14ac:dyDescent="0.25">
      <c r="A103" s="13">
        <v>16</v>
      </c>
      <c r="B103" s="13">
        <v>40</v>
      </c>
      <c r="C103" s="13">
        <v>28.5</v>
      </c>
      <c r="D103" s="13">
        <v>3.334734174317924E-3</v>
      </c>
      <c r="E103" s="13">
        <v>6</v>
      </c>
      <c r="F103" s="13">
        <v>7</v>
      </c>
      <c r="G103" s="14">
        <v>3.8726257118704428</v>
      </c>
      <c r="J103">
        <f t="shared" si="1"/>
        <v>2674.4731508507189</v>
      </c>
    </row>
    <row r="104" spans="1:10" x14ac:dyDescent="0.25">
      <c r="A104" s="13">
        <v>18.18181818181818</v>
      </c>
      <c r="B104" s="13">
        <v>40</v>
      </c>
      <c r="C104" s="13">
        <v>28.5</v>
      </c>
      <c r="D104" s="13">
        <v>5.5578902905298734E-4</v>
      </c>
      <c r="E104" s="13">
        <v>1</v>
      </c>
      <c r="F104" s="13">
        <v>7</v>
      </c>
      <c r="G104" s="14">
        <v>1.2037467605200132</v>
      </c>
      <c r="J104">
        <f t="shared" si="1"/>
        <v>4987.9156380636177</v>
      </c>
    </row>
    <row r="105" spans="1:10" x14ac:dyDescent="0.25">
      <c r="A105" s="13">
        <v>18.18181818181818</v>
      </c>
      <c r="B105" s="13">
        <v>40</v>
      </c>
      <c r="C105" s="13">
        <v>28.5</v>
      </c>
      <c r="D105" s="13">
        <v>1.1115780581059747E-3</v>
      </c>
      <c r="E105" s="13">
        <v>2</v>
      </c>
      <c r="F105" s="13">
        <v>7</v>
      </c>
      <c r="G105" s="14">
        <v>2.309038041638396</v>
      </c>
      <c r="J105">
        <f t="shared" si="1"/>
        <v>4783.9326902099128</v>
      </c>
    </row>
    <row r="106" spans="1:10" x14ac:dyDescent="0.25">
      <c r="A106" s="13">
        <v>18.18181818181818</v>
      </c>
      <c r="B106" s="13">
        <v>40</v>
      </c>
      <c r="C106" s="13">
        <v>28.5</v>
      </c>
      <c r="D106" s="13">
        <v>1.667367087158962E-3</v>
      </c>
      <c r="E106" s="13">
        <v>3</v>
      </c>
      <c r="F106" s="13">
        <v>7</v>
      </c>
      <c r="G106" s="14">
        <v>3.1488778563286646</v>
      </c>
      <c r="J106">
        <f t="shared" si="1"/>
        <v>4349.2916220875013</v>
      </c>
    </row>
    <row r="107" spans="1:10" x14ac:dyDescent="0.25">
      <c r="A107" s="13">
        <v>18.18181818181818</v>
      </c>
      <c r="B107" s="13">
        <v>40</v>
      </c>
      <c r="C107" s="13">
        <v>28.5</v>
      </c>
      <c r="D107" s="13">
        <v>2.2231561162119494E-3</v>
      </c>
      <c r="E107" s="13">
        <v>4</v>
      </c>
      <c r="F107" s="13">
        <v>7</v>
      </c>
      <c r="G107" s="14">
        <v>3.537144166972034</v>
      </c>
      <c r="J107">
        <f t="shared" si="1"/>
        <v>3664.1794776053298</v>
      </c>
    </row>
    <row r="108" spans="1:10" x14ac:dyDescent="0.25">
      <c r="A108" s="13">
        <v>18.18181818181818</v>
      </c>
      <c r="B108" s="13">
        <v>40</v>
      </c>
      <c r="C108" s="13">
        <v>28.5</v>
      </c>
      <c r="D108" s="13">
        <v>2.7789451452649369E-3</v>
      </c>
      <c r="E108" s="13">
        <v>5</v>
      </c>
      <c r="F108" s="13">
        <v>7</v>
      </c>
      <c r="G108" s="14">
        <v>3.9804923777206596</v>
      </c>
      <c r="J108">
        <f t="shared" si="1"/>
        <v>3298.7603089289173</v>
      </c>
    </row>
    <row r="109" spans="1:10" x14ac:dyDescent="0.25">
      <c r="A109" s="13">
        <v>18.18181818181818</v>
      </c>
      <c r="B109" s="13">
        <v>40</v>
      </c>
      <c r="C109" s="13">
        <v>28.5</v>
      </c>
      <c r="D109" s="13">
        <v>3.334734174317924E-3</v>
      </c>
      <c r="E109" s="13">
        <v>6</v>
      </c>
      <c r="F109" s="13">
        <v>7</v>
      </c>
      <c r="G109" s="14">
        <v>4.2178553484963928</v>
      </c>
      <c r="J109">
        <f t="shared" si="1"/>
        <v>2912.8921106804578</v>
      </c>
    </row>
    <row r="110" spans="1:10" x14ac:dyDescent="0.25">
      <c r="A110" s="13">
        <v>20.454545454545453</v>
      </c>
      <c r="B110" s="13">
        <v>40</v>
      </c>
      <c r="C110" s="13">
        <v>28.5</v>
      </c>
      <c r="D110" s="13">
        <v>5.5578902905298734E-4</v>
      </c>
      <c r="E110" s="13">
        <v>1</v>
      </c>
      <c r="F110" s="13">
        <v>7</v>
      </c>
      <c r="G110" s="14">
        <v>1.5769320088505716</v>
      </c>
      <c r="J110">
        <f t="shared" si="1"/>
        <v>6534.2679084020438</v>
      </c>
    </row>
    <row r="111" spans="1:10" x14ac:dyDescent="0.25">
      <c r="A111" s="13">
        <v>20.454545454545453</v>
      </c>
      <c r="B111" s="13">
        <v>40</v>
      </c>
      <c r="C111" s="13">
        <v>28.5</v>
      </c>
      <c r="D111" s="13">
        <v>1.1115780581059747E-3</v>
      </c>
      <c r="E111" s="13">
        <v>2</v>
      </c>
      <c r="F111" s="13">
        <v>7</v>
      </c>
      <c r="G111" s="14">
        <v>3.0003759768373817</v>
      </c>
      <c r="J111">
        <f t="shared" si="1"/>
        <v>6216.2668867630009</v>
      </c>
    </row>
    <row r="112" spans="1:10" x14ac:dyDescent="0.25">
      <c r="A112" s="13">
        <v>20.454545454545453</v>
      </c>
      <c r="B112" s="13">
        <v>40</v>
      </c>
      <c r="C112" s="13">
        <v>28.5</v>
      </c>
      <c r="D112" s="13">
        <v>1.667367087158962E-3</v>
      </c>
      <c r="E112" s="13">
        <v>3</v>
      </c>
      <c r="F112" s="13">
        <v>7</v>
      </c>
      <c r="G112" s="14">
        <v>3.8290669521589025</v>
      </c>
      <c r="J112">
        <f t="shared" si="1"/>
        <v>5288.7820916793935</v>
      </c>
    </row>
    <row r="113" spans="1:10" x14ac:dyDescent="0.25">
      <c r="A113" s="13">
        <v>20.454545454545453</v>
      </c>
      <c r="B113" s="13">
        <v>40</v>
      </c>
      <c r="C113" s="13">
        <v>28.5</v>
      </c>
      <c r="D113" s="13">
        <v>2.2231561162119494E-3</v>
      </c>
      <c r="E113" s="13">
        <v>4</v>
      </c>
      <c r="F113" s="13">
        <v>7</v>
      </c>
      <c r="G113" s="14">
        <v>4.6044542472196097</v>
      </c>
      <c r="J113">
        <f t="shared" si="1"/>
        <v>4769.8216306172362</v>
      </c>
    </row>
    <row r="114" spans="1:10" x14ac:dyDescent="0.25">
      <c r="A114" s="13">
        <v>20.454545454545453</v>
      </c>
      <c r="B114" s="13">
        <v>40</v>
      </c>
      <c r="C114" s="13">
        <v>28.5</v>
      </c>
      <c r="D114" s="13">
        <v>2.7789451452649369E-3</v>
      </c>
      <c r="E114" s="13">
        <v>5</v>
      </c>
      <c r="F114" s="13">
        <v>7</v>
      </c>
      <c r="G114" s="14">
        <v>5.1436109480995507</v>
      </c>
      <c r="J114">
        <f t="shared" si="1"/>
        <v>4262.6735664996104</v>
      </c>
    </row>
    <row r="115" spans="1:10" x14ac:dyDescent="0.25">
      <c r="A115" s="13">
        <v>20.454545454545453</v>
      </c>
      <c r="B115" s="13">
        <v>40</v>
      </c>
      <c r="C115" s="13">
        <v>28.5</v>
      </c>
      <c r="D115" s="13">
        <v>3.334734174317924E-3</v>
      </c>
      <c r="E115" s="13">
        <v>6</v>
      </c>
      <c r="F115" s="13">
        <v>7</v>
      </c>
      <c r="G115" s="14">
        <v>5.2784561979736591</v>
      </c>
      <c r="J115">
        <f t="shared" si="1"/>
        <v>3645.3534190381888</v>
      </c>
    </row>
    <row r="116" spans="1:10" x14ac:dyDescent="0.25">
      <c r="A116" s="13">
        <v>18.18181818181818</v>
      </c>
      <c r="B116" s="13">
        <v>30</v>
      </c>
      <c r="C116" s="13">
        <v>28.5</v>
      </c>
      <c r="D116" s="13">
        <v>5.5578902905298734E-4</v>
      </c>
      <c r="E116" s="13">
        <v>1</v>
      </c>
      <c r="F116" s="13">
        <v>7</v>
      </c>
      <c r="G116" s="14">
        <v>1.1858959941475549</v>
      </c>
      <c r="J116">
        <f t="shared" si="1"/>
        <v>4913.9481561472885</v>
      </c>
    </row>
    <row r="117" spans="1:10" x14ac:dyDescent="0.25">
      <c r="A117" s="13">
        <v>18.18181818181818</v>
      </c>
      <c r="B117" s="13">
        <v>30</v>
      </c>
      <c r="C117" s="13">
        <v>28.5</v>
      </c>
      <c r="D117" s="13">
        <v>1.1115780581059747E-3</v>
      </c>
      <c r="E117" s="13">
        <v>2</v>
      </c>
      <c r="F117" s="13">
        <v>7</v>
      </c>
      <c r="G117" s="14">
        <v>2.1014278300635825</v>
      </c>
      <c r="J117">
        <f t="shared" si="1"/>
        <v>4353.7997690262418</v>
      </c>
    </row>
    <row r="118" spans="1:10" x14ac:dyDescent="0.25">
      <c r="A118" s="13">
        <v>18.18181818181818</v>
      </c>
      <c r="B118" s="13">
        <v>30</v>
      </c>
      <c r="C118" s="13">
        <v>28.5</v>
      </c>
      <c r="D118" s="13">
        <v>1.667367087158962E-3</v>
      </c>
      <c r="E118" s="13">
        <v>3</v>
      </c>
      <c r="F118" s="13">
        <v>7</v>
      </c>
      <c r="G118" s="14">
        <v>2.7837728115449778</v>
      </c>
      <c r="J118">
        <f t="shared" si="1"/>
        <v>3845.0014003286333</v>
      </c>
    </row>
    <row r="119" spans="1:10" x14ac:dyDescent="0.25">
      <c r="A119" s="13">
        <v>18.18181818181818</v>
      </c>
      <c r="B119" s="13">
        <v>30</v>
      </c>
      <c r="C119" s="13">
        <v>28.5</v>
      </c>
      <c r="D119" s="13">
        <v>2.2231561162119494E-3</v>
      </c>
      <c r="E119" s="13">
        <v>4</v>
      </c>
      <c r="F119" s="13">
        <v>7</v>
      </c>
      <c r="G119" s="14">
        <v>3.3113595101997029</v>
      </c>
      <c r="J119">
        <f t="shared" si="1"/>
        <v>3430.2858428961849</v>
      </c>
    </row>
    <row r="120" spans="1:10" x14ac:dyDescent="0.25">
      <c r="A120" s="13">
        <v>18.18181818181818</v>
      </c>
      <c r="B120" s="13">
        <v>30</v>
      </c>
      <c r="C120" s="13">
        <v>28.5</v>
      </c>
      <c r="D120" s="13">
        <v>2.7789451452649369E-3</v>
      </c>
      <c r="E120" s="13">
        <v>5</v>
      </c>
      <c r="F120" s="13">
        <v>7</v>
      </c>
      <c r="G120" s="14">
        <v>3.5458926348330291</v>
      </c>
      <c r="J120">
        <f t="shared" si="1"/>
        <v>2938.5937149334859</v>
      </c>
    </row>
    <row r="121" spans="1:10" x14ac:dyDescent="0.25">
      <c r="A121" s="13">
        <v>18.18181818181818</v>
      </c>
      <c r="B121" s="13">
        <v>30</v>
      </c>
      <c r="C121" s="13">
        <v>28.5</v>
      </c>
      <c r="D121" s="13">
        <v>3.334734174317924E-3</v>
      </c>
      <c r="E121" s="13">
        <v>6</v>
      </c>
      <c r="F121" s="13">
        <v>7</v>
      </c>
      <c r="G121" s="14">
        <v>3.815482530467639</v>
      </c>
      <c r="J121">
        <f t="shared" si="1"/>
        <v>2635.0095115045415</v>
      </c>
    </row>
    <row r="122" spans="1:10" x14ac:dyDescent="0.25">
      <c r="A122" s="13">
        <v>18.18181818181818</v>
      </c>
      <c r="B122" s="13">
        <v>20</v>
      </c>
      <c r="C122" s="13">
        <v>28.5</v>
      </c>
      <c r="D122" s="13">
        <v>5.5578902905298734E-4</v>
      </c>
      <c r="E122" s="13">
        <v>1</v>
      </c>
      <c r="F122" s="13">
        <v>7</v>
      </c>
      <c r="G122" s="14">
        <v>0.73107544349077769</v>
      </c>
      <c r="J122">
        <f t="shared" si="1"/>
        <v>3029.3270617955018</v>
      </c>
    </row>
    <row r="123" spans="1:10" x14ac:dyDescent="0.25">
      <c r="A123" s="13">
        <v>18.18181818181818</v>
      </c>
      <c r="B123" s="13">
        <v>20</v>
      </c>
      <c r="C123" s="13">
        <v>28.5</v>
      </c>
      <c r="D123" s="13">
        <v>1.1115780581059747E-3</v>
      </c>
      <c r="E123" s="13">
        <v>2</v>
      </c>
      <c r="F123" s="13">
        <v>7</v>
      </c>
      <c r="G123" s="14">
        <v>1.3104036862347477</v>
      </c>
      <c r="J123">
        <f t="shared" si="1"/>
        <v>2714.932763733008</v>
      </c>
    </row>
    <row r="124" spans="1:10" x14ac:dyDescent="0.25">
      <c r="A124" s="13">
        <v>18.18181818181818</v>
      </c>
      <c r="B124" s="13">
        <v>20</v>
      </c>
      <c r="C124" s="13">
        <v>28.5</v>
      </c>
      <c r="D124" s="13">
        <v>1.667367087158962E-3</v>
      </c>
      <c r="E124" s="13">
        <v>3</v>
      </c>
      <c r="F124" s="13">
        <v>7</v>
      </c>
      <c r="G124" s="14">
        <v>1.8554389804736231</v>
      </c>
      <c r="J124">
        <f t="shared" si="1"/>
        <v>2562.7685738427745</v>
      </c>
    </row>
    <row r="125" spans="1:10" x14ac:dyDescent="0.25">
      <c r="A125" s="13">
        <v>18.18181818181818</v>
      </c>
      <c r="B125" s="13">
        <v>20</v>
      </c>
      <c r="C125" s="13">
        <v>28.5</v>
      </c>
      <c r="D125" s="13">
        <v>2.2231561162119494E-3</v>
      </c>
      <c r="E125" s="13">
        <v>4</v>
      </c>
      <c r="F125" s="13">
        <v>7</v>
      </c>
      <c r="G125" s="14">
        <v>2.3133783524913483</v>
      </c>
      <c r="J125">
        <f t="shared" si="1"/>
        <v>2396.4625367225658</v>
      </c>
    </row>
    <row r="126" spans="1:10" x14ac:dyDescent="0.25">
      <c r="A126" s="13">
        <v>18.18181818181818</v>
      </c>
      <c r="B126" s="13">
        <v>20</v>
      </c>
      <c r="C126" s="13">
        <v>28.5</v>
      </c>
      <c r="D126" s="13">
        <v>2.7789451452649369E-3</v>
      </c>
      <c r="E126" s="13">
        <v>5</v>
      </c>
      <c r="F126" s="13">
        <v>7</v>
      </c>
      <c r="G126" s="14">
        <v>2.572336015365742</v>
      </c>
      <c r="J126">
        <f t="shared" si="1"/>
        <v>2131.7764596690222</v>
      </c>
    </row>
    <row r="127" spans="1:10" x14ac:dyDescent="0.25">
      <c r="A127" s="13">
        <v>18.18181818181818</v>
      </c>
      <c r="B127" s="13">
        <v>20</v>
      </c>
      <c r="C127" s="13">
        <v>28.5</v>
      </c>
      <c r="D127" s="13">
        <v>3.334734174317924E-3</v>
      </c>
      <c r="E127" s="13">
        <v>6</v>
      </c>
      <c r="F127" s="13">
        <v>7</v>
      </c>
      <c r="G127" s="14">
        <v>2.8220348400811495</v>
      </c>
      <c r="J127">
        <f t="shared" si="1"/>
        <v>1948.9248308783717</v>
      </c>
    </row>
    <row r="128" spans="1:10" x14ac:dyDescent="0.25">
      <c r="A128" s="13">
        <v>10</v>
      </c>
      <c r="B128" s="13">
        <v>40</v>
      </c>
      <c r="C128" s="13">
        <v>28.5</v>
      </c>
      <c r="D128" s="13">
        <v>4.4900000000000002E-4</v>
      </c>
      <c r="E128" s="13">
        <v>0</v>
      </c>
      <c r="F128" s="13">
        <v>7</v>
      </c>
      <c r="G128" s="14">
        <v>0.39848355649264472</v>
      </c>
      <c r="J128">
        <f t="shared" si="1"/>
        <v>2043.8922730569282</v>
      </c>
    </row>
    <row r="129" spans="1:10" x14ac:dyDescent="0.25">
      <c r="A129" s="13">
        <v>10</v>
      </c>
      <c r="B129" s="13">
        <v>40</v>
      </c>
      <c r="C129" s="13">
        <v>28.5</v>
      </c>
      <c r="D129" s="13">
        <v>8.9800000000000004E-4</v>
      </c>
      <c r="E129" s="13">
        <v>0</v>
      </c>
      <c r="F129" s="13">
        <v>7</v>
      </c>
      <c r="G129" s="14">
        <v>0.62590598649689988</v>
      </c>
      <c r="J129">
        <f t="shared" si="1"/>
        <v>1605.1909653701116</v>
      </c>
    </row>
    <row r="130" spans="1:10" x14ac:dyDescent="0.25">
      <c r="A130" s="13">
        <v>10</v>
      </c>
      <c r="B130" s="13">
        <v>40</v>
      </c>
      <c r="C130" s="13">
        <v>28.5</v>
      </c>
      <c r="D130" s="13">
        <v>1.346E-3</v>
      </c>
      <c r="E130" s="13">
        <v>0</v>
      </c>
      <c r="F130" s="13">
        <v>7</v>
      </c>
      <c r="G130" s="14">
        <v>0.8171625812196549</v>
      </c>
      <c r="J130">
        <f t="shared" si="1"/>
        <v>1398.1615338401673</v>
      </c>
    </row>
    <row r="131" spans="1:10" x14ac:dyDescent="0.25">
      <c r="A131" s="13">
        <v>10</v>
      </c>
      <c r="B131" s="13">
        <v>40</v>
      </c>
      <c r="C131" s="13">
        <v>28.5</v>
      </c>
      <c r="D131" s="13">
        <v>1.7949999999999999E-3</v>
      </c>
      <c r="E131" s="13">
        <v>0</v>
      </c>
      <c r="F131" s="13">
        <v>7</v>
      </c>
      <c r="G131" s="14">
        <v>0.91416602056260654</v>
      </c>
      <c r="J131">
        <f t="shared" ref="J131:J194" si="2">G131*2.303/D131</f>
        <v>1172.8826436521911</v>
      </c>
    </row>
    <row r="132" spans="1:10" x14ac:dyDescent="0.25">
      <c r="A132" s="13">
        <v>10</v>
      </c>
      <c r="B132" s="13">
        <v>40</v>
      </c>
      <c r="C132" s="13">
        <v>28.5</v>
      </c>
      <c r="D132" s="13">
        <v>2.2439999999999999E-3</v>
      </c>
      <c r="E132" s="13">
        <v>0</v>
      </c>
      <c r="F132" s="13">
        <v>7</v>
      </c>
      <c r="G132" s="14">
        <v>0.98616765149289898</v>
      </c>
      <c r="J132">
        <f t="shared" si="2"/>
        <v>1012.0963018663755</v>
      </c>
    </row>
    <row r="133" spans="1:10" x14ac:dyDescent="0.25">
      <c r="A133" s="13">
        <v>10</v>
      </c>
      <c r="B133" s="13">
        <v>40</v>
      </c>
      <c r="C133" s="13">
        <v>28.5</v>
      </c>
      <c r="D133" s="13">
        <v>2.6930000000000001E-3</v>
      </c>
      <c r="E133" s="13">
        <v>0</v>
      </c>
      <c r="F133" s="13">
        <v>7</v>
      </c>
      <c r="G133" s="14">
        <v>1.0528419686577808</v>
      </c>
      <c r="J133">
        <f t="shared" si="2"/>
        <v>900.36949640507578</v>
      </c>
    </row>
    <row r="134" spans="1:10" x14ac:dyDescent="0.25">
      <c r="A134" s="13">
        <v>10</v>
      </c>
      <c r="B134" s="13">
        <v>40</v>
      </c>
      <c r="C134" s="13">
        <v>28.5</v>
      </c>
      <c r="D134" s="13">
        <v>3.1419999999999998E-3</v>
      </c>
      <c r="E134" s="13">
        <v>0</v>
      </c>
      <c r="F134" s="13">
        <v>7</v>
      </c>
      <c r="G134" s="14">
        <v>1.0902280322290658</v>
      </c>
      <c r="J134">
        <f t="shared" si="2"/>
        <v>799.10730688209378</v>
      </c>
    </row>
    <row r="135" spans="1:10" x14ac:dyDescent="0.25">
      <c r="A135" s="13">
        <v>10</v>
      </c>
      <c r="B135" s="13">
        <v>40</v>
      </c>
      <c r="C135" s="13">
        <v>28.5</v>
      </c>
      <c r="D135" s="13">
        <v>3.5899999999999999E-3</v>
      </c>
      <c r="E135" s="13">
        <v>0</v>
      </c>
      <c r="F135" s="13">
        <v>7</v>
      </c>
      <c r="G135" s="14">
        <v>1.1319579916978646</v>
      </c>
      <c r="J135">
        <f t="shared" si="2"/>
        <v>726.15578130367192</v>
      </c>
    </row>
    <row r="136" spans="1:10" x14ac:dyDescent="0.25">
      <c r="A136" s="13">
        <v>10</v>
      </c>
      <c r="B136" s="13">
        <v>40</v>
      </c>
      <c r="C136" s="13">
        <v>28.5</v>
      </c>
      <c r="D136" s="13">
        <v>4.0390000000000001E-3</v>
      </c>
      <c r="E136" s="13">
        <v>0</v>
      </c>
      <c r="F136" s="13">
        <v>7</v>
      </c>
      <c r="G136" s="14">
        <v>1.1864195238126123</v>
      </c>
      <c r="J136">
        <f t="shared" si="2"/>
        <v>676.48530907166275</v>
      </c>
    </row>
    <row r="137" spans="1:10" x14ac:dyDescent="0.25">
      <c r="A137" s="13">
        <v>10</v>
      </c>
      <c r="B137" s="13">
        <v>40</v>
      </c>
      <c r="C137" s="13">
        <v>28.5</v>
      </c>
      <c r="D137" s="13">
        <v>4.4879999999999998E-3</v>
      </c>
      <c r="E137" s="13">
        <v>0</v>
      </c>
      <c r="F137" s="13">
        <v>7</v>
      </c>
      <c r="G137" s="14">
        <v>1.2269607449677253</v>
      </c>
      <c r="J137">
        <f t="shared" si="2"/>
        <v>629.61020402421377</v>
      </c>
    </row>
    <row r="138" spans="1:10" x14ac:dyDescent="0.25">
      <c r="A138" s="13">
        <v>14.545454545454547</v>
      </c>
      <c r="B138" s="13">
        <v>40</v>
      </c>
      <c r="C138" s="13">
        <v>28.5</v>
      </c>
      <c r="D138" s="13">
        <v>4.4900000000000002E-4</v>
      </c>
      <c r="E138" s="13">
        <v>0</v>
      </c>
      <c r="F138" s="13">
        <v>7</v>
      </c>
      <c r="G138" s="14">
        <v>0.65641226167148381</v>
      </c>
      <c r="J138">
        <f t="shared" si="2"/>
        <v>3366.8539835844704</v>
      </c>
    </row>
    <row r="139" spans="1:10" x14ac:dyDescent="0.25">
      <c r="A139" s="13">
        <v>14.545454545454547</v>
      </c>
      <c r="B139" s="13">
        <v>40</v>
      </c>
      <c r="C139" s="13">
        <v>28.5</v>
      </c>
      <c r="D139" s="13">
        <v>8.9800000000000004E-4</v>
      </c>
      <c r="E139" s="13">
        <v>0</v>
      </c>
      <c r="F139" s="13">
        <v>7</v>
      </c>
      <c r="G139" s="14">
        <v>1.213472155768111</v>
      </c>
      <c r="J139">
        <f t="shared" si="2"/>
        <v>3112.0560965857007</v>
      </c>
    </row>
    <row r="140" spans="1:10" x14ac:dyDescent="0.25">
      <c r="A140" s="13">
        <v>14.545454545454547</v>
      </c>
      <c r="B140" s="13">
        <v>40</v>
      </c>
      <c r="C140" s="13">
        <v>28.5</v>
      </c>
      <c r="D140" s="13">
        <v>1.346E-3</v>
      </c>
      <c r="E140" s="13">
        <v>0</v>
      </c>
      <c r="F140" s="13">
        <v>7</v>
      </c>
      <c r="G140" s="14">
        <v>1.601335257451955</v>
      </c>
      <c r="J140">
        <f t="shared" si="2"/>
        <v>2739.8774873044968</v>
      </c>
    </row>
    <row r="141" spans="1:10" x14ac:dyDescent="0.25">
      <c r="A141" s="13">
        <v>14.545454545454547</v>
      </c>
      <c r="B141" s="13">
        <v>40</v>
      </c>
      <c r="C141" s="13">
        <v>28.5</v>
      </c>
      <c r="D141" s="13">
        <v>1.7949999999999999E-3</v>
      </c>
      <c r="E141" s="13">
        <v>0</v>
      </c>
      <c r="F141" s="13">
        <v>7</v>
      </c>
      <c r="G141" s="14">
        <v>2.0252199171948</v>
      </c>
      <c r="J141">
        <f t="shared" si="2"/>
        <v>2598.3740776042478</v>
      </c>
    </row>
    <row r="142" spans="1:10" x14ac:dyDescent="0.25">
      <c r="A142" s="13">
        <v>14.545454545454547</v>
      </c>
      <c r="B142" s="13">
        <v>40</v>
      </c>
      <c r="C142" s="13">
        <v>28.5</v>
      </c>
      <c r="D142" s="13">
        <v>2.2439999999999999E-3</v>
      </c>
      <c r="E142" s="13">
        <v>0</v>
      </c>
      <c r="F142" s="13">
        <v>7</v>
      </c>
      <c r="G142" s="14">
        <v>2.3754738095046548</v>
      </c>
      <c r="J142">
        <f t="shared" si="2"/>
        <v>2437.9305629631103</v>
      </c>
    </row>
    <row r="143" spans="1:10" x14ac:dyDescent="0.25">
      <c r="A143" s="13">
        <v>14.545454545454547</v>
      </c>
      <c r="B143" s="13">
        <v>40</v>
      </c>
      <c r="C143" s="13">
        <v>28.5</v>
      </c>
      <c r="D143" s="13">
        <v>2.6930000000000001E-3</v>
      </c>
      <c r="E143" s="13">
        <v>0</v>
      </c>
      <c r="F143" s="13">
        <v>7</v>
      </c>
      <c r="G143" s="14">
        <v>2.6716128381959496</v>
      </c>
      <c r="J143">
        <f t="shared" si="2"/>
        <v>2284.7101249035541</v>
      </c>
    </row>
    <row r="144" spans="1:10" x14ac:dyDescent="0.25">
      <c r="A144" s="13">
        <v>14.545454545454547</v>
      </c>
      <c r="B144" s="13">
        <v>40</v>
      </c>
      <c r="C144" s="13">
        <v>28.5</v>
      </c>
      <c r="D144" s="13">
        <v>3.1419999999999998E-3</v>
      </c>
      <c r="E144" s="13">
        <v>0</v>
      </c>
      <c r="F144" s="13">
        <v>7</v>
      </c>
      <c r="G144" s="14">
        <v>2.9333563155786351</v>
      </c>
      <c r="J144">
        <f t="shared" si="2"/>
        <v>2150.0698901265428</v>
      </c>
    </row>
    <row r="145" spans="1:10" x14ac:dyDescent="0.25">
      <c r="A145" s="13">
        <v>14.545454545454547</v>
      </c>
      <c r="B145" s="13">
        <v>40</v>
      </c>
      <c r="C145" s="13">
        <v>28.5</v>
      </c>
      <c r="D145" s="13">
        <v>3.5899999999999999E-3</v>
      </c>
      <c r="E145" s="13">
        <v>0</v>
      </c>
      <c r="F145" s="13">
        <v>7</v>
      </c>
      <c r="G145" s="14">
        <v>3.1249387366082999</v>
      </c>
      <c r="J145">
        <f t="shared" si="2"/>
        <v>2004.6612563813133</v>
      </c>
    </row>
    <row r="146" spans="1:10" x14ac:dyDescent="0.25">
      <c r="A146" s="13">
        <v>14.545454545454547</v>
      </c>
      <c r="B146" s="13">
        <v>40</v>
      </c>
      <c r="C146" s="13">
        <v>28.5</v>
      </c>
      <c r="D146" s="13">
        <v>4.0390000000000001E-3</v>
      </c>
      <c r="E146" s="13">
        <v>0</v>
      </c>
      <c r="F146" s="13">
        <v>7</v>
      </c>
      <c r="G146" s="14">
        <v>3.2427572536592946</v>
      </c>
      <c r="J146">
        <f t="shared" si="2"/>
        <v>1848.989837875057</v>
      </c>
    </row>
    <row r="147" spans="1:10" x14ac:dyDescent="0.25">
      <c r="A147" s="13">
        <v>14.545454545454547</v>
      </c>
      <c r="B147" s="13">
        <v>40</v>
      </c>
      <c r="C147" s="13">
        <v>28.5</v>
      </c>
      <c r="D147" s="13">
        <v>4.4879999999999998E-3</v>
      </c>
      <c r="E147" s="13">
        <v>0</v>
      </c>
      <c r="F147" s="13">
        <v>7</v>
      </c>
      <c r="G147" s="14">
        <v>3.304449707929134</v>
      </c>
      <c r="J147">
        <f t="shared" si="2"/>
        <v>1695.6657035117637</v>
      </c>
    </row>
    <row r="148" spans="1:10" x14ac:dyDescent="0.25">
      <c r="A148" s="13">
        <v>16</v>
      </c>
      <c r="B148" s="13">
        <v>40</v>
      </c>
      <c r="C148" s="13">
        <v>28.5</v>
      </c>
      <c r="D148" s="13">
        <v>4.4900000000000002E-4</v>
      </c>
      <c r="E148" s="13">
        <v>0</v>
      </c>
      <c r="F148" s="13">
        <v>7</v>
      </c>
      <c r="G148" s="14">
        <v>0.69443296756636419</v>
      </c>
      <c r="J148">
        <f t="shared" si="2"/>
        <v>3561.8688737312618</v>
      </c>
    </row>
    <row r="149" spans="1:10" x14ac:dyDescent="0.25">
      <c r="A149" s="13">
        <v>16</v>
      </c>
      <c r="B149" s="13">
        <v>40</v>
      </c>
      <c r="C149" s="13">
        <v>28.5</v>
      </c>
      <c r="D149" s="13">
        <v>8.9800000000000004E-4</v>
      </c>
      <c r="E149" s="13">
        <v>0</v>
      </c>
      <c r="F149" s="13">
        <v>7</v>
      </c>
      <c r="G149" s="14">
        <v>1.3736732416122817</v>
      </c>
      <c r="J149">
        <f t="shared" si="2"/>
        <v>3522.9058746470878</v>
      </c>
    </row>
    <row r="150" spans="1:10" x14ac:dyDescent="0.25">
      <c r="A150" s="13">
        <v>16</v>
      </c>
      <c r="B150" s="13">
        <v>40</v>
      </c>
      <c r="C150" s="13">
        <v>28.5</v>
      </c>
      <c r="D150" s="13">
        <v>1.346E-3</v>
      </c>
      <c r="E150" s="13">
        <v>0</v>
      </c>
      <c r="F150" s="13">
        <v>7</v>
      </c>
      <c r="G150" s="14">
        <v>1.8757664027659071</v>
      </c>
      <c r="J150">
        <f t="shared" si="2"/>
        <v>3209.4279536180416</v>
      </c>
    </row>
    <row r="151" spans="1:10" x14ac:dyDescent="0.25">
      <c r="A151" s="13">
        <v>16</v>
      </c>
      <c r="B151" s="13">
        <v>40</v>
      </c>
      <c r="C151" s="13">
        <v>28.5</v>
      </c>
      <c r="D151" s="13">
        <v>1.7949999999999999E-3</v>
      </c>
      <c r="E151" s="13">
        <v>0</v>
      </c>
      <c r="F151" s="13">
        <v>7</v>
      </c>
      <c r="G151" s="14">
        <v>2.3006667550797846</v>
      </c>
      <c r="J151">
        <f t="shared" si="2"/>
        <v>2951.7746723948435</v>
      </c>
    </row>
    <row r="152" spans="1:10" x14ac:dyDescent="0.25">
      <c r="A152" s="13">
        <v>16</v>
      </c>
      <c r="B152" s="13">
        <v>40</v>
      </c>
      <c r="C152" s="13">
        <v>28.5</v>
      </c>
      <c r="D152" s="13">
        <v>2.2439999999999999E-3</v>
      </c>
      <c r="E152" s="13">
        <v>0</v>
      </c>
      <c r="F152" s="13">
        <v>7</v>
      </c>
      <c r="G152" s="14">
        <v>2.7211265532945568</v>
      </c>
      <c r="J152">
        <f t="shared" si="2"/>
        <v>2792.6713245264546</v>
      </c>
    </row>
    <row r="153" spans="1:10" x14ac:dyDescent="0.25">
      <c r="A153" s="13">
        <v>16</v>
      </c>
      <c r="B153" s="13">
        <v>40</v>
      </c>
      <c r="C153" s="13">
        <v>28.5</v>
      </c>
      <c r="D153" s="13">
        <v>2.6930000000000001E-3</v>
      </c>
      <c r="E153" s="13">
        <v>0</v>
      </c>
      <c r="F153" s="13">
        <v>7</v>
      </c>
      <c r="G153" s="14">
        <v>3.2686143099099851</v>
      </c>
      <c r="J153">
        <f t="shared" si="2"/>
        <v>2795.2539011224267</v>
      </c>
    </row>
    <row r="154" spans="1:10" x14ac:dyDescent="0.25">
      <c r="A154" s="13">
        <v>16</v>
      </c>
      <c r="B154" s="13">
        <v>40</v>
      </c>
      <c r="C154" s="13">
        <v>28.5</v>
      </c>
      <c r="D154" s="13">
        <v>3.1419999999999998E-3</v>
      </c>
      <c r="E154" s="13">
        <v>0</v>
      </c>
      <c r="F154" s="13">
        <v>7</v>
      </c>
      <c r="G154" s="14">
        <v>3.7404382398621632</v>
      </c>
      <c r="J154">
        <f t="shared" si="2"/>
        <v>2741.6388499053351</v>
      </c>
    </row>
    <row r="155" spans="1:10" x14ac:dyDescent="0.25">
      <c r="A155" s="13">
        <v>16</v>
      </c>
      <c r="B155" s="13">
        <v>40</v>
      </c>
      <c r="C155" s="13">
        <v>28.5</v>
      </c>
      <c r="D155" s="13">
        <v>3.5899999999999999E-3</v>
      </c>
      <c r="E155" s="13">
        <v>0</v>
      </c>
      <c r="F155" s="13">
        <v>7</v>
      </c>
      <c r="G155" s="14">
        <v>3.9737015424545099</v>
      </c>
      <c r="J155">
        <f t="shared" si="2"/>
        <v>2549.1461426943551</v>
      </c>
    </row>
    <row r="156" spans="1:10" x14ac:dyDescent="0.25">
      <c r="A156" s="13">
        <v>16</v>
      </c>
      <c r="B156" s="13">
        <v>40</v>
      </c>
      <c r="C156" s="13">
        <v>28.5</v>
      </c>
      <c r="D156" s="13">
        <v>4.0390000000000001E-3</v>
      </c>
      <c r="E156" s="13">
        <v>0</v>
      </c>
      <c r="F156" s="13">
        <v>7</v>
      </c>
      <c r="G156" s="14">
        <v>4.0476358910817796</v>
      </c>
      <c r="J156">
        <f t="shared" si="2"/>
        <v>2307.9241042736662</v>
      </c>
    </row>
    <row r="157" spans="1:10" x14ac:dyDescent="0.25">
      <c r="A157" s="13">
        <v>16</v>
      </c>
      <c r="B157" s="13">
        <v>40</v>
      </c>
      <c r="C157" s="13">
        <v>28.5</v>
      </c>
      <c r="D157" s="13">
        <v>4.4879999999999998E-3</v>
      </c>
      <c r="E157" s="13">
        <v>0</v>
      </c>
      <c r="F157" s="13">
        <v>7</v>
      </c>
      <c r="G157" s="14">
        <v>4.1205255634752005</v>
      </c>
      <c r="J157">
        <f t="shared" si="2"/>
        <v>2114.4319012217884</v>
      </c>
    </row>
    <row r="158" spans="1:10" x14ac:dyDescent="0.25">
      <c r="A158" s="13">
        <v>18.18181818181818</v>
      </c>
      <c r="B158" s="13">
        <v>40</v>
      </c>
      <c r="C158" s="13">
        <v>28.5</v>
      </c>
      <c r="D158" s="13">
        <v>4.4900000000000002E-4</v>
      </c>
      <c r="E158" s="13">
        <v>0</v>
      </c>
      <c r="F158" s="13">
        <v>7</v>
      </c>
      <c r="G158" s="14">
        <v>0.74243569811710908</v>
      </c>
      <c r="J158">
        <f t="shared" si="2"/>
        <v>3808.0833246407619</v>
      </c>
    </row>
    <row r="159" spans="1:10" x14ac:dyDescent="0.25">
      <c r="A159" s="13">
        <v>18.18181818181818</v>
      </c>
      <c r="B159" s="13">
        <v>40</v>
      </c>
      <c r="C159" s="13">
        <v>28.5</v>
      </c>
      <c r="D159" s="13">
        <v>8.9800000000000004E-4</v>
      </c>
      <c r="E159" s="13">
        <v>0</v>
      </c>
      <c r="F159" s="13">
        <v>7</v>
      </c>
      <c r="G159" s="14">
        <v>1.5560411950480333</v>
      </c>
      <c r="J159">
        <f t="shared" si="2"/>
        <v>3990.6045347389986</v>
      </c>
    </row>
    <row r="160" spans="1:10" x14ac:dyDescent="0.25">
      <c r="A160" s="13">
        <v>18.18181818181818</v>
      </c>
      <c r="B160" s="13">
        <v>40</v>
      </c>
      <c r="C160" s="13">
        <v>28.5</v>
      </c>
      <c r="D160" s="13">
        <v>1.346E-3</v>
      </c>
      <c r="E160" s="13">
        <v>0</v>
      </c>
      <c r="F160" s="13">
        <v>7</v>
      </c>
      <c r="G160" s="14">
        <v>2.1874172777601628</v>
      </c>
      <c r="J160">
        <f t="shared" si="2"/>
        <v>3742.6612115019725</v>
      </c>
    </row>
    <row r="161" spans="1:10" x14ac:dyDescent="0.25">
      <c r="A161" s="13">
        <v>18.18181818181818</v>
      </c>
      <c r="B161" s="13">
        <v>40</v>
      </c>
      <c r="C161" s="13">
        <v>28.5</v>
      </c>
      <c r="D161" s="13">
        <v>1.7949999999999999E-3</v>
      </c>
      <c r="E161" s="13">
        <v>0</v>
      </c>
      <c r="F161" s="13">
        <v>7</v>
      </c>
      <c r="G161" s="14">
        <v>2.6147326207485104</v>
      </c>
      <c r="J161">
        <f t="shared" si="2"/>
        <v>3354.7238025536603</v>
      </c>
    </row>
    <row r="162" spans="1:10" x14ac:dyDescent="0.25">
      <c r="A162" s="13">
        <v>18.18181818181818</v>
      </c>
      <c r="B162" s="13">
        <v>40</v>
      </c>
      <c r="C162" s="13">
        <v>28.5</v>
      </c>
      <c r="D162" s="13">
        <v>2.2439999999999999E-3</v>
      </c>
      <c r="E162" s="13">
        <v>0</v>
      </c>
      <c r="F162" s="13">
        <v>7</v>
      </c>
      <c r="G162" s="14">
        <v>3.2727893176877574</v>
      </c>
      <c r="J162">
        <f t="shared" si="2"/>
        <v>3358.8385911920259</v>
      </c>
    </row>
    <row r="163" spans="1:10" x14ac:dyDescent="0.25">
      <c r="A163" s="13">
        <v>18.18181818181818</v>
      </c>
      <c r="B163" s="13">
        <v>40</v>
      </c>
      <c r="C163" s="13">
        <v>28.5</v>
      </c>
      <c r="D163" s="13">
        <v>2.6930000000000001E-3</v>
      </c>
      <c r="E163" s="13">
        <v>0</v>
      </c>
      <c r="F163" s="13">
        <v>7</v>
      </c>
      <c r="G163" s="14">
        <v>3.9829257135889975</v>
      </c>
      <c r="J163">
        <f t="shared" si="2"/>
        <v>3406.1187962849835</v>
      </c>
    </row>
    <row r="164" spans="1:10" x14ac:dyDescent="0.25">
      <c r="A164" s="13">
        <v>18.18181818181818</v>
      </c>
      <c r="B164" s="13">
        <v>40</v>
      </c>
      <c r="C164" s="13">
        <v>28.5</v>
      </c>
      <c r="D164" s="13">
        <v>3.1419999999999998E-3</v>
      </c>
      <c r="E164" s="13">
        <v>0</v>
      </c>
      <c r="F164" s="13">
        <v>7</v>
      </c>
      <c r="G164" s="14">
        <v>4.4695012714412936</v>
      </c>
      <c r="J164">
        <f t="shared" si="2"/>
        <v>3276.0220967948121</v>
      </c>
    </row>
    <row r="165" spans="1:10" x14ac:dyDescent="0.25">
      <c r="A165" s="13">
        <v>18.18181818181818</v>
      </c>
      <c r="B165" s="13">
        <v>40</v>
      </c>
      <c r="C165" s="13">
        <v>28.5</v>
      </c>
      <c r="D165" s="13">
        <v>3.5899999999999999E-3</v>
      </c>
      <c r="E165" s="13">
        <v>0</v>
      </c>
      <c r="F165" s="13">
        <v>7</v>
      </c>
      <c r="G165" s="14">
        <v>4.6025529478187881</v>
      </c>
      <c r="J165">
        <f t="shared" si="2"/>
        <v>2952.556946748376</v>
      </c>
    </row>
    <row r="166" spans="1:10" x14ac:dyDescent="0.25">
      <c r="A166" s="13">
        <v>18.18181818181818</v>
      </c>
      <c r="B166" s="13">
        <v>40</v>
      </c>
      <c r="C166" s="13">
        <v>28.5</v>
      </c>
      <c r="D166" s="13">
        <v>4.0390000000000001E-3</v>
      </c>
      <c r="E166" s="13">
        <v>0</v>
      </c>
      <c r="F166" s="13">
        <v>7</v>
      </c>
      <c r="G166" s="14">
        <v>5.0495657365010072</v>
      </c>
      <c r="J166">
        <f t="shared" si="2"/>
        <v>2879.2151253185984</v>
      </c>
    </row>
    <row r="167" spans="1:10" x14ac:dyDescent="0.25">
      <c r="A167" s="13">
        <v>18.18181818181818</v>
      </c>
      <c r="B167" s="13">
        <v>40</v>
      </c>
      <c r="C167" s="13">
        <v>28.5</v>
      </c>
      <c r="D167" s="13">
        <v>4.4879999999999998E-3</v>
      </c>
      <c r="E167" s="13">
        <v>0</v>
      </c>
      <c r="F167" s="13">
        <v>7</v>
      </c>
      <c r="G167" s="14">
        <v>5.2211795742302254</v>
      </c>
      <c r="J167">
        <f t="shared" si="2"/>
        <v>2679.228288647997</v>
      </c>
    </row>
    <row r="168" spans="1:10" x14ac:dyDescent="0.25">
      <c r="A168" s="13">
        <v>20.454545454545453</v>
      </c>
      <c r="B168" s="13">
        <v>40</v>
      </c>
      <c r="C168" s="13">
        <v>28.5</v>
      </c>
      <c r="D168" s="13">
        <v>4.4900000000000002E-4</v>
      </c>
      <c r="E168" s="13">
        <v>0</v>
      </c>
      <c r="F168" s="13">
        <v>7</v>
      </c>
      <c r="G168" s="14">
        <v>0.7903836556260595</v>
      </c>
      <c r="J168">
        <f t="shared" si="2"/>
        <v>4054.0168349817704</v>
      </c>
    </row>
    <row r="169" spans="1:10" x14ac:dyDescent="0.25">
      <c r="A169" s="13">
        <v>20.454545454545453</v>
      </c>
      <c r="B169" s="13">
        <v>40</v>
      </c>
      <c r="C169" s="13">
        <v>28.5</v>
      </c>
      <c r="D169" s="13">
        <v>8.9800000000000004E-4</v>
      </c>
      <c r="E169" s="13">
        <v>0</v>
      </c>
      <c r="F169" s="13">
        <v>7</v>
      </c>
      <c r="G169" s="14">
        <v>1.4991713954627366</v>
      </c>
      <c r="J169">
        <f t="shared" si="2"/>
        <v>3844.7569306800469</v>
      </c>
    </row>
    <row r="170" spans="1:10" x14ac:dyDescent="0.25">
      <c r="A170" s="13">
        <v>20.454545454545453</v>
      </c>
      <c r="B170" s="13">
        <v>40</v>
      </c>
      <c r="C170" s="13">
        <v>28.5</v>
      </c>
      <c r="D170" s="13">
        <v>1.346E-3</v>
      </c>
      <c r="E170" s="13">
        <v>0</v>
      </c>
      <c r="F170" s="13">
        <v>7</v>
      </c>
      <c r="G170" s="14">
        <v>2.3568679184800461</v>
      </c>
      <c r="J170">
        <f t="shared" si="2"/>
        <v>4032.590502421654</v>
      </c>
    </row>
    <row r="171" spans="1:10" x14ac:dyDescent="0.25">
      <c r="A171" s="13">
        <v>20.454545454545453</v>
      </c>
      <c r="B171" s="13">
        <v>40</v>
      </c>
      <c r="C171" s="13">
        <v>28.5</v>
      </c>
      <c r="D171" s="13">
        <v>1.7949999999999999E-3</v>
      </c>
      <c r="E171" s="13">
        <v>0</v>
      </c>
      <c r="F171" s="13">
        <v>7</v>
      </c>
      <c r="G171" s="14">
        <v>3.0527763802866708</v>
      </c>
      <c r="J171">
        <f t="shared" si="2"/>
        <v>3916.737606573929</v>
      </c>
    </row>
    <row r="172" spans="1:10" x14ac:dyDescent="0.25">
      <c r="A172" s="13">
        <v>20.454545454545453</v>
      </c>
      <c r="B172" s="13">
        <v>40</v>
      </c>
      <c r="C172" s="13">
        <v>28.5</v>
      </c>
      <c r="D172" s="13">
        <v>2.2439999999999999E-3</v>
      </c>
      <c r="E172" s="13">
        <v>0</v>
      </c>
      <c r="F172" s="13">
        <v>7</v>
      </c>
      <c r="G172" s="14">
        <v>3.7411517350877208</v>
      </c>
      <c r="J172">
        <f t="shared" si="2"/>
        <v>3839.5153502259454</v>
      </c>
    </row>
    <row r="173" spans="1:10" x14ac:dyDescent="0.25">
      <c r="A173" s="13">
        <v>20.454545454545453</v>
      </c>
      <c r="B173" s="13">
        <v>40</v>
      </c>
      <c r="C173" s="13">
        <v>28.5</v>
      </c>
      <c r="D173" s="13">
        <v>2.6930000000000001E-3</v>
      </c>
      <c r="E173" s="13">
        <v>0</v>
      </c>
      <c r="F173" s="13">
        <v>7</v>
      </c>
      <c r="G173" s="14">
        <v>4.1637007550948493</v>
      </c>
      <c r="J173">
        <f t="shared" si="2"/>
        <v>3560.7140137331739</v>
      </c>
    </row>
    <row r="174" spans="1:10" x14ac:dyDescent="0.25">
      <c r="A174" s="13">
        <v>20.454545454545453</v>
      </c>
      <c r="B174" s="13">
        <v>40</v>
      </c>
      <c r="C174" s="13">
        <v>28.5</v>
      </c>
      <c r="D174" s="13">
        <v>3.1419999999999998E-3</v>
      </c>
      <c r="E174" s="13">
        <v>0</v>
      </c>
      <c r="F174" s="13">
        <v>7</v>
      </c>
      <c r="G174" s="14">
        <v>4.5527763802866712</v>
      </c>
      <c r="J174">
        <f t="shared" si="2"/>
        <v>3337.0604722470412</v>
      </c>
    </row>
    <row r="175" spans="1:10" x14ac:dyDescent="0.25">
      <c r="A175" s="13">
        <v>20.454545454545453</v>
      </c>
      <c r="B175" s="13">
        <v>40</v>
      </c>
      <c r="C175" s="13">
        <v>28.5</v>
      </c>
      <c r="D175" s="13">
        <v>3.5899999999999999E-3</v>
      </c>
      <c r="E175" s="13">
        <v>0</v>
      </c>
      <c r="F175" s="13">
        <v>7</v>
      </c>
      <c r="G175" s="14">
        <v>4.8142157529268399</v>
      </c>
      <c r="J175">
        <f t="shared" si="2"/>
        <v>3088.3395206101704</v>
      </c>
    </row>
    <row r="176" spans="1:10" x14ac:dyDescent="0.25">
      <c r="A176" s="13">
        <v>20.454545454545453</v>
      </c>
      <c r="B176" s="13">
        <v>40</v>
      </c>
      <c r="C176" s="13">
        <v>28.5</v>
      </c>
      <c r="D176" s="13">
        <v>4.0390000000000001E-3</v>
      </c>
      <c r="E176" s="13">
        <v>0</v>
      </c>
      <c r="F176" s="13">
        <v>7</v>
      </c>
      <c r="G176" s="14">
        <v>5.1637007550948493</v>
      </c>
      <c r="J176">
        <f t="shared" si="2"/>
        <v>2944.2938447594547</v>
      </c>
    </row>
    <row r="177" spans="1:10" x14ac:dyDescent="0.25">
      <c r="A177" s="13">
        <v>20.454545454545453</v>
      </c>
      <c r="B177" s="13">
        <v>40</v>
      </c>
      <c r="C177" s="13">
        <v>28.5</v>
      </c>
      <c r="D177" s="13">
        <v>4.4879999999999998E-3</v>
      </c>
      <c r="E177" s="13">
        <v>0</v>
      </c>
      <c r="F177" s="13">
        <v>7</v>
      </c>
      <c r="G177" s="14">
        <v>5.4480188730153554</v>
      </c>
      <c r="J177">
        <f t="shared" si="2"/>
        <v>2795.6300054711151</v>
      </c>
    </row>
    <row r="178" spans="1:10" x14ac:dyDescent="0.25">
      <c r="A178" s="13">
        <v>18.18181818181818</v>
      </c>
      <c r="B178" s="13">
        <v>40</v>
      </c>
      <c r="C178" s="13">
        <v>28.5</v>
      </c>
      <c r="D178" s="13">
        <v>5.5578902905298734E-4</v>
      </c>
      <c r="E178" s="13">
        <v>1</v>
      </c>
      <c r="F178" s="13">
        <v>3.5</v>
      </c>
      <c r="G178" s="14">
        <v>2.48</v>
      </c>
      <c r="J178">
        <f t="shared" si="2"/>
        <v>10276.273372527272</v>
      </c>
    </row>
    <row r="179" spans="1:10" x14ac:dyDescent="0.25">
      <c r="A179" s="13">
        <v>18.18181818181818</v>
      </c>
      <c r="B179" s="13">
        <v>40</v>
      </c>
      <c r="C179" s="13">
        <v>28.5</v>
      </c>
      <c r="D179" s="13">
        <v>1.1115780581059747E-3</v>
      </c>
      <c r="E179" s="13">
        <v>2</v>
      </c>
      <c r="F179" s="13">
        <v>3.5</v>
      </c>
      <c r="G179" s="14">
        <v>3.52</v>
      </c>
      <c r="J179">
        <f t="shared" si="2"/>
        <v>7292.8391675999992</v>
      </c>
    </row>
    <row r="180" spans="1:10" x14ac:dyDescent="0.25">
      <c r="A180" s="13">
        <v>18.18181818181818</v>
      </c>
      <c r="B180" s="13">
        <v>40</v>
      </c>
      <c r="C180" s="13">
        <v>28.5</v>
      </c>
      <c r="D180" s="13">
        <v>1.667367087158962E-3</v>
      </c>
      <c r="E180" s="13">
        <v>3</v>
      </c>
      <c r="F180" s="13">
        <v>3.5</v>
      </c>
      <c r="G180" s="14">
        <v>4.4800000000000004</v>
      </c>
      <c r="J180">
        <f t="shared" si="2"/>
        <v>6187.8635361454544</v>
      </c>
    </row>
    <row r="181" spans="1:10" x14ac:dyDescent="0.25">
      <c r="A181" s="13">
        <v>18.18181818181818</v>
      </c>
      <c r="B181" s="13">
        <v>40</v>
      </c>
      <c r="C181" s="13">
        <v>28.5</v>
      </c>
      <c r="D181" s="13">
        <v>2.2231561162119494E-3</v>
      </c>
      <c r="E181" s="13">
        <v>4</v>
      </c>
      <c r="F181" s="13">
        <v>3.5</v>
      </c>
      <c r="G181" s="14">
        <v>5.21</v>
      </c>
      <c r="J181">
        <f t="shared" si="2"/>
        <v>5397.1153498857948</v>
      </c>
    </row>
    <row r="182" spans="1:10" x14ac:dyDescent="0.25">
      <c r="A182" s="13">
        <v>18.18181818181818</v>
      </c>
      <c r="B182" s="13">
        <v>40</v>
      </c>
      <c r="C182" s="13">
        <v>28.5</v>
      </c>
      <c r="D182" s="13">
        <v>2.7789451452649369E-3</v>
      </c>
      <c r="E182" s="13">
        <v>5</v>
      </c>
      <c r="F182" s="13">
        <v>3.5</v>
      </c>
      <c r="G182" s="14">
        <v>5.46</v>
      </c>
      <c r="J182">
        <f t="shared" si="2"/>
        <v>4524.8752108063627</v>
      </c>
    </row>
    <row r="183" spans="1:10" x14ac:dyDescent="0.25">
      <c r="A183" s="13">
        <v>18.18181818181818</v>
      </c>
      <c r="B183" s="13">
        <v>40</v>
      </c>
      <c r="C183" s="13">
        <v>28.5</v>
      </c>
      <c r="D183" s="13">
        <v>3.334734174317924E-3</v>
      </c>
      <c r="E183" s="13">
        <v>6</v>
      </c>
      <c r="F183" s="13">
        <v>3.5</v>
      </c>
      <c r="G183" s="14">
        <v>5.6</v>
      </c>
      <c r="J183">
        <f t="shared" si="2"/>
        <v>3867.4147100909086</v>
      </c>
    </row>
    <row r="184" spans="1:10" x14ac:dyDescent="0.25">
      <c r="A184" s="13">
        <v>18.18181818181818</v>
      </c>
      <c r="B184" s="13">
        <v>40</v>
      </c>
      <c r="C184" s="13">
        <v>28.5</v>
      </c>
      <c r="D184" s="13">
        <v>5.5578902905298734E-4</v>
      </c>
      <c r="E184" s="13">
        <v>1</v>
      </c>
      <c r="F184" s="13">
        <v>4</v>
      </c>
      <c r="G184" s="14">
        <v>2.3199999999999998</v>
      </c>
      <c r="J184">
        <f t="shared" si="2"/>
        <v>9613.2879936545432</v>
      </c>
    </row>
    <row r="185" spans="1:10" x14ac:dyDescent="0.25">
      <c r="A185" s="13">
        <v>18.18181818181818</v>
      </c>
      <c r="B185" s="13">
        <v>40</v>
      </c>
      <c r="C185" s="13">
        <v>28.5</v>
      </c>
      <c r="D185" s="13">
        <v>1.1115780581059747E-3</v>
      </c>
      <c r="E185" s="13">
        <v>2</v>
      </c>
      <c r="F185" s="13">
        <v>4</v>
      </c>
      <c r="G185" s="14">
        <v>2.95</v>
      </c>
      <c r="J185">
        <f t="shared" si="2"/>
        <v>6111.8964614829538</v>
      </c>
    </row>
    <row r="186" spans="1:10" x14ac:dyDescent="0.25">
      <c r="A186" s="13">
        <v>18.18181818181818</v>
      </c>
      <c r="B186" s="13">
        <v>40</v>
      </c>
      <c r="C186" s="13">
        <v>28.5</v>
      </c>
      <c r="D186" s="13">
        <v>1.667367087158962E-3</v>
      </c>
      <c r="E186" s="13">
        <v>3</v>
      </c>
      <c r="F186" s="13">
        <v>4</v>
      </c>
      <c r="G186" s="14">
        <v>3.67</v>
      </c>
      <c r="J186">
        <f t="shared" si="2"/>
        <v>5069.0757092977265</v>
      </c>
    </row>
    <row r="187" spans="1:10" x14ac:dyDescent="0.25">
      <c r="A187" s="13">
        <v>18.18181818181818</v>
      </c>
      <c r="B187" s="13">
        <v>40</v>
      </c>
      <c r="C187" s="13">
        <v>28.5</v>
      </c>
      <c r="D187" s="13">
        <v>2.2231561162119494E-3</v>
      </c>
      <c r="E187" s="13">
        <v>4</v>
      </c>
      <c r="F187" s="13">
        <v>4</v>
      </c>
      <c r="G187" s="14">
        <v>4.33</v>
      </c>
      <c r="J187">
        <f t="shared" si="2"/>
        <v>4485.5104539357953</v>
      </c>
    </row>
    <row r="188" spans="1:10" x14ac:dyDescent="0.25">
      <c r="A188" s="13">
        <v>18.18181818181818</v>
      </c>
      <c r="B188" s="13">
        <v>40</v>
      </c>
      <c r="C188" s="13">
        <v>28.5</v>
      </c>
      <c r="D188" s="13">
        <v>2.7789451452649369E-3</v>
      </c>
      <c r="E188" s="13">
        <v>5</v>
      </c>
      <c r="F188" s="13">
        <v>4</v>
      </c>
      <c r="G188" s="14">
        <v>4.96</v>
      </c>
      <c r="J188">
        <f t="shared" si="2"/>
        <v>4110.5093490109084</v>
      </c>
    </row>
    <row r="189" spans="1:10" x14ac:dyDescent="0.25">
      <c r="A189" s="13">
        <v>18.18181818181818</v>
      </c>
      <c r="B189" s="13">
        <v>40</v>
      </c>
      <c r="C189" s="13">
        <v>28.5</v>
      </c>
      <c r="D189" s="13">
        <v>3.334734174317924E-3</v>
      </c>
      <c r="E189" s="13">
        <v>6</v>
      </c>
      <c r="F189" s="13">
        <v>4</v>
      </c>
      <c r="G189" s="14">
        <v>5.49</v>
      </c>
      <c r="J189">
        <f t="shared" si="2"/>
        <v>3791.4476354284088</v>
      </c>
    </row>
    <row r="190" spans="1:10" x14ac:dyDescent="0.25">
      <c r="A190" s="13">
        <v>18.18181818181818</v>
      </c>
      <c r="B190" s="13">
        <v>40</v>
      </c>
      <c r="C190" s="13">
        <v>28.5</v>
      </c>
      <c r="D190" s="13">
        <v>5.5578902905298734E-4</v>
      </c>
      <c r="E190" s="13">
        <v>1</v>
      </c>
      <c r="F190" s="13">
        <v>5</v>
      </c>
      <c r="G190" s="14">
        <v>2.44</v>
      </c>
      <c r="J190">
        <f t="shared" si="2"/>
        <v>10110.52702780909</v>
      </c>
    </row>
    <row r="191" spans="1:10" x14ac:dyDescent="0.25">
      <c r="A191" s="13">
        <v>18.18181818181818</v>
      </c>
      <c r="B191" s="13">
        <v>40</v>
      </c>
      <c r="C191" s="13">
        <v>28.5</v>
      </c>
      <c r="D191" s="13">
        <v>1.1115780581059747E-3</v>
      </c>
      <c r="E191" s="13">
        <v>2</v>
      </c>
      <c r="F191" s="13">
        <v>5</v>
      </c>
      <c r="G191" s="14">
        <v>3.14</v>
      </c>
      <c r="J191">
        <f t="shared" si="2"/>
        <v>6505.5440301886356</v>
      </c>
    </row>
    <row r="192" spans="1:10" x14ac:dyDescent="0.25">
      <c r="A192" s="13">
        <v>18.18181818181818</v>
      </c>
      <c r="B192" s="13">
        <v>40</v>
      </c>
      <c r="C192" s="13">
        <v>28.5</v>
      </c>
      <c r="D192" s="13">
        <v>1.667367087158962E-3</v>
      </c>
      <c r="E192" s="13">
        <v>3</v>
      </c>
      <c r="F192" s="13">
        <v>5</v>
      </c>
      <c r="G192" s="14">
        <v>3.75</v>
      </c>
      <c r="J192">
        <f t="shared" si="2"/>
        <v>5179.5732724431818</v>
      </c>
    </row>
    <row r="193" spans="1:10" x14ac:dyDescent="0.25">
      <c r="A193" s="13">
        <v>18.18181818181818</v>
      </c>
      <c r="B193" s="13">
        <v>40</v>
      </c>
      <c r="C193" s="13">
        <v>28.5</v>
      </c>
      <c r="D193" s="13">
        <v>2.2231561162119494E-3</v>
      </c>
      <c r="E193" s="13">
        <v>4</v>
      </c>
      <c r="F193" s="13">
        <v>5</v>
      </c>
      <c r="G193" s="14">
        <v>4.24</v>
      </c>
      <c r="J193">
        <f t="shared" si="2"/>
        <v>4392.2781350318182</v>
      </c>
    </row>
    <row r="194" spans="1:10" x14ac:dyDescent="0.25">
      <c r="A194" s="13">
        <v>18.18181818181818</v>
      </c>
      <c r="B194" s="13">
        <v>40</v>
      </c>
      <c r="C194" s="13">
        <v>28.5</v>
      </c>
      <c r="D194" s="13">
        <v>2.7789451452649369E-3</v>
      </c>
      <c r="E194" s="13">
        <v>5</v>
      </c>
      <c r="F194" s="13">
        <v>5</v>
      </c>
      <c r="G194" s="14">
        <v>4.5</v>
      </c>
      <c r="J194">
        <f t="shared" si="2"/>
        <v>3729.2927561590905</v>
      </c>
    </row>
    <row r="195" spans="1:10" x14ac:dyDescent="0.25">
      <c r="A195" s="13">
        <v>18.18181818181818</v>
      </c>
      <c r="B195" s="13">
        <v>40</v>
      </c>
      <c r="C195" s="13">
        <v>28.5</v>
      </c>
      <c r="D195" s="13">
        <v>3.334734174317924E-3</v>
      </c>
      <c r="E195" s="13">
        <v>6</v>
      </c>
      <c r="F195" s="13">
        <v>5</v>
      </c>
      <c r="G195" s="14">
        <v>4.84</v>
      </c>
      <c r="J195">
        <f t="shared" ref="J195:J201" si="3">G195*2.303/D195</f>
        <v>3342.5512851499993</v>
      </c>
    </row>
    <row r="196" spans="1:10" x14ac:dyDescent="0.25">
      <c r="A196" s="13">
        <v>18.18181818181818</v>
      </c>
      <c r="B196" s="13">
        <v>40</v>
      </c>
      <c r="C196" s="13">
        <v>28.5</v>
      </c>
      <c r="D196" s="13">
        <v>5.5578902905298734E-4</v>
      </c>
      <c r="E196" s="13">
        <v>1</v>
      </c>
      <c r="F196" s="13">
        <v>6</v>
      </c>
      <c r="G196" s="14">
        <v>1.66</v>
      </c>
      <c r="J196">
        <f t="shared" si="3"/>
        <v>6878.4733058045449</v>
      </c>
    </row>
    <row r="197" spans="1:10" x14ac:dyDescent="0.25">
      <c r="A197" s="13">
        <v>18.18181818181818</v>
      </c>
      <c r="B197" s="13">
        <v>40</v>
      </c>
      <c r="C197" s="13">
        <v>28.5</v>
      </c>
      <c r="D197" s="13">
        <v>1.1115780581059747E-3</v>
      </c>
      <c r="E197" s="13">
        <v>2</v>
      </c>
      <c r="F197" s="13">
        <v>6</v>
      </c>
      <c r="G197" s="14">
        <v>2.74</v>
      </c>
      <c r="J197">
        <f t="shared" si="3"/>
        <v>5676.812306597727</v>
      </c>
    </row>
    <row r="198" spans="1:10" x14ac:dyDescent="0.25">
      <c r="A198" s="13">
        <v>18.18181818181818</v>
      </c>
      <c r="B198" s="13">
        <v>40</v>
      </c>
      <c r="C198" s="13">
        <v>28.5</v>
      </c>
      <c r="D198" s="13">
        <v>1.667367087158962E-3</v>
      </c>
      <c r="E198" s="13">
        <v>3</v>
      </c>
      <c r="F198" s="13">
        <v>6</v>
      </c>
      <c r="G198" s="14">
        <v>3.54</v>
      </c>
      <c r="J198">
        <f t="shared" si="3"/>
        <v>4889.5171691863634</v>
      </c>
    </row>
    <row r="199" spans="1:10" x14ac:dyDescent="0.25">
      <c r="A199" s="13">
        <v>18.18181818181818</v>
      </c>
      <c r="B199" s="13">
        <v>40</v>
      </c>
      <c r="C199" s="13">
        <v>28.5</v>
      </c>
      <c r="D199" s="13">
        <v>2.2231561162119494E-3</v>
      </c>
      <c r="E199" s="13">
        <v>4</v>
      </c>
      <c r="F199" s="13">
        <v>6</v>
      </c>
      <c r="G199" s="14">
        <v>3.96</v>
      </c>
      <c r="J199">
        <f t="shared" si="3"/>
        <v>4102.2220317749998</v>
      </c>
    </row>
    <row r="200" spans="1:10" x14ac:dyDescent="0.25">
      <c r="A200" s="13">
        <v>18.18181818181818</v>
      </c>
      <c r="B200" s="13">
        <v>40</v>
      </c>
      <c r="C200" s="13">
        <v>28.5</v>
      </c>
      <c r="D200" s="13">
        <v>2.7789451452649369E-3</v>
      </c>
      <c r="E200" s="13">
        <v>5</v>
      </c>
      <c r="F200" s="13">
        <v>6</v>
      </c>
      <c r="G200" s="14">
        <v>4.29</v>
      </c>
      <c r="J200">
        <f t="shared" si="3"/>
        <v>3555.2590942049997</v>
      </c>
    </row>
    <row r="201" spans="1:10" x14ac:dyDescent="0.25">
      <c r="A201" s="13">
        <v>18.18181818181818</v>
      </c>
      <c r="B201" s="13">
        <v>40</v>
      </c>
      <c r="C201" s="13">
        <v>28.5</v>
      </c>
      <c r="D201" s="13">
        <v>3.334734174317924E-3</v>
      </c>
      <c r="E201" s="13">
        <v>6</v>
      </c>
      <c r="F201" s="13">
        <v>6</v>
      </c>
      <c r="G201" s="14">
        <v>4.51</v>
      </c>
      <c r="J201">
        <f t="shared" si="3"/>
        <v>3114.6500611624992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2018-10-23T07:55:45Z</dcterms:modified>
</cp:coreProperties>
</file>