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42" documentId="11_09A53A12E1812875B55A2E0C9B1D53C0ACFB1414" xr6:coauthVersionLast="36" xr6:coauthVersionMax="36" xr10:uidLastSave="{16731FDA-B597-4A4C-9629-2E79DC303CA5}"/>
  <bookViews>
    <workbookView xWindow="240" yWindow="105" windowWidth="14805" windowHeight="8010" activeTab="5" xr2:uid="{00000000-000D-0000-FFFF-FFFF00000000}"/>
  </bookViews>
  <sheets>
    <sheet name="ANN-All" sheetId="4" r:id="rId1"/>
    <sheet name="train" sheetId="1" r:id="rId2"/>
    <sheet name="v-ss" sheetId="2" r:id="rId3"/>
    <sheet name="v-ms" sheetId="3" r:id="rId4"/>
    <sheet name="v-rc" sheetId="5" r:id="rId5"/>
    <sheet name="v-ph" sheetId="6" r:id="rId6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77" i="4" l="1"/>
  <c r="AF78" i="4"/>
  <c r="AF79" i="4"/>
  <c r="AF80" i="4"/>
  <c r="AF81" i="4"/>
  <c r="AF82" i="4"/>
  <c r="V89" i="4"/>
  <c r="U77" i="4"/>
  <c r="AB77" i="4"/>
  <c r="U78" i="4"/>
  <c r="AB78" i="4"/>
  <c r="U79" i="4"/>
  <c r="AB79" i="4"/>
  <c r="U80" i="4"/>
  <c r="AB80" i="4"/>
  <c r="U81" i="4"/>
  <c r="AB81" i="4"/>
  <c r="U82" i="4"/>
  <c r="AB82" i="4"/>
  <c r="U89" i="4"/>
  <c r="AE77" i="4"/>
  <c r="AE78" i="4"/>
  <c r="AE79" i="4"/>
  <c r="AE80" i="4"/>
  <c r="AE81" i="4"/>
  <c r="AE82" i="4"/>
  <c r="V88" i="4"/>
  <c r="AA77" i="4"/>
  <c r="AA78" i="4"/>
  <c r="AA79" i="4"/>
  <c r="AA80" i="4"/>
  <c r="AA81" i="4"/>
  <c r="AA82" i="4"/>
  <c r="U88" i="4"/>
  <c r="AC77" i="4"/>
  <c r="AC78" i="4"/>
  <c r="AC79" i="4"/>
  <c r="AC80" i="4"/>
  <c r="AC81" i="4"/>
  <c r="AC82" i="4"/>
  <c r="V87" i="4"/>
  <c r="Y77" i="4"/>
  <c r="Y78" i="4"/>
  <c r="Y79" i="4"/>
  <c r="Y80" i="4"/>
  <c r="Y81" i="4"/>
  <c r="Y82" i="4"/>
  <c r="U87" i="4"/>
  <c r="V84" i="4"/>
  <c r="S84" i="4"/>
  <c r="AD77" i="4"/>
  <c r="AD78" i="4"/>
  <c r="AD79" i="4"/>
  <c r="AD80" i="4"/>
  <c r="AD81" i="4"/>
  <c r="AD82" i="4"/>
  <c r="V85" i="4"/>
  <c r="V86" i="4"/>
  <c r="U84" i="4"/>
  <c r="Z77" i="4"/>
  <c r="Z78" i="4"/>
  <c r="Z79" i="4"/>
  <c r="Z80" i="4"/>
  <c r="Z81" i="4"/>
  <c r="Z82" i="4"/>
  <c r="U85" i="4"/>
  <c r="U86" i="4"/>
  <c r="AJ56" i="4"/>
  <c r="AJ57" i="4"/>
  <c r="AJ58" i="4"/>
  <c r="AJ59" i="4"/>
  <c r="AJ60" i="4"/>
  <c r="AJ61" i="4"/>
  <c r="AJ62" i="4"/>
  <c r="AJ63" i="4"/>
  <c r="AJ64" i="4"/>
  <c r="AJ65" i="4"/>
  <c r="W72" i="4"/>
  <c r="AF56" i="4"/>
  <c r="AF57" i="4"/>
  <c r="AF58" i="4"/>
  <c r="AF59" i="4"/>
  <c r="AF60" i="4"/>
  <c r="AF61" i="4"/>
  <c r="AF62" i="4"/>
  <c r="AF63" i="4"/>
  <c r="AF64" i="4"/>
  <c r="AF65" i="4"/>
  <c r="V72" i="4"/>
  <c r="U56" i="4"/>
  <c r="AB56" i="4"/>
  <c r="U57" i="4"/>
  <c r="AB57" i="4"/>
  <c r="U58" i="4"/>
  <c r="AB58" i="4"/>
  <c r="U59" i="4"/>
  <c r="AB59" i="4"/>
  <c r="U60" i="4"/>
  <c r="AB60" i="4"/>
  <c r="U61" i="4"/>
  <c r="AB61" i="4"/>
  <c r="U62" i="4"/>
  <c r="AB62" i="4"/>
  <c r="U63" i="4"/>
  <c r="AB63" i="4"/>
  <c r="U64" i="4"/>
  <c r="AB64" i="4"/>
  <c r="U65" i="4"/>
  <c r="AB65" i="4"/>
  <c r="U72" i="4"/>
  <c r="AI56" i="4"/>
  <c r="AI57" i="4"/>
  <c r="AI58" i="4"/>
  <c r="AI59" i="4"/>
  <c r="AI60" i="4"/>
  <c r="AI61" i="4"/>
  <c r="AI62" i="4"/>
  <c r="AI63" i="4"/>
  <c r="AI64" i="4"/>
  <c r="AI65" i="4"/>
  <c r="W71" i="4"/>
  <c r="AE56" i="4"/>
  <c r="AE57" i="4"/>
  <c r="AE58" i="4"/>
  <c r="AE59" i="4"/>
  <c r="AE60" i="4"/>
  <c r="AE61" i="4"/>
  <c r="AE62" i="4"/>
  <c r="AE63" i="4"/>
  <c r="AE64" i="4"/>
  <c r="AE65" i="4"/>
  <c r="V71" i="4"/>
  <c r="AA56" i="4"/>
  <c r="AA57" i="4"/>
  <c r="AA58" i="4"/>
  <c r="AA59" i="4"/>
  <c r="AA60" i="4"/>
  <c r="AA61" i="4"/>
  <c r="AA62" i="4"/>
  <c r="AA63" i="4"/>
  <c r="AA64" i="4"/>
  <c r="AA65" i="4"/>
  <c r="U71" i="4"/>
  <c r="AG56" i="4"/>
  <c r="AG57" i="4"/>
  <c r="AG58" i="4"/>
  <c r="AG59" i="4"/>
  <c r="AG60" i="4"/>
  <c r="AG61" i="4"/>
  <c r="AG62" i="4"/>
  <c r="AG63" i="4"/>
  <c r="AG64" i="4"/>
  <c r="AG65" i="4"/>
  <c r="W70" i="4"/>
  <c r="AC56" i="4"/>
  <c r="AC57" i="4"/>
  <c r="AC58" i="4"/>
  <c r="AC59" i="4"/>
  <c r="AC60" i="4"/>
  <c r="AC61" i="4"/>
  <c r="AC62" i="4"/>
  <c r="AC63" i="4"/>
  <c r="AC64" i="4"/>
  <c r="AC65" i="4"/>
  <c r="V70" i="4"/>
  <c r="Y56" i="4"/>
  <c r="Y57" i="4"/>
  <c r="Y58" i="4"/>
  <c r="Y59" i="4"/>
  <c r="Y60" i="4"/>
  <c r="Y61" i="4"/>
  <c r="Y62" i="4"/>
  <c r="Y63" i="4"/>
  <c r="Y64" i="4"/>
  <c r="Y65" i="4"/>
  <c r="U70" i="4"/>
  <c r="W67" i="4"/>
  <c r="S67" i="4"/>
  <c r="AH56" i="4"/>
  <c r="AH57" i="4"/>
  <c r="AH58" i="4"/>
  <c r="AH59" i="4"/>
  <c r="AH60" i="4"/>
  <c r="AH61" i="4"/>
  <c r="AH62" i="4"/>
  <c r="AH63" i="4"/>
  <c r="AH64" i="4"/>
  <c r="AH65" i="4"/>
  <c r="W68" i="4"/>
  <c r="W69" i="4"/>
  <c r="V67" i="4"/>
  <c r="AD56" i="4"/>
  <c r="AD57" i="4"/>
  <c r="AD58" i="4"/>
  <c r="AD59" i="4"/>
  <c r="AD60" i="4"/>
  <c r="AD61" i="4"/>
  <c r="AD62" i="4"/>
  <c r="AD63" i="4"/>
  <c r="AD64" i="4"/>
  <c r="AD65" i="4"/>
  <c r="V68" i="4"/>
  <c r="V69" i="4"/>
  <c r="U67" i="4"/>
  <c r="Z56" i="4"/>
  <c r="Z57" i="4"/>
  <c r="Z58" i="4"/>
  <c r="Z59" i="4"/>
  <c r="Z60" i="4"/>
  <c r="Z61" i="4"/>
  <c r="Z62" i="4"/>
  <c r="Z63" i="4"/>
  <c r="Z64" i="4"/>
  <c r="Z65" i="4"/>
  <c r="U68" i="4"/>
  <c r="U69" i="4"/>
  <c r="AJ39" i="4"/>
  <c r="AJ40" i="4"/>
  <c r="AJ41" i="4"/>
  <c r="AJ42" i="4"/>
  <c r="AJ43" i="4"/>
  <c r="AJ44" i="4"/>
  <c r="W51" i="4"/>
  <c r="AF39" i="4"/>
  <c r="AF40" i="4"/>
  <c r="AF41" i="4"/>
  <c r="AF42" i="4"/>
  <c r="AF43" i="4"/>
  <c r="AF44" i="4"/>
  <c r="V51" i="4"/>
  <c r="U39" i="4"/>
  <c r="AB39" i="4"/>
  <c r="U40" i="4"/>
  <c r="AB40" i="4"/>
  <c r="U41" i="4"/>
  <c r="AB41" i="4"/>
  <c r="U42" i="4"/>
  <c r="AB42" i="4"/>
  <c r="U43" i="4"/>
  <c r="AB43" i="4"/>
  <c r="U44" i="4"/>
  <c r="AB44" i="4"/>
  <c r="U51" i="4"/>
  <c r="AI39" i="4"/>
  <c r="AI40" i="4"/>
  <c r="AI41" i="4"/>
  <c r="AI42" i="4"/>
  <c r="AI43" i="4"/>
  <c r="AI44" i="4"/>
  <c r="W50" i="4"/>
  <c r="AE39" i="4"/>
  <c r="AE40" i="4"/>
  <c r="AE41" i="4"/>
  <c r="AE42" i="4"/>
  <c r="AE43" i="4"/>
  <c r="AE44" i="4"/>
  <c r="V50" i="4"/>
  <c r="AA39" i="4"/>
  <c r="AA40" i="4"/>
  <c r="AA41" i="4"/>
  <c r="AA42" i="4"/>
  <c r="AA43" i="4"/>
  <c r="AA44" i="4"/>
  <c r="U50" i="4"/>
  <c r="AG39" i="4"/>
  <c r="AG40" i="4"/>
  <c r="AG41" i="4"/>
  <c r="AG42" i="4"/>
  <c r="AG43" i="4"/>
  <c r="AG44" i="4"/>
  <c r="W49" i="4"/>
  <c r="AC39" i="4"/>
  <c r="AC40" i="4"/>
  <c r="AC41" i="4"/>
  <c r="AC42" i="4"/>
  <c r="AC43" i="4"/>
  <c r="AC44" i="4"/>
  <c r="V49" i="4"/>
  <c r="Y39" i="4"/>
  <c r="Y40" i="4"/>
  <c r="Y41" i="4"/>
  <c r="Y42" i="4"/>
  <c r="Y43" i="4"/>
  <c r="Y44" i="4"/>
  <c r="U49" i="4"/>
  <c r="W46" i="4"/>
  <c r="S46" i="4"/>
  <c r="AH39" i="4"/>
  <c r="AH40" i="4"/>
  <c r="AH41" i="4"/>
  <c r="AH42" i="4"/>
  <c r="AH43" i="4"/>
  <c r="AH44" i="4"/>
  <c r="W47" i="4"/>
  <c r="W48" i="4"/>
  <c r="V46" i="4"/>
  <c r="AD39" i="4"/>
  <c r="AD40" i="4"/>
  <c r="AD41" i="4"/>
  <c r="AD42" i="4"/>
  <c r="AD43" i="4"/>
  <c r="AD44" i="4"/>
  <c r="V47" i="4"/>
  <c r="V48" i="4"/>
  <c r="U46" i="4"/>
  <c r="Z39" i="4"/>
  <c r="Z40" i="4"/>
  <c r="Z41" i="4"/>
  <c r="Z42" i="4"/>
  <c r="Z43" i="4"/>
  <c r="Z44" i="4"/>
  <c r="U47" i="4"/>
  <c r="U48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W34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V34" i="4"/>
  <c r="U7" i="4"/>
  <c r="AB7" i="4"/>
  <c r="U8" i="4"/>
  <c r="AB8" i="4"/>
  <c r="U9" i="4"/>
  <c r="AB9" i="4"/>
  <c r="U10" i="4"/>
  <c r="AB10" i="4"/>
  <c r="U11" i="4"/>
  <c r="AB11" i="4"/>
  <c r="U12" i="4"/>
  <c r="AB12" i="4"/>
  <c r="U13" i="4"/>
  <c r="AB13" i="4"/>
  <c r="U14" i="4"/>
  <c r="AB14" i="4"/>
  <c r="U15" i="4"/>
  <c r="AB15" i="4"/>
  <c r="U16" i="4"/>
  <c r="AB16" i="4"/>
  <c r="U17" i="4"/>
  <c r="AB17" i="4"/>
  <c r="U18" i="4"/>
  <c r="AB18" i="4"/>
  <c r="U19" i="4"/>
  <c r="AB19" i="4"/>
  <c r="U20" i="4"/>
  <c r="AB20" i="4"/>
  <c r="U21" i="4"/>
  <c r="AB21" i="4"/>
  <c r="U22" i="4"/>
  <c r="AB22" i="4"/>
  <c r="U23" i="4"/>
  <c r="AB23" i="4"/>
  <c r="U24" i="4"/>
  <c r="AB24" i="4"/>
  <c r="U25" i="4"/>
  <c r="AB25" i="4"/>
  <c r="U26" i="4"/>
  <c r="AB26" i="4"/>
  <c r="U34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W33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V33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U33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W32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V32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U32" i="4"/>
  <c r="W29" i="4"/>
  <c r="S29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W30" i="4"/>
  <c r="W31" i="4"/>
  <c r="V29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V30" i="4"/>
  <c r="V31" i="4"/>
  <c r="U29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U30" i="4"/>
  <c r="U31" i="4"/>
</calcChain>
</file>

<file path=xl/sharedStrings.xml><?xml version="1.0" encoding="utf-8"?>
<sst xmlns="http://schemas.openxmlformats.org/spreadsheetml/2006/main" count="152" uniqueCount="33">
  <si>
    <t>E</t>
  </si>
  <si>
    <t>X</t>
  </si>
  <si>
    <t>T</t>
  </si>
  <si>
    <t>L</t>
  </si>
  <si>
    <t>t</t>
  </si>
  <si>
    <t>Conf</t>
  </si>
  <si>
    <t>pH</t>
  </si>
  <si>
    <t>*Conf [1=Single stage ; 2=Multistage ;  3=Recirculation ]</t>
  </si>
  <si>
    <t>ANN Training set</t>
  </si>
  <si>
    <t>SS-Validation</t>
  </si>
  <si>
    <t>ANN</t>
  </si>
  <si>
    <t>Expon</t>
  </si>
  <si>
    <t>Geeraerd</t>
  </si>
  <si>
    <t>T(C)</t>
  </si>
  <si>
    <t>(Error)^2</t>
  </si>
  <si>
    <t>(Mod-Exp_m)^2</t>
  </si>
  <si>
    <t>SS</t>
  </si>
  <si>
    <t>Exp_m</t>
  </si>
  <si>
    <t>SSE</t>
  </si>
  <si>
    <t>SSR</t>
  </si>
  <si>
    <t>R2</t>
  </si>
  <si>
    <t>RMSE</t>
  </si>
  <si>
    <t>Af</t>
  </si>
  <si>
    <t>Bf</t>
  </si>
  <si>
    <t>MS-Validation</t>
  </si>
  <si>
    <t>TEM</t>
  </si>
  <si>
    <t>WB</t>
  </si>
  <si>
    <t>F</t>
  </si>
  <si>
    <t>RC-Validation</t>
  </si>
  <si>
    <t>pH-MS-Validation</t>
  </si>
  <si>
    <t>MS</t>
  </si>
  <si>
    <t>RC</t>
  </si>
  <si>
    <t>pH-MS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</si>
</sst>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2" borderId="0" xfId="0" applyFill="1"/>
    <xf numFmtId="0" fontId="0" fillId="0" borderId="0" xfId="0" applyFill="1" applyBorder="1"/>
    <xf numFmtId="0" fontId="0" fillId="0" borderId="0" xfId="0" applyFont="1" applyFill="1" applyBorder="1"/>
    <xf numFmtId="11" fontId="2" fillId="0" borderId="0" xfId="0" applyNumberFormat="1" applyFont="1"/>
    <xf numFmtId="0" fontId="2" fillId="0" borderId="0" xfId="0" applyFont="1"/>
    <xf numFmtId="0" fontId="0" fillId="0" borderId="0" xfId="0" applyNumberFormat="1"/>
    <xf numFmtId="0" fontId="1" fillId="0" borderId="0" xfId="0" applyFont="1"/>
    <xf numFmtId="0" fontId="3" fillId="0" borderId="0" xfId="0" applyFont="1"/>
    <xf numFmtId="0" fontId="0" fillId="3" borderId="0" xfId="0" applyNumberFormat="1" applyFill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2" xfId="0" applyFont="1" applyFill="1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0" borderId="5" xfId="0" applyBorder="1"/>
    <xf numFmtId="0" fontId="0" fillId="0" borderId="7" xfId="0" applyFill="1" applyBorder="1"/>
    <xf numFmtId="0" fontId="0" fillId="0" borderId="7" xfId="0" applyBorder="1"/>
    <xf numFmtId="0" fontId="0" fillId="0" borderId="6" xfId="0" applyBorder="1"/>
    <xf numFmtId="2" fontId="0" fillId="0" borderId="7" xfId="0" applyNumberFormat="1" applyFill="1" applyBorder="1"/>
    <xf numFmtId="2" fontId="0" fillId="0" borderId="6" xfId="0" applyNumberFormat="1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9" xfId="0" applyFill="1" applyBorder="1"/>
    <xf numFmtId="0" fontId="0" fillId="0" borderId="5" xfId="0" applyFont="1" applyBorder="1"/>
    <xf numFmtId="0" fontId="0" fillId="5" borderId="7" xfId="0" applyFill="1" applyBorder="1"/>
    <xf numFmtId="0" fontId="0" fillId="6" borderId="7" xfId="0" applyFill="1" applyBorder="1"/>
    <xf numFmtId="2" fontId="0" fillId="2" borderId="10" xfId="0" applyNumberFormat="1" applyFill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9" xfId="0" applyFill="1" applyBorder="1"/>
    <xf numFmtId="0" fontId="0" fillId="0" borderId="8" xfId="0" applyFont="1" applyBorder="1"/>
    <xf numFmtId="0" fontId="0" fillId="5" borderId="0" xfId="0" applyFill="1" applyBorder="1"/>
    <xf numFmtId="0" fontId="0" fillId="6" borderId="0" xfId="0" applyFill="1" applyBorder="1"/>
    <xf numFmtId="0" fontId="0" fillId="2" borderId="11" xfId="0" applyFill="1" applyBorder="1"/>
    <xf numFmtId="2" fontId="0" fillId="2" borderId="11" xfId="0" applyNumberFormat="1" applyFill="1" applyBorder="1"/>
    <xf numFmtId="2" fontId="0" fillId="0" borderId="9" xfId="0" applyNumberFormat="1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0" borderId="14" xfId="0" applyBorder="1"/>
    <xf numFmtId="0" fontId="0" fillId="10" borderId="0" xfId="0" applyFill="1" applyBorder="1"/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0" fillId="0" borderId="12" xfId="0" applyBorder="1"/>
    <xf numFmtId="0" fontId="0" fillId="0" borderId="13" xfId="0" applyBorder="1"/>
    <xf numFmtId="0" fontId="0" fillId="11" borderId="0" xfId="0" applyFill="1" applyBorder="1"/>
    <xf numFmtId="0" fontId="0" fillId="12" borderId="0" xfId="0" applyFill="1" applyBorder="1"/>
    <xf numFmtId="0" fontId="0" fillId="0" borderId="12" xfId="0" applyFont="1" applyBorder="1"/>
    <xf numFmtId="0" fontId="0" fillId="0" borderId="13" xfId="0" applyFont="1" applyFill="1" applyBorder="1"/>
    <xf numFmtId="0" fontId="0" fillId="0" borderId="13" xfId="0" applyFill="1" applyBorder="1"/>
    <xf numFmtId="0" fontId="0" fillId="9" borderId="13" xfId="0" applyFill="1" applyBorder="1"/>
    <xf numFmtId="0" fontId="0" fillId="12" borderId="13" xfId="0" applyFill="1" applyBorder="1"/>
    <xf numFmtId="2" fontId="0" fillId="2" borderId="15" xfId="0" applyNumberFormat="1" applyFill="1" applyBorder="1"/>
    <xf numFmtId="0" fontId="0" fillId="13" borderId="5" xfId="0" applyFill="1" applyBorder="1"/>
    <xf numFmtId="0" fontId="0" fillId="8" borderId="7" xfId="0" applyFill="1" applyBorder="1"/>
    <xf numFmtId="0" fontId="0" fillId="2" borderId="10" xfId="0" applyFill="1" applyBorder="1"/>
    <xf numFmtId="0" fontId="0" fillId="13" borderId="8" xfId="0" applyFill="1" applyBorder="1"/>
    <xf numFmtId="0" fontId="0" fillId="14" borderId="8" xfId="0" applyFill="1" applyBorder="1"/>
    <xf numFmtId="0" fontId="0" fillId="15" borderId="8" xfId="0" applyFill="1" applyBorder="1"/>
    <xf numFmtId="0" fontId="0" fillId="16" borderId="8" xfId="0" applyFill="1" applyBorder="1"/>
    <xf numFmtId="0" fontId="0" fillId="17" borderId="8" xfId="0" applyFill="1" applyBorder="1"/>
    <xf numFmtId="0" fontId="0" fillId="18" borderId="0" xfId="0" applyFill="1" applyBorder="1"/>
    <xf numFmtId="0" fontId="0" fillId="16" borderId="12" xfId="0" applyFill="1" applyBorder="1"/>
    <xf numFmtId="0" fontId="0" fillId="18" borderId="13" xfId="0" applyFill="1" applyBorder="1"/>
    <xf numFmtId="0" fontId="0" fillId="6" borderId="13" xfId="0" applyFill="1" applyBorder="1"/>
    <xf numFmtId="0" fontId="0" fillId="2" borderId="15" xfId="0" applyFill="1" applyBorder="1"/>
    <xf numFmtId="0" fontId="0" fillId="17" borderId="12" xfId="0" applyFill="1" applyBorder="1"/>
    <xf numFmtId="0" fontId="0" fillId="8" borderId="13" xfId="0" applyFill="1" applyBorder="1"/>
    <xf numFmtId="0" fontId="0" fillId="16" borderId="5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D070-6AB3-4605-B3E8-BFA153B1A524}">
  <sheetPr>
    <tabColor rgb="FF00B050"/>
    <pageSetUpPr fitToPage="1"/>
  </sheetPr>
  <dimension ref="A2:AJ212"/>
  <sheetViews>
    <sheetView topLeftCell="A55" zoomScale="85" zoomScaleNormal="85" workbookViewId="0">
      <selection activeCell="P77" sqref="P77:P82"/>
    </sheetView>
  </sheetViews>
  <sheetFormatPr defaultRowHeight="15" x14ac:dyDescent="0.25"/>
  <cols>
    <col min="5" max="5" width="12" customWidth="1"/>
    <col min="6" max="6" width="12.28515625" bestFit="1" customWidth="1"/>
    <col min="8" max="8" width="12" customWidth="1"/>
    <col min="10" max="10" width="11.85546875" customWidth="1"/>
    <col min="11" max="11" width="12.28515625" customWidth="1"/>
    <col min="12" max="12" width="12.28515625" bestFit="1" customWidth="1"/>
    <col min="13" max="13" width="12" customWidth="1"/>
    <col min="16" max="16" width="12.28515625" customWidth="1"/>
    <col min="17" max="17" width="12" customWidth="1"/>
    <col min="19" max="19" width="10" customWidth="1"/>
    <col min="20" max="20" width="12" customWidth="1"/>
    <col min="21" max="21" width="8.85546875" style="6"/>
    <col min="22" max="22" width="12.28515625" customWidth="1"/>
    <col min="23" max="23" width="12.28515625" bestFit="1" customWidth="1"/>
    <col min="25" max="25" width="12.28515625" bestFit="1" customWidth="1"/>
    <col min="29" max="29" width="12.28515625" bestFit="1" customWidth="1"/>
  </cols>
  <sheetData>
    <row r="2" spans="1:36" x14ac:dyDescent="0.25">
      <c r="L2" s="4">
        <v>0.13199155900000001</v>
      </c>
      <c r="M2" s="4">
        <v>3.35598436E-2</v>
      </c>
      <c r="N2" s="4">
        <v>4.8189786599999999E-2</v>
      </c>
      <c r="O2" s="4">
        <v>849.27509999999995</v>
      </c>
      <c r="P2" s="4">
        <v>-0.26531570599999998</v>
      </c>
      <c r="Q2" s="4">
        <v>-0.52484829499999996</v>
      </c>
      <c r="R2" s="5">
        <v>0.15132379000000001</v>
      </c>
    </row>
    <row r="3" spans="1:36" x14ac:dyDescent="0.25">
      <c r="G3" t="s">
        <v>7</v>
      </c>
    </row>
    <row r="4" spans="1:36" ht="27" thickBot="1" x14ac:dyDescent="0.45">
      <c r="C4" s="7" t="s">
        <v>8</v>
      </c>
      <c r="L4" s="7" t="s">
        <v>9</v>
      </c>
      <c r="P4" s="8"/>
      <c r="U4" s="9" t="s">
        <v>10</v>
      </c>
      <c r="V4" t="s">
        <v>11</v>
      </c>
      <c r="W4" t="s">
        <v>12</v>
      </c>
      <c r="Y4" s="7" t="s">
        <v>10</v>
      </c>
      <c r="AC4" s="7" t="s">
        <v>11</v>
      </c>
      <c r="AG4" s="7" t="s">
        <v>12</v>
      </c>
    </row>
    <row r="5" spans="1:36" ht="15.75" thickBot="1" x14ac:dyDescent="0.3">
      <c r="C5" s="10" t="s">
        <v>0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  <c r="I5" s="12"/>
      <c r="J5" s="13" t="s">
        <v>1</v>
      </c>
      <c r="L5" s="10" t="s">
        <v>0</v>
      </c>
      <c r="M5" s="11" t="s">
        <v>13</v>
      </c>
      <c r="N5" s="11" t="s">
        <v>3</v>
      </c>
      <c r="O5" s="14" t="s">
        <v>4</v>
      </c>
      <c r="P5" s="11" t="s">
        <v>5</v>
      </c>
      <c r="Q5" s="11" t="s">
        <v>6</v>
      </c>
      <c r="R5" s="15"/>
      <c r="S5" s="16" t="s">
        <v>1</v>
      </c>
      <c r="T5" s="17"/>
      <c r="U5" s="9"/>
      <c r="Y5" s="18" t="s">
        <v>14</v>
      </c>
      <c r="Z5" s="19" t="s">
        <v>15</v>
      </c>
      <c r="AA5" s="19"/>
      <c r="AB5" s="20"/>
      <c r="AC5" s="18" t="s">
        <v>14</v>
      </c>
      <c r="AD5" s="19" t="s">
        <v>15</v>
      </c>
      <c r="AE5" s="19"/>
      <c r="AF5" s="20"/>
      <c r="AG5" s="18" t="s">
        <v>14</v>
      </c>
      <c r="AH5" s="19" t="s">
        <v>15</v>
      </c>
      <c r="AI5" s="19"/>
      <c r="AJ5" s="20"/>
    </row>
    <row r="6" spans="1:36" ht="15.75" thickBot="1" x14ac:dyDescent="0.3">
      <c r="L6" s="21"/>
      <c r="M6" s="22"/>
      <c r="N6" s="23"/>
      <c r="O6" s="23"/>
      <c r="P6" s="23"/>
      <c r="Q6" s="23"/>
      <c r="R6" s="24"/>
      <c r="S6" s="25"/>
      <c r="T6" s="26"/>
      <c r="U6" s="9"/>
      <c r="Y6" s="27"/>
      <c r="Z6" s="28"/>
      <c r="AA6" s="28"/>
      <c r="AB6" s="29"/>
      <c r="AC6" s="27"/>
      <c r="AD6" s="28"/>
      <c r="AE6" s="28"/>
      <c r="AF6" s="29"/>
      <c r="AG6" s="27"/>
      <c r="AH6" s="28"/>
      <c r="AI6" s="28"/>
      <c r="AJ6" s="29"/>
    </row>
    <row r="7" spans="1:36" ht="26.25" x14ac:dyDescent="0.4">
      <c r="A7" s="8" t="s">
        <v>16</v>
      </c>
      <c r="C7" s="30">
        <v>4.545454545454545</v>
      </c>
      <c r="D7" s="31">
        <v>20</v>
      </c>
      <c r="E7" s="32">
        <v>28.5</v>
      </c>
      <c r="F7" s="32">
        <v>5.5578902905298734E-4</v>
      </c>
      <c r="G7" s="23">
        <v>1</v>
      </c>
      <c r="H7" s="23">
        <v>7</v>
      </c>
      <c r="I7" s="23"/>
      <c r="J7" s="33">
        <v>1.4869800405931907E-2</v>
      </c>
      <c r="L7" s="34">
        <v>14</v>
      </c>
      <c r="M7" s="2">
        <v>29.4</v>
      </c>
      <c r="N7" s="35">
        <v>28.5</v>
      </c>
      <c r="O7" s="35">
        <v>5.5578902905298734E-4</v>
      </c>
      <c r="P7" s="35">
        <v>1</v>
      </c>
      <c r="Q7" s="35">
        <v>7</v>
      </c>
      <c r="R7" s="36"/>
      <c r="S7" s="35">
        <v>0.61850421591152449</v>
      </c>
      <c r="T7" s="37"/>
      <c r="U7" s="9">
        <f>$R$2+$L$2*L7+$M$2*M7+$N$2*N7+$O$2*O7+$P$2*P7+$Q$2*Q7</f>
        <v>0.89203794816787951</v>
      </c>
      <c r="V7" s="35">
        <v>0.62222196934496543</v>
      </c>
      <c r="W7">
        <v>0.76809000000000005</v>
      </c>
      <c r="Y7" s="27">
        <f>(U7-S7)^2</f>
        <v>7.4820702682091317E-2</v>
      </c>
      <c r="Z7" s="28">
        <f>(S7-$S$29)^2</f>
        <v>0.10637263053338003</v>
      </c>
      <c r="AA7" s="28">
        <f>ABS(LOG(U7/S7))</f>
        <v>0.15904066582409929</v>
      </c>
      <c r="AB7" s="29">
        <f>LOG(U7/S7)</f>
        <v>0.15904066582409929</v>
      </c>
      <c r="AC7" s="27">
        <f>(V7-S7)^2</f>
        <v>1.3821690591861898E-5</v>
      </c>
      <c r="AD7" s="28">
        <f>(S7-$S$29)^2</f>
        <v>0.10637263053338003</v>
      </c>
      <c r="AE7" s="28">
        <f t="shared" ref="AE7:AE26" si="0">ABS(LOG(V7/S7))</f>
        <v>2.6026768076981375E-3</v>
      </c>
      <c r="AF7" s="29">
        <f t="shared" ref="AF7:AF26" si="1">LOG(V7/S7)</f>
        <v>2.6026768076981375E-3</v>
      </c>
      <c r="AG7" s="27">
        <f>(W7-S7)^2</f>
        <v>2.2375906801364028E-2</v>
      </c>
      <c r="AH7" s="28">
        <f>(S7-$S$29)^2</f>
        <v>0.10637263053338003</v>
      </c>
      <c r="AI7" s="28">
        <f>ABS(LOG(W7/S7))</f>
        <v>9.4069446676704915E-2</v>
      </c>
      <c r="AJ7" s="29">
        <f>LOG(W7/S7)</f>
        <v>9.4069446676704915E-2</v>
      </c>
    </row>
    <row r="8" spans="1:36" x14ac:dyDescent="0.25">
      <c r="C8" s="38">
        <v>9.0909090909090899</v>
      </c>
      <c r="D8" s="39">
        <v>20</v>
      </c>
      <c r="E8" s="40">
        <v>28.5</v>
      </c>
      <c r="F8" s="40">
        <v>5.5578902905298734E-4</v>
      </c>
      <c r="G8" s="35">
        <v>1</v>
      </c>
      <c r="H8" s="35">
        <v>7</v>
      </c>
      <c r="I8" s="35"/>
      <c r="J8" s="41">
        <v>0.13357692268000618</v>
      </c>
      <c r="L8" s="34">
        <v>14.272727272727272</v>
      </c>
      <c r="M8" s="2">
        <v>38.200000000000003</v>
      </c>
      <c r="N8" s="35">
        <v>28.5</v>
      </c>
      <c r="O8" s="35">
        <v>5.5578902905298734E-4</v>
      </c>
      <c r="P8" s="35">
        <v>1</v>
      </c>
      <c r="Q8" s="35">
        <v>7</v>
      </c>
      <c r="R8" s="36"/>
      <c r="S8" s="35">
        <v>1.1318953930514444</v>
      </c>
      <c r="T8" s="37"/>
      <c r="U8" s="9">
        <f t="shared" ref="U8:U26" si="2">$R$2+$L$2*L8+$M$2*M8+$N$2*N8+$O$2*O8+$P$2*P8+$Q$2*Q8</f>
        <v>1.2233622697569695</v>
      </c>
      <c r="V8" s="35">
        <v>0.88624008017346712</v>
      </c>
      <c r="W8">
        <v>1.0061500000000001</v>
      </c>
      <c r="Y8" s="27">
        <f t="shared" ref="Y8:Y26" si="3">(U8-S8)^2</f>
        <v>8.3661895342637318E-3</v>
      </c>
      <c r="Z8" s="28">
        <f t="shared" ref="Z8:Z26" si="4">(S8-$S$29)^2</f>
        <v>3.505994272441517E-2</v>
      </c>
      <c r="AA8" s="28">
        <f t="shared" ref="AA8:AA26" si="5">ABS(LOG(U8/S8))</f>
        <v>3.3748789810848966E-2</v>
      </c>
      <c r="AB8" s="29">
        <f t="shared" ref="AB8:AB26" si="6">LOG(U8/S8)</f>
        <v>3.3748789810848966E-2</v>
      </c>
      <c r="AC8" s="27">
        <f t="shared" ref="AC8:AC26" si="7">(V8-S8)^2</f>
        <v>6.0346532745176901E-2</v>
      </c>
      <c r="AD8" s="28">
        <f t="shared" ref="AD8:AD26" si="8">(S8-$S$29)^2</f>
        <v>3.505994272441517E-2</v>
      </c>
      <c r="AE8" s="28">
        <f t="shared" si="0"/>
        <v>0.10625490520324027</v>
      </c>
      <c r="AF8" s="29">
        <f t="shared" si="1"/>
        <v>-0.10625490520324027</v>
      </c>
      <c r="AG8" s="27">
        <f t="shared" ref="AG8:AG26" si="9">(W8-S8)^2</f>
        <v>1.5811903873662211E-2</v>
      </c>
      <c r="AH8" s="28">
        <f t="shared" ref="AH8:AH26" si="10">(S8-$S$29)^2</f>
        <v>3.505994272441517E-2</v>
      </c>
      <c r="AI8" s="28">
        <f t="shared" ref="AI8:AI26" si="11">ABS(LOG(W8/S8))</f>
        <v>5.1143560763045715E-2</v>
      </c>
      <c r="AJ8" s="29">
        <f t="shared" ref="AJ8:AJ26" si="12">LOG(W8/S8)</f>
        <v>-5.1143560763045715E-2</v>
      </c>
    </row>
    <row r="9" spans="1:36" x14ac:dyDescent="0.25">
      <c r="C9" s="38">
        <v>13.636363636363635</v>
      </c>
      <c r="D9" s="39">
        <v>20</v>
      </c>
      <c r="E9" s="40">
        <v>28.5</v>
      </c>
      <c r="F9" s="40">
        <v>5.5578902905298734E-4</v>
      </c>
      <c r="G9" s="35">
        <v>1</v>
      </c>
      <c r="H9" s="35">
        <v>7</v>
      </c>
      <c r="I9" s="35"/>
      <c r="J9" s="42">
        <v>0.28503268231480045</v>
      </c>
      <c r="L9" s="34">
        <v>15.09090909090909</v>
      </c>
      <c r="M9" s="2">
        <v>29.8</v>
      </c>
      <c r="N9" s="35">
        <v>28.5</v>
      </c>
      <c r="O9" s="35">
        <v>5.5578902905298734E-4</v>
      </c>
      <c r="P9" s="35">
        <v>1</v>
      </c>
      <c r="Q9" s="35">
        <v>7</v>
      </c>
      <c r="R9" s="36"/>
      <c r="S9" s="35">
        <v>0.83257272280795092</v>
      </c>
      <c r="T9" s="43"/>
      <c r="U9" s="9">
        <f t="shared" si="2"/>
        <v>1.0494526772442425</v>
      </c>
      <c r="V9" s="35">
        <v>0.76236529742045056</v>
      </c>
      <c r="W9">
        <v>0.92571000000000003</v>
      </c>
      <c r="Y9" s="27">
        <f t="shared" si="3"/>
        <v>4.7036914636287917E-2</v>
      </c>
      <c r="Z9" s="28">
        <f t="shared" si="4"/>
        <v>1.2561851479022444E-2</v>
      </c>
      <c r="AA9" s="28">
        <f t="shared" si="5"/>
        <v>0.10054068161120303</v>
      </c>
      <c r="AB9" s="29">
        <f t="shared" si="6"/>
        <v>0.10054068161120303</v>
      </c>
      <c r="AC9" s="27">
        <f t="shared" si="7"/>
        <v>4.9290825795414292E-3</v>
      </c>
      <c r="AD9" s="28">
        <f t="shared" si="8"/>
        <v>1.2561851479022444E-2</v>
      </c>
      <c r="AE9" s="28">
        <f t="shared" si="0"/>
        <v>3.8259059036262352E-2</v>
      </c>
      <c r="AF9" s="29">
        <f t="shared" si="1"/>
        <v>-3.8259059036262352E-2</v>
      </c>
      <c r="AG9" s="27">
        <f t="shared" si="9"/>
        <v>8.6745524027485935E-3</v>
      </c>
      <c r="AH9" s="28">
        <f t="shared" si="10"/>
        <v>1.2561851479022444E-2</v>
      </c>
      <c r="AI9" s="28">
        <f t="shared" si="11"/>
        <v>4.6052777032927858E-2</v>
      </c>
      <c r="AJ9" s="29">
        <f t="shared" si="12"/>
        <v>4.6052777032927858E-2</v>
      </c>
    </row>
    <row r="10" spans="1:36" x14ac:dyDescent="0.25">
      <c r="C10" s="38">
        <v>18.18181818181818</v>
      </c>
      <c r="D10" s="39">
        <v>20</v>
      </c>
      <c r="E10" s="40">
        <v>28.5</v>
      </c>
      <c r="F10" s="40">
        <v>5.5578902905298734E-4</v>
      </c>
      <c r="G10" s="35">
        <v>1</v>
      </c>
      <c r="H10" s="35">
        <v>7</v>
      </c>
      <c r="I10" s="35"/>
      <c r="J10" s="42">
        <v>0.71138291577969703</v>
      </c>
      <c r="L10" s="34">
        <v>15.363636363636363</v>
      </c>
      <c r="M10" s="2">
        <v>39</v>
      </c>
      <c r="N10" s="35">
        <v>28.5</v>
      </c>
      <c r="O10" s="35">
        <v>5.5578902905298734E-4</v>
      </c>
      <c r="P10" s="35">
        <v>1</v>
      </c>
      <c r="Q10" s="35">
        <v>7</v>
      </c>
      <c r="R10" s="36"/>
      <c r="S10" s="35">
        <v>1.3015203096816852</v>
      </c>
      <c r="T10" s="36"/>
      <c r="U10" s="9">
        <f t="shared" si="2"/>
        <v>1.3942009362733332</v>
      </c>
      <c r="V10" s="35">
        <v>1.079737899602023</v>
      </c>
      <c r="W10">
        <v>1.1717299999999999</v>
      </c>
      <c r="Y10" s="27">
        <f t="shared" si="3"/>
        <v>8.5896985454204898E-3</v>
      </c>
      <c r="Z10" s="28">
        <f t="shared" si="4"/>
        <v>0.12735471311319552</v>
      </c>
      <c r="AA10" s="28">
        <f t="shared" si="5"/>
        <v>2.9874420567911422E-2</v>
      </c>
      <c r="AB10" s="29">
        <f t="shared" si="6"/>
        <v>2.9874420567911422E-2</v>
      </c>
      <c r="AC10" s="27">
        <f t="shared" si="7"/>
        <v>4.9187437420743427E-2</v>
      </c>
      <c r="AD10" s="28">
        <f t="shared" si="8"/>
        <v>0.12735471311319552</v>
      </c>
      <c r="AE10" s="28">
        <f t="shared" si="0"/>
        <v>8.1132603783501914E-2</v>
      </c>
      <c r="AF10" s="29">
        <f t="shared" si="1"/>
        <v>-8.1132603783501914E-2</v>
      </c>
      <c r="AG10" s="27">
        <f t="shared" si="9"/>
        <v>1.6845524487267761E-2</v>
      </c>
      <c r="AH10" s="28">
        <f t="shared" si="10"/>
        <v>0.12735471311319552</v>
      </c>
      <c r="AI10" s="28">
        <f t="shared" si="11"/>
        <v>4.5623400103282238E-2</v>
      </c>
      <c r="AJ10" s="29">
        <f t="shared" si="12"/>
        <v>-4.5623400103282238E-2</v>
      </c>
    </row>
    <row r="11" spans="1:36" x14ac:dyDescent="0.25">
      <c r="C11" s="38">
        <v>22.727272727272727</v>
      </c>
      <c r="D11" s="39">
        <v>20</v>
      </c>
      <c r="E11" s="40">
        <v>28.5</v>
      </c>
      <c r="F11" s="40">
        <v>5.5578902905298734E-4</v>
      </c>
      <c r="G11" s="35">
        <v>1</v>
      </c>
      <c r="H11" s="35">
        <v>7</v>
      </c>
      <c r="I11" s="35"/>
      <c r="J11" s="42">
        <v>0.91000060340280964</v>
      </c>
      <c r="L11" s="34">
        <v>16.09090909090909</v>
      </c>
      <c r="M11" s="2">
        <v>27.3</v>
      </c>
      <c r="N11" s="35">
        <v>28.5</v>
      </c>
      <c r="O11" s="35">
        <v>5.5578902905298734E-4</v>
      </c>
      <c r="P11" s="35">
        <v>1</v>
      </c>
      <c r="Q11" s="35">
        <v>7</v>
      </c>
      <c r="R11" s="36"/>
      <c r="S11" s="35">
        <v>0.92480923668517989</v>
      </c>
      <c r="T11" s="36"/>
      <c r="U11" s="9">
        <f t="shared" si="2"/>
        <v>1.0975446272442424</v>
      </c>
      <c r="V11" s="35">
        <v>0.80458673949820403</v>
      </c>
      <c r="W11">
        <v>0.91807000000000005</v>
      </c>
      <c r="Y11" s="27">
        <f t="shared" si="3"/>
        <v>2.9837515151591859E-2</v>
      </c>
      <c r="Z11" s="28">
        <f t="shared" si="4"/>
        <v>3.9375067702321164E-4</v>
      </c>
      <c r="AA11" s="28">
        <f t="shared" si="5"/>
        <v>7.4370029427979628E-2</v>
      </c>
      <c r="AB11" s="29">
        <f t="shared" si="6"/>
        <v>7.4370029427979628E-2</v>
      </c>
      <c r="AC11" s="27">
        <f t="shared" si="7"/>
        <v>1.445344882987242E-2</v>
      </c>
      <c r="AD11" s="28">
        <f t="shared" si="8"/>
        <v>3.9375067702321164E-4</v>
      </c>
      <c r="AE11" s="28">
        <f t="shared" si="0"/>
        <v>6.0479288057356639E-2</v>
      </c>
      <c r="AF11" s="29">
        <f t="shared" si="1"/>
        <v>-6.0479288057356639E-2</v>
      </c>
      <c r="AG11" s="27">
        <f t="shared" si="9"/>
        <v>4.5417311098873742E-5</v>
      </c>
      <c r="AH11" s="28">
        <f t="shared" si="10"/>
        <v>3.9375067702321164E-4</v>
      </c>
      <c r="AI11" s="28">
        <f t="shared" si="11"/>
        <v>3.1763626103959394E-3</v>
      </c>
      <c r="AJ11" s="29">
        <f t="shared" si="12"/>
        <v>-3.1763626103959394E-3</v>
      </c>
    </row>
    <row r="12" spans="1:36" x14ac:dyDescent="0.25">
      <c r="C12" s="38">
        <v>4.545454545454545</v>
      </c>
      <c r="D12" s="44">
        <v>30</v>
      </c>
      <c r="E12" s="40">
        <v>28.5</v>
      </c>
      <c r="F12" s="40">
        <v>5.5578902905298701E-4</v>
      </c>
      <c r="G12" s="35">
        <v>1</v>
      </c>
      <c r="H12" s="35">
        <v>7</v>
      </c>
      <c r="I12" s="35"/>
      <c r="J12" s="42">
        <v>8.0330343601475868E-2</v>
      </c>
      <c r="L12" s="34">
        <v>16.363636363636363</v>
      </c>
      <c r="M12" s="2">
        <v>39.5</v>
      </c>
      <c r="N12" s="35">
        <v>28.5</v>
      </c>
      <c r="O12" s="35">
        <v>5.5578902905298701E-4</v>
      </c>
      <c r="P12" s="35">
        <v>1</v>
      </c>
      <c r="Q12" s="35">
        <v>7</v>
      </c>
      <c r="R12" s="36"/>
      <c r="S12" s="35">
        <v>1.4425128671696141</v>
      </c>
      <c r="T12" s="36"/>
      <c r="U12" s="9">
        <f t="shared" si="2"/>
        <v>1.542972417073333</v>
      </c>
      <c r="V12" s="35">
        <v>1.244314436070759</v>
      </c>
      <c r="W12">
        <v>1.3049299999999999</v>
      </c>
      <c r="Y12" s="27">
        <f t="shared" si="3"/>
        <v>1.009212116685778E-2</v>
      </c>
      <c r="Z12" s="28">
        <f t="shared" si="4"/>
        <v>0.24786505614393067</v>
      </c>
      <c r="AA12" s="28">
        <f t="shared" si="5"/>
        <v>2.9238466734564542E-2</v>
      </c>
      <c r="AB12" s="29">
        <f t="shared" si="6"/>
        <v>2.9238466734564542E-2</v>
      </c>
      <c r="AC12" s="27">
        <f t="shared" si="7"/>
        <v>3.9282618090047634E-2</v>
      </c>
      <c r="AD12" s="28">
        <f t="shared" si="8"/>
        <v>0.24786505614393067</v>
      </c>
      <c r="AE12" s="28">
        <f t="shared" si="0"/>
        <v>6.4189556062669892E-2</v>
      </c>
      <c r="AF12" s="29">
        <f t="shared" si="1"/>
        <v>-6.4189556062669892E-2</v>
      </c>
      <c r="AG12" s="27">
        <f t="shared" si="9"/>
        <v>1.8929045338611707E-2</v>
      </c>
      <c r="AH12" s="28">
        <f t="shared" si="10"/>
        <v>0.24786505614393067</v>
      </c>
      <c r="AI12" s="28">
        <f t="shared" si="11"/>
        <v>4.3532480178185298E-2</v>
      </c>
      <c r="AJ12" s="29">
        <f t="shared" si="12"/>
        <v>-4.3532480178185298E-2</v>
      </c>
    </row>
    <row r="13" spans="1:36" x14ac:dyDescent="0.25">
      <c r="C13" s="38">
        <v>9.0909090909090899</v>
      </c>
      <c r="D13" s="44">
        <v>30</v>
      </c>
      <c r="E13" s="40">
        <v>28.5</v>
      </c>
      <c r="F13" s="40">
        <v>5.5578902905298701E-4</v>
      </c>
      <c r="G13" s="35">
        <v>1</v>
      </c>
      <c r="H13" s="35">
        <v>7</v>
      </c>
      <c r="I13" s="35"/>
      <c r="J13" s="41">
        <v>0.21051469901280939</v>
      </c>
      <c r="L13" s="34">
        <v>17.272727272727273</v>
      </c>
      <c r="M13" s="2">
        <v>26.2</v>
      </c>
      <c r="N13" s="35">
        <v>28.5</v>
      </c>
      <c r="O13" s="35">
        <v>5.5578902905298701E-4</v>
      </c>
      <c r="P13" s="35">
        <v>1</v>
      </c>
      <c r="Q13" s="35">
        <v>7</v>
      </c>
      <c r="R13" s="36"/>
      <c r="S13" s="35">
        <v>1.1145553924289613</v>
      </c>
      <c r="T13" s="36"/>
      <c r="U13" s="9">
        <f t="shared" si="2"/>
        <v>1.2166188235569697</v>
      </c>
      <c r="V13" s="35">
        <v>0.88676099457823609</v>
      </c>
      <c r="W13">
        <v>0.97133000000000003</v>
      </c>
      <c r="Y13" s="27">
        <f t="shared" si="3"/>
        <v>1.0416943973621718E-2</v>
      </c>
      <c r="Z13" s="28">
        <f t="shared" si="4"/>
        <v>2.8867030717736615E-2</v>
      </c>
      <c r="AA13" s="28">
        <f t="shared" si="5"/>
        <v>3.8052874185172683E-2</v>
      </c>
      <c r="AB13" s="29">
        <f t="shared" si="6"/>
        <v>3.8052874185172683E-2</v>
      </c>
      <c r="AC13" s="27">
        <f t="shared" si="7"/>
        <v>5.1890287692174478E-2</v>
      </c>
      <c r="AD13" s="28">
        <f t="shared" si="8"/>
        <v>2.8867030717736615E-2</v>
      </c>
      <c r="AE13" s="28">
        <f t="shared" si="0"/>
        <v>9.9295075596056978E-2</v>
      </c>
      <c r="AF13" s="29">
        <f t="shared" si="1"/>
        <v>-9.9295075596056978E-2</v>
      </c>
      <c r="AG13" s="27">
        <f t="shared" si="9"/>
        <v>2.0513513036429953E-2</v>
      </c>
      <c r="AH13" s="28">
        <f t="shared" si="10"/>
        <v>2.8867030717736615E-2</v>
      </c>
      <c r="AI13" s="28">
        <f t="shared" si="11"/>
        <v>5.9734855069363359E-2</v>
      </c>
      <c r="AJ13" s="29">
        <f t="shared" si="12"/>
        <v>-5.9734855069363359E-2</v>
      </c>
    </row>
    <row r="14" spans="1:36" x14ac:dyDescent="0.25">
      <c r="C14" s="38">
        <v>13.636363636363635</v>
      </c>
      <c r="D14" s="44">
        <v>30</v>
      </c>
      <c r="E14" s="40">
        <v>28.5</v>
      </c>
      <c r="F14" s="40">
        <v>5.5578902905298701E-4</v>
      </c>
      <c r="G14" s="35">
        <v>1</v>
      </c>
      <c r="H14" s="35">
        <v>7</v>
      </c>
      <c r="I14" s="35"/>
      <c r="J14" s="42">
        <v>0.63928282802183112</v>
      </c>
      <c r="L14" s="34">
        <v>17.272727272727273</v>
      </c>
      <c r="M14" s="2">
        <v>38.4</v>
      </c>
      <c r="N14" s="35">
        <v>28.5</v>
      </c>
      <c r="O14" s="35">
        <v>5.5578902905298701E-4</v>
      </c>
      <c r="P14" s="35">
        <v>1</v>
      </c>
      <c r="Q14" s="35">
        <v>7</v>
      </c>
      <c r="R14" s="36"/>
      <c r="S14" s="35">
        <v>1.5239697108176438</v>
      </c>
      <c r="T14" s="36"/>
      <c r="U14" s="9">
        <f t="shared" si="2"/>
        <v>1.6260489154769697</v>
      </c>
      <c r="V14" s="35">
        <v>1.3217718657063613</v>
      </c>
      <c r="W14">
        <v>1.4031100000000001</v>
      </c>
      <c r="Y14" s="27">
        <f t="shared" si="3"/>
        <v>1.0420164023880555E-2</v>
      </c>
      <c r="Z14" s="28">
        <f t="shared" si="4"/>
        <v>0.33560855984744603</v>
      </c>
      <c r="AA14" s="28">
        <f t="shared" si="5"/>
        <v>2.8157270675549458E-2</v>
      </c>
      <c r="AB14" s="29">
        <f t="shared" si="6"/>
        <v>2.8157270675549458E-2</v>
      </c>
      <c r="AC14" s="27">
        <f t="shared" si="7"/>
        <v>4.088396856764618E-2</v>
      </c>
      <c r="AD14" s="28">
        <f t="shared" si="8"/>
        <v>0.33560855984744603</v>
      </c>
      <c r="AE14" s="28">
        <f t="shared" si="0"/>
        <v>6.1819831855437712E-2</v>
      </c>
      <c r="AF14" s="29">
        <f t="shared" si="1"/>
        <v>-6.1819831855437712E-2</v>
      </c>
      <c r="AG14" s="27">
        <f t="shared" si="9"/>
        <v>1.4607069698924459E-2</v>
      </c>
      <c r="AH14" s="28">
        <f t="shared" si="10"/>
        <v>0.33560855984744603</v>
      </c>
      <c r="AI14" s="28">
        <f t="shared" si="11"/>
        <v>3.588461553868532E-2</v>
      </c>
      <c r="AJ14" s="29">
        <f t="shared" si="12"/>
        <v>-3.588461553868532E-2</v>
      </c>
    </row>
    <row r="15" spans="1:36" x14ac:dyDescent="0.25">
      <c r="C15" s="38">
        <v>18.18181818181818</v>
      </c>
      <c r="D15" s="44">
        <v>30</v>
      </c>
      <c r="E15" s="40">
        <v>28.5</v>
      </c>
      <c r="F15" s="40">
        <v>5.5578902905298701E-4</v>
      </c>
      <c r="G15" s="35">
        <v>1</v>
      </c>
      <c r="H15" s="35">
        <v>7</v>
      </c>
      <c r="I15" s="35"/>
      <c r="J15" s="42">
        <v>1.1851737201065928</v>
      </c>
      <c r="L15" s="34">
        <v>19.090909090909093</v>
      </c>
      <c r="M15" s="2">
        <v>27.6</v>
      </c>
      <c r="N15" s="35">
        <v>28.5</v>
      </c>
      <c r="O15" s="35">
        <v>5.5578902905298701E-4</v>
      </c>
      <c r="P15" s="35">
        <v>1</v>
      </c>
      <c r="Q15" s="35">
        <v>7</v>
      </c>
      <c r="R15" s="36"/>
      <c r="S15" s="35">
        <v>1.3530339302899663</v>
      </c>
      <c r="T15" s="36"/>
      <c r="U15" s="9">
        <f t="shared" si="2"/>
        <v>1.5035872573242433</v>
      </c>
      <c r="V15" s="35">
        <v>1.0955309698646951</v>
      </c>
      <c r="W15">
        <v>1.19808</v>
      </c>
      <c r="Y15" s="27">
        <f t="shared" si="3"/>
        <v>2.2666304281089941E-2</v>
      </c>
      <c r="Z15" s="28">
        <f t="shared" si="4"/>
        <v>0.1667754836114195</v>
      </c>
      <c r="AA15" s="28">
        <f t="shared" si="5"/>
        <v>4.5819948857238668E-2</v>
      </c>
      <c r="AB15" s="29">
        <f t="shared" si="6"/>
        <v>4.5819948857238668E-2</v>
      </c>
      <c r="AC15" s="27">
        <f t="shared" si="7"/>
        <v>6.6307774627778787E-2</v>
      </c>
      <c r="AD15" s="28">
        <f t="shared" si="8"/>
        <v>0.1667754836114195</v>
      </c>
      <c r="AE15" s="28">
        <f t="shared" si="0"/>
        <v>9.1684028359966391E-2</v>
      </c>
      <c r="AF15" s="29">
        <f t="shared" si="1"/>
        <v>-9.1684028359966391E-2</v>
      </c>
      <c r="AG15" s="27">
        <f t="shared" si="9"/>
        <v>2.4010720512307734E-2</v>
      </c>
      <c r="AH15" s="28">
        <f t="shared" si="10"/>
        <v>0.1667754836114195</v>
      </c>
      <c r="AI15" s="28">
        <f t="shared" si="11"/>
        <v>5.2822869233774099E-2</v>
      </c>
      <c r="AJ15" s="29">
        <f t="shared" si="12"/>
        <v>-5.2822869233774099E-2</v>
      </c>
    </row>
    <row r="16" spans="1:36" x14ac:dyDescent="0.25">
      <c r="C16" s="38">
        <v>22.727272727272727</v>
      </c>
      <c r="D16" s="44">
        <v>30</v>
      </c>
      <c r="E16" s="40">
        <v>28.5</v>
      </c>
      <c r="F16" s="40">
        <v>5.5578902905298701E-4</v>
      </c>
      <c r="G16" s="35">
        <v>1</v>
      </c>
      <c r="H16" s="35">
        <v>7</v>
      </c>
      <c r="I16" s="35"/>
      <c r="J16" s="42">
        <v>1.4734025198793668</v>
      </c>
      <c r="L16" s="34">
        <v>19.090909090909093</v>
      </c>
      <c r="M16" s="2">
        <v>38.1</v>
      </c>
      <c r="N16" s="35">
        <v>28.5</v>
      </c>
      <c r="O16" s="35">
        <v>5.5578902905298701E-4</v>
      </c>
      <c r="P16" s="35">
        <v>1</v>
      </c>
      <c r="Q16" s="35">
        <v>7</v>
      </c>
      <c r="R16" s="36"/>
      <c r="S16" s="35">
        <v>1.5499938089868122</v>
      </c>
      <c r="T16" s="36"/>
      <c r="U16" s="9">
        <f t="shared" si="2"/>
        <v>1.8559656151242434</v>
      </c>
      <c r="V16" s="35">
        <v>1.5304567984451611</v>
      </c>
      <c r="W16">
        <v>1.54775</v>
      </c>
      <c r="Y16" s="27">
        <f t="shared" si="3"/>
        <v>9.3618746151001811E-2</v>
      </c>
      <c r="Z16" s="28">
        <f t="shared" si="4"/>
        <v>0.36643823526311708</v>
      </c>
      <c r="AA16" s="28">
        <f t="shared" si="5"/>
        <v>7.8239962416806016E-2</v>
      </c>
      <c r="AB16" s="29">
        <f t="shared" si="6"/>
        <v>7.8239962416806016E-2</v>
      </c>
      <c r="AC16" s="27">
        <f t="shared" si="7"/>
        <v>3.8169478090458321E-4</v>
      </c>
      <c r="AD16" s="28">
        <f t="shared" si="8"/>
        <v>0.36643823526311708</v>
      </c>
      <c r="AE16" s="28">
        <f t="shared" si="0"/>
        <v>5.5088886141896175E-3</v>
      </c>
      <c r="AF16" s="29">
        <f t="shared" si="1"/>
        <v>-5.5088886141896175E-3</v>
      </c>
      <c r="AG16" s="27">
        <f t="shared" si="9"/>
        <v>5.0346787692991972E-6</v>
      </c>
      <c r="AH16" s="28">
        <f t="shared" si="10"/>
        <v>0.36643823526311708</v>
      </c>
      <c r="AI16" s="28">
        <f t="shared" si="11"/>
        <v>6.29150821971834E-4</v>
      </c>
      <c r="AJ16" s="29">
        <f t="shared" si="12"/>
        <v>-6.29150821971834E-4</v>
      </c>
    </row>
    <row r="17" spans="3:36" x14ac:dyDescent="0.25">
      <c r="C17" s="38">
        <v>4.545454545454545</v>
      </c>
      <c r="D17" s="45">
        <v>40</v>
      </c>
      <c r="E17" s="40">
        <v>28.5</v>
      </c>
      <c r="F17" s="40">
        <v>5.5578902905298701E-4</v>
      </c>
      <c r="G17" s="35">
        <v>1</v>
      </c>
      <c r="H17" s="35">
        <v>7</v>
      </c>
      <c r="I17" s="35"/>
      <c r="J17" s="42">
        <v>7.0779994118673945E-2</v>
      </c>
      <c r="L17" s="34">
        <v>9.0909090909090899</v>
      </c>
      <c r="M17" s="2">
        <v>19.8</v>
      </c>
      <c r="N17" s="35">
        <v>28.5</v>
      </c>
      <c r="O17" s="35">
        <v>5.5578902905298701E-4</v>
      </c>
      <c r="P17" s="35">
        <v>1</v>
      </c>
      <c r="Q17" s="35">
        <v>7</v>
      </c>
      <c r="R17" s="36"/>
      <c r="S17" s="35">
        <v>0.13357692268000618</v>
      </c>
      <c r="T17" s="36"/>
      <c r="U17" s="9">
        <f t="shared" si="2"/>
        <v>-7.8095112755757867E-2</v>
      </c>
      <c r="V17" s="35">
        <v>8.6524276724731466E-2</v>
      </c>
      <c r="W17">
        <v>0.12902</v>
      </c>
      <c r="Y17" s="27">
        <f t="shared" si="3"/>
        <v>4.4805050585519347E-2</v>
      </c>
      <c r="Z17" s="28">
        <f t="shared" si="4"/>
        <v>0.65784341138089897</v>
      </c>
      <c r="AA17" s="28" t="e">
        <f t="shared" si="5"/>
        <v>#NUM!</v>
      </c>
      <c r="AB17" s="29" t="e">
        <f t="shared" si="6"/>
        <v>#NUM!</v>
      </c>
      <c r="AC17" s="27">
        <f t="shared" si="7"/>
        <v>2.2139514913924294E-3</v>
      </c>
      <c r="AD17" s="28">
        <f t="shared" si="8"/>
        <v>0.65784341138089897</v>
      </c>
      <c r="AE17" s="28">
        <f t="shared" si="0"/>
        <v>0.18859345643025754</v>
      </c>
      <c r="AF17" s="29">
        <f t="shared" si="1"/>
        <v>-0.18859345643025754</v>
      </c>
      <c r="AG17" s="27">
        <f t="shared" si="9"/>
        <v>2.0765544311554717E-5</v>
      </c>
      <c r="AH17" s="28">
        <f t="shared" si="10"/>
        <v>0.65784341138089897</v>
      </c>
      <c r="AI17" s="28">
        <f t="shared" si="11"/>
        <v>1.5074396491429895E-2</v>
      </c>
      <c r="AJ17" s="29">
        <f t="shared" si="12"/>
        <v>-1.5074396491429895E-2</v>
      </c>
    </row>
    <row r="18" spans="3:36" x14ac:dyDescent="0.25">
      <c r="C18" s="38">
        <v>9.0909090909090899</v>
      </c>
      <c r="D18" s="45">
        <v>40</v>
      </c>
      <c r="E18" s="40">
        <v>28.5</v>
      </c>
      <c r="F18" s="40">
        <v>5.5578902905298701E-4</v>
      </c>
      <c r="G18" s="35">
        <v>1</v>
      </c>
      <c r="H18" s="35">
        <v>7</v>
      </c>
      <c r="I18" s="35"/>
      <c r="J18" s="41">
        <v>0.17519580524674078</v>
      </c>
      <c r="L18" s="34">
        <v>13.636363636363637</v>
      </c>
      <c r="M18" s="2">
        <v>19.2</v>
      </c>
      <c r="N18" s="35">
        <v>28.5</v>
      </c>
      <c r="O18" s="35">
        <v>5.5578902905298701E-4</v>
      </c>
      <c r="P18" s="35">
        <v>1</v>
      </c>
      <c r="Q18" s="35">
        <v>7</v>
      </c>
      <c r="R18" s="36"/>
      <c r="S18" s="35">
        <v>0.57467028822730226</v>
      </c>
      <c r="T18" s="36"/>
      <c r="U18" s="9">
        <f t="shared" si="2"/>
        <v>0.50173061290242416</v>
      </c>
      <c r="V18" s="35">
        <v>0.39578098551210744</v>
      </c>
      <c r="W18">
        <v>0.29085</v>
      </c>
      <c r="Y18" s="27">
        <f t="shared" si="3"/>
        <v>5.3201962364986324E-3</v>
      </c>
      <c r="Z18" s="28">
        <f t="shared" si="4"/>
        <v>0.13688675457957222</v>
      </c>
      <c r="AA18" s="28">
        <f t="shared" si="5"/>
        <v>5.8948143544044783E-2</v>
      </c>
      <c r="AB18" s="29">
        <f t="shared" si="6"/>
        <v>-5.8948143544044783E-2</v>
      </c>
      <c r="AC18" s="27">
        <f t="shared" si="7"/>
        <v>3.2001382625928609E-2</v>
      </c>
      <c r="AD18" s="28">
        <f t="shared" si="8"/>
        <v>0.13688675457957222</v>
      </c>
      <c r="AE18" s="28">
        <f t="shared" si="0"/>
        <v>0.16196381811125807</v>
      </c>
      <c r="AF18" s="29">
        <f t="shared" si="1"/>
        <v>-0.16196381811125807</v>
      </c>
      <c r="AG18" s="27">
        <f t="shared" si="9"/>
        <v>8.0553956009428926E-2</v>
      </c>
      <c r="AH18" s="28">
        <f t="shared" si="10"/>
        <v>0.13688675457957222</v>
      </c>
      <c r="AI18" s="28">
        <f t="shared" si="11"/>
        <v>0.29574967555838727</v>
      </c>
      <c r="AJ18" s="29">
        <f t="shared" si="12"/>
        <v>-0.29574967555838727</v>
      </c>
    </row>
    <row r="19" spans="3:36" x14ac:dyDescent="0.25">
      <c r="C19" s="38">
        <v>13.636363636363635</v>
      </c>
      <c r="D19" s="45">
        <v>40</v>
      </c>
      <c r="E19" s="40">
        <v>28.5</v>
      </c>
      <c r="F19" s="40">
        <v>5.5578902905298701E-4</v>
      </c>
      <c r="G19" s="35">
        <v>1</v>
      </c>
      <c r="H19" s="35">
        <v>7</v>
      </c>
      <c r="I19" s="35"/>
      <c r="J19" s="42">
        <v>0.94484444845710147</v>
      </c>
      <c r="L19" s="34">
        <v>18.18181818181818</v>
      </c>
      <c r="M19" s="2">
        <v>19.399999999999999</v>
      </c>
      <c r="N19" s="35">
        <v>28.5</v>
      </c>
      <c r="O19" s="35">
        <v>5.5578902905298701E-4</v>
      </c>
      <c r="P19" s="35">
        <v>1</v>
      </c>
      <c r="Q19" s="35">
        <v>7</v>
      </c>
      <c r="R19" s="36"/>
      <c r="S19" s="35">
        <v>0.83190167613195565</v>
      </c>
      <c r="T19" s="36"/>
      <c r="U19" s="9">
        <f t="shared" si="2"/>
        <v>1.1084042134406058</v>
      </c>
      <c r="V19" s="35">
        <v>0.76565207565292004</v>
      </c>
      <c r="W19">
        <v>0.54173000000000004</v>
      </c>
      <c r="Y19" s="27">
        <f t="shared" si="3"/>
        <v>7.6453653138121469E-2</v>
      </c>
      <c r="Z19" s="28">
        <f t="shared" si="4"/>
        <v>1.2712723156986494E-2</v>
      </c>
      <c r="AA19" s="28">
        <f t="shared" si="5"/>
        <v>0.12462616869837298</v>
      </c>
      <c r="AB19" s="29">
        <f t="shared" si="6"/>
        <v>0.12462616869837298</v>
      </c>
      <c r="AC19" s="27">
        <f t="shared" si="7"/>
        <v>4.3890095636318349E-3</v>
      </c>
      <c r="AD19" s="28">
        <f t="shared" si="8"/>
        <v>1.2712723156986494E-2</v>
      </c>
      <c r="AE19" s="28">
        <f t="shared" si="0"/>
        <v>3.6040535109107888E-2</v>
      </c>
      <c r="AF19" s="29">
        <f t="shared" si="1"/>
        <v>-3.6040535109107888E-2</v>
      </c>
      <c r="AG19" s="27">
        <f t="shared" si="9"/>
        <v>8.4199601629228529E-2</v>
      </c>
      <c r="AH19" s="28">
        <f t="shared" si="10"/>
        <v>1.2712723156986494E-2</v>
      </c>
      <c r="AI19" s="28">
        <f t="shared" si="11"/>
        <v>0.18628911264956416</v>
      </c>
      <c r="AJ19" s="29">
        <f t="shared" si="12"/>
        <v>-0.18628911264956416</v>
      </c>
    </row>
    <row r="20" spans="3:36" x14ac:dyDescent="0.25">
      <c r="C20" s="38">
        <v>18.18181818181818</v>
      </c>
      <c r="D20" s="45">
        <v>40</v>
      </c>
      <c r="E20" s="40">
        <v>28.5</v>
      </c>
      <c r="F20" s="40">
        <v>5.5578902905298701E-4</v>
      </c>
      <c r="G20" s="35">
        <v>1</v>
      </c>
      <c r="H20" s="35">
        <v>7</v>
      </c>
      <c r="I20" s="35"/>
      <c r="J20" s="42">
        <v>1.4261880134156799</v>
      </c>
      <c r="L20" s="34">
        <v>22.727272727272727</v>
      </c>
      <c r="M20" s="2">
        <v>19.7</v>
      </c>
      <c r="N20" s="35">
        <v>28.5</v>
      </c>
      <c r="O20" s="35">
        <v>5.5578902905298701E-4</v>
      </c>
      <c r="P20" s="35">
        <v>1</v>
      </c>
      <c r="Q20" s="35">
        <v>7</v>
      </c>
      <c r="R20" s="36"/>
      <c r="S20" s="35">
        <v>0.92370923914362379</v>
      </c>
      <c r="T20" s="36"/>
      <c r="U20" s="9">
        <f t="shared" si="2"/>
        <v>1.7184337983387881</v>
      </c>
      <c r="V20" s="35">
        <v>1.1508316308525619</v>
      </c>
      <c r="W20">
        <v>0.83636999999999995</v>
      </c>
      <c r="Y20" s="27">
        <f t="shared" si="3"/>
        <v>0.63158712498794811</v>
      </c>
      <c r="Z20" s="28">
        <f t="shared" si="4"/>
        <v>4.3861550821127829E-4</v>
      </c>
      <c r="AA20" s="28">
        <f t="shared" si="5"/>
        <v>0.26959751829972306</v>
      </c>
      <c r="AB20" s="29">
        <f t="shared" si="6"/>
        <v>0.26959751829972306</v>
      </c>
      <c r="AC20" s="27">
        <f t="shared" si="7"/>
        <v>5.1584580815588317E-2</v>
      </c>
      <c r="AD20" s="28">
        <f t="shared" si="8"/>
        <v>4.3861550821127829E-4</v>
      </c>
      <c r="AE20" s="28">
        <f t="shared" si="0"/>
        <v>9.5476502504876354E-2</v>
      </c>
      <c r="AF20" s="29">
        <f t="shared" si="1"/>
        <v>9.5476502504876354E-2</v>
      </c>
      <c r="AG20" s="27">
        <f t="shared" si="9"/>
        <v>7.6281426941871159E-3</v>
      </c>
      <c r="AH20" s="28">
        <f t="shared" si="10"/>
        <v>4.3861550821127829E-4</v>
      </c>
      <c r="AI20" s="28">
        <f t="shared" si="11"/>
        <v>4.3136840964523554E-2</v>
      </c>
      <c r="AJ20" s="29">
        <f t="shared" si="12"/>
        <v>-4.3136840964523554E-2</v>
      </c>
    </row>
    <row r="21" spans="3:36" x14ac:dyDescent="0.25">
      <c r="C21" s="38">
        <v>22.727272727272727</v>
      </c>
      <c r="D21" s="45">
        <v>40</v>
      </c>
      <c r="E21" s="40">
        <v>28.5</v>
      </c>
      <c r="F21" s="40">
        <v>5.5578902905298701E-4</v>
      </c>
      <c r="G21" s="35">
        <v>1</v>
      </c>
      <c r="H21" s="35">
        <v>7</v>
      </c>
      <c r="I21" s="35"/>
      <c r="J21" s="42">
        <v>1.7477084022030289</v>
      </c>
      <c r="L21" s="34">
        <v>9.0909090909090899</v>
      </c>
      <c r="M21" s="2">
        <v>29.6</v>
      </c>
      <c r="N21" s="35">
        <v>28.5</v>
      </c>
      <c r="O21" s="35">
        <v>5.5578902905298701E-4</v>
      </c>
      <c r="P21" s="35">
        <v>1</v>
      </c>
      <c r="Q21" s="35">
        <v>7</v>
      </c>
      <c r="R21" s="36"/>
      <c r="S21" s="35">
        <v>0.21051469901280939</v>
      </c>
      <c r="T21" s="36"/>
      <c r="U21" s="9">
        <f t="shared" si="2"/>
        <v>0.25079135452424239</v>
      </c>
      <c r="V21" s="35">
        <v>0.13252769805869338</v>
      </c>
      <c r="W21">
        <v>0.22122</v>
      </c>
      <c r="Y21" s="27">
        <f t="shared" si="3"/>
        <v>1.6222089791866465E-3</v>
      </c>
      <c r="Z21" s="28">
        <f t="shared" si="4"/>
        <v>0.53895814723943847</v>
      </c>
      <c r="AA21" s="28">
        <f t="shared" si="5"/>
        <v>7.6030135598186444E-2</v>
      </c>
      <c r="AB21" s="29">
        <f t="shared" si="6"/>
        <v>7.6030135598186444E-2</v>
      </c>
      <c r="AC21" s="27">
        <f t="shared" si="7"/>
        <v>6.0819723178172913E-3</v>
      </c>
      <c r="AD21" s="28">
        <f t="shared" si="8"/>
        <v>0.53895814723943847</v>
      </c>
      <c r="AE21" s="28">
        <f t="shared" si="0"/>
        <v>0.20097577092787949</v>
      </c>
      <c r="AF21" s="29">
        <f t="shared" si="1"/>
        <v>-0.20097577092787949</v>
      </c>
      <c r="AG21" s="27">
        <f t="shared" si="9"/>
        <v>1.1460346922634421E-4</v>
      </c>
      <c r="AH21" s="28">
        <f t="shared" si="10"/>
        <v>0.53895814723943847</v>
      </c>
      <c r="AI21" s="28">
        <f t="shared" si="11"/>
        <v>2.1541962510333919E-2</v>
      </c>
      <c r="AJ21" s="29">
        <f t="shared" si="12"/>
        <v>2.1541962510333919E-2</v>
      </c>
    </row>
    <row r="22" spans="3:36" x14ac:dyDescent="0.25">
      <c r="C22" s="38">
        <v>13.636363636363635</v>
      </c>
      <c r="D22" s="46">
        <v>25</v>
      </c>
      <c r="E22" s="40">
        <v>28.5</v>
      </c>
      <c r="F22" s="40">
        <v>5.5578902905298701E-4</v>
      </c>
      <c r="G22" s="35">
        <v>1</v>
      </c>
      <c r="H22" s="35">
        <v>7</v>
      </c>
      <c r="I22" s="35"/>
      <c r="J22" s="42">
        <v>0.52777306468979701</v>
      </c>
      <c r="L22" s="34">
        <v>13.636363636363637</v>
      </c>
      <c r="M22" s="2">
        <v>29.7</v>
      </c>
      <c r="N22" s="35">
        <v>28.5</v>
      </c>
      <c r="O22" s="35">
        <v>5.5578902905298701E-4</v>
      </c>
      <c r="P22" s="35">
        <v>1</v>
      </c>
      <c r="Q22" s="35">
        <v>7</v>
      </c>
      <c r="R22" s="36"/>
      <c r="S22" s="35">
        <v>0.66388398454233011</v>
      </c>
      <c r="T22" s="36"/>
      <c r="U22" s="9">
        <f t="shared" si="2"/>
        <v>0.85410897070242431</v>
      </c>
      <c r="V22" s="35">
        <v>0.58460144079546716</v>
      </c>
      <c r="W22">
        <v>0.73173999999999995</v>
      </c>
      <c r="Y22" s="27">
        <f t="shared" si="3"/>
        <v>3.618554535960803E-2</v>
      </c>
      <c r="Z22" s="28">
        <f t="shared" si="4"/>
        <v>7.8830896704477973E-2</v>
      </c>
      <c r="AA22" s="28">
        <f t="shared" si="5"/>
        <v>0.10942109137817024</v>
      </c>
      <c r="AB22" s="29">
        <f t="shared" si="6"/>
        <v>0.10942109137817024</v>
      </c>
      <c r="AC22" s="27">
        <f t="shared" si="7"/>
        <v>6.2857217429732361E-3</v>
      </c>
      <c r="AD22" s="28">
        <f t="shared" si="8"/>
        <v>7.8830896704477973E-2</v>
      </c>
      <c r="AE22" s="28">
        <f t="shared" si="0"/>
        <v>5.5232310530184875E-2</v>
      </c>
      <c r="AF22" s="29">
        <f t="shared" si="1"/>
        <v>-5.5232310530184875E-2</v>
      </c>
      <c r="AG22" s="27">
        <f t="shared" si="9"/>
        <v>4.6044388337915278E-3</v>
      </c>
      <c r="AH22" s="28">
        <f t="shared" si="10"/>
        <v>7.8830896704477973E-2</v>
      </c>
      <c r="AI22" s="28">
        <f t="shared" si="11"/>
        <v>4.2264604148302465E-2</v>
      </c>
      <c r="AJ22" s="29">
        <f t="shared" si="12"/>
        <v>4.2264604148302465E-2</v>
      </c>
    </row>
    <row r="23" spans="3:36" x14ac:dyDescent="0.25">
      <c r="C23" s="38">
        <v>18.18181818181818</v>
      </c>
      <c r="D23" s="46">
        <v>25</v>
      </c>
      <c r="E23" s="40">
        <v>28.5</v>
      </c>
      <c r="F23" s="40">
        <v>5.5578902905298701E-4</v>
      </c>
      <c r="G23" s="35">
        <v>1</v>
      </c>
      <c r="H23" s="35">
        <v>7</v>
      </c>
      <c r="I23" s="35"/>
      <c r="J23" s="41">
        <v>0.96380931268136283</v>
      </c>
      <c r="L23" s="34">
        <v>18.18181818181818</v>
      </c>
      <c r="M23" s="2">
        <v>30.7</v>
      </c>
      <c r="N23" s="35">
        <v>28.5</v>
      </c>
      <c r="O23" s="35">
        <v>5.5578902905298701E-4</v>
      </c>
      <c r="P23" s="35">
        <v>1</v>
      </c>
      <c r="Q23" s="35">
        <v>7</v>
      </c>
      <c r="R23" s="36"/>
      <c r="S23" s="35">
        <v>1.3410213415430992</v>
      </c>
      <c r="T23" s="36"/>
      <c r="U23" s="9">
        <f t="shared" si="2"/>
        <v>1.4876304461206056</v>
      </c>
      <c r="V23" s="35">
        <v>1.1229737128651986</v>
      </c>
      <c r="W23">
        <v>1.28759</v>
      </c>
      <c r="Y23" s="27">
        <f t="shared" si="3"/>
        <v>2.1494229545018215E-2</v>
      </c>
      <c r="Z23" s="28">
        <f t="shared" si="4"/>
        <v>0.1571083468750149</v>
      </c>
      <c r="AA23" s="28">
        <f t="shared" si="5"/>
        <v>4.5059368688850646E-2</v>
      </c>
      <c r="AB23" s="29">
        <f t="shared" si="6"/>
        <v>4.5059368688850646E-2</v>
      </c>
      <c r="AC23" s="27">
        <f t="shared" si="7"/>
        <v>4.7544768372055582E-2</v>
      </c>
      <c r="AD23" s="28">
        <f t="shared" si="8"/>
        <v>0.1571083468750149</v>
      </c>
      <c r="AE23" s="28">
        <f t="shared" si="0"/>
        <v>7.7066099244183617E-2</v>
      </c>
      <c r="AF23" s="29">
        <f t="shared" si="1"/>
        <v>-7.7066099244183617E-2</v>
      </c>
      <c r="AG23" s="27">
        <f t="shared" si="9"/>
        <v>2.8549082590953122E-3</v>
      </c>
      <c r="AH23" s="28">
        <f t="shared" si="10"/>
        <v>0.1571083468750149</v>
      </c>
      <c r="AI23" s="28">
        <f t="shared" si="11"/>
        <v>1.7658094339025123E-2</v>
      </c>
      <c r="AJ23" s="29">
        <f t="shared" si="12"/>
        <v>-1.7658094339025123E-2</v>
      </c>
    </row>
    <row r="24" spans="3:36" x14ac:dyDescent="0.25">
      <c r="C24" s="38">
        <v>22.727272727272727</v>
      </c>
      <c r="D24" s="46">
        <v>25</v>
      </c>
      <c r="E24" s="40">
        <v>28.5</v>
      </c>
      <c r="F24" s="40">
        <v>5.5578902905298701E-4</v>
      </c>
      <c r="G24" s="35">
        <v>1</v>
      </c>
      <c r="H24" s="35">
        <v>7</v>
      </c>
      <c r="I24" s="35"/>
      <c r="J24" s="41">
        <v>1.2386758222373562</v>
      </c>
      <c r="L24" s="34">
        <v>22.727272727272727</v>
      </c>
      <c r="M24" s="2">
        <v>30</v>
      </c>
      <c r="N24" s="35">
        <v>28.5</v>
      </c>
      <c r="O24" s="35">
        <v>5.5578902905298701E-4</v>
      </c>
      <c r="P24" s="35">
        <v>1</v>
      </c>
      <c r="Q24" s="35">
        <v>7</v>
      </c>
      <c r="R24" s="36"/>
      <c r="S24" s="35">
        <v>1.5562246956728409</v>
      </c>
      <c r="T24" s="36"/>
      <c r="U24" s="9">
        <f t="shared" si="2"/>
        <v>2.0641001874187879</v>
      </c>
      <c r="V24" s="35">
        <v>1.6094354798967609</v>
      </c>
      <c r="W24">
        <v>1.44377</v>
      </c>
      <c r="Y24" s="27">
        <f t="shared" si="3"/>
        <v>0.2579375151161874</v>
      </c>
      <c r="Z24" s="28">
        <f t="shared" si="4"/>
        <v>0.37402068680587103</v>
      </c>
      <c r="AA24" s="28">
        <f t="shared" si="5"/>
        <v>0.12265847044116425</v>
      </c>
      <c r="AB24" s="29">
        <f t="shared" si="6"/>
        <v>0.12265847044116425</v>
      </c>
      <c r="AC24" s="27">
        <f t="shared" si="7"/>
        <v>2.8313875577245739E-3</v>
      </c>
      <c r="AD24" s="28">
        <f t="shared" si="8"/>
        <v>0.37402068680587103</v>
      </c>
      <c r="AE24" s="28">
        <f t="shared" si="0"/>
        <v>1.4601268251828479E-2</v>
      </c>
      <c r="AF24" s="29">
        <f t="shared" si="1"/>
        <v>1.4601268251828479E-2</v>
      </c>
      <c r="AG24" s="27">
        <f t="shared" si="9"/>
        <v>1.2646058578871272E-2</v>
      </c>
      <c r="AH24" s="28">
        <f t="shared" si="10"/>
        <v>0.37402068680587103</v>
      </c>
      <c r="AI24" s="28">
        <f t="shared" si="11"/>
        <v>3.2574289442078033E-2</v>
      </c>
      <c r="AJ24" s="29">
        <f t="shared" si="12"/>
        <v>-3.2574289442078033E-2</v>
      </c>
    </row>
    <row r="25" spans="3:36" x14ac:dyDescent="0.25">
      <c r="C25" s="38">
        <v>13.636363636363635</v>
      </c>
      <c r="D25" s="46">
        <v>35</v>
      </c>
      <c r="E25" s="40">
        <v>28.5</v>
      </c>
      <c r="F25" s="40">
        <v>5.5578902905298701E-4</v>
      </c>
      <c r="G25" s="35">
        <v>1</v>
      </c>
      <c r="H25" s="35">
        <v>7</v>
      </c>
      <c r="I25" s="35"/>
      <c r="J25" s="42">
        <v>0.77229061496447315</v>
      </c>
      <c r="L25" s="34">
        <v>9.0909090909090899</v>
      </c>
      <c r="M25" s="2">
        <v>39.4</v>
      </c>
      <c r="N25" s="35">
        <v>28.5</v>
      </c>
      <c r="O25" s="35">
        <v>5.5578902905298701E-4</v>
      </c>
      <c r="P25" s="35">
        <v>1</v>
      </c>
      <c r="Q25" s="35">
        <v>7</v>
      </c>
      <c r="R25" s="36"/>
      <c r="S25" s="35">
        <v>0.17519580524674078</v>
      </c>
      <c r="T25" s="36"/>
      <c r="U25" s="9">
        <f t="shared" si="2"/>
        <v>0.57967782180424177</v>
      </c>
      <c r="V25" s="35">
        <v>0.19763225884998445</v>
      </c>
      <c r="W25">
        <v>0.27789999999999998</v>
      </c>
      <c r="Y25" s="27">
        <f>(U25-S25)^2</f>
        <v>0.16360570171842251</v>
      </c>
      <c r="Z25" s="28">
        <f t="shared" si="4"/>
        <v>0.5920634336311047</v>
      </c>
      <c r="AA25" s="28">
        <f t="shared" si="5"/>
        <v>0.5196629812454242</v>
      </c>
      <c r="AB25" s="29">
        <f t="shared" si="6"/>
        <v>0.5196629812454242</v>
      </c>
      <c r="AC25" s="27">
        <f t="shared" si="7"/>
        <v>5.0339445029050594E-4</v>
      </c>
      <c r="AD25" s="28">
        <f t="shared" si="8"/>
        <v>0.5920634336311047</v>
      </c>
      <c r="AE25" s="28">
        <f t="shared" si="0"/>
        <v>5.2334130923270945E-2</v>
      </c>
      <c r="AF25" s="29">
        <f t="shared" si="1"/>
        <v>5.2334130923270945E-2</v>
      </c>
      <c r="AG25" s="27">
        <f t="shared" si="9"/>
        <v>1.0548151619915395E-2</v>
      </c>
      <c r="AH25" s="28">
        <f t="shared" si="10"/>
        <v>0.5920634336311047</v>
      </c>
      <c r="AI25" s="28">
        <f t="shared" si="11"/>
        <v>0.20036484323299622</v>
      </c>
      <c r="AJ25" s="29">
        <f t="shared" si="12"/>
        <v>0.20036484323299622</v>
      </c>
    </row>
    <row r="26" spans="3:36" ht="15.75" thickBot="1" x14ac:dyDescent="0.3">
      <c r="C26" s="38">
        <v>18.18181818181818</v>
      </c>
      <c r="D26" s="46">
        <v>35</v>
      </c>
      <c r="E26" s="40">
        <v>28.5</v>
      </c>
      <c r="F26" s="40">
        <v>5.5578902905298701E-4</v>
      </c>
      <c r="G26" s="35">
        <v>1</v>
      </c>
      <c r="H26" s="35">
        <v>7</v>
      </c>
      <c r="I26" s="35"/>
      <c r="J26" s="41">
        <v>1.3177061938971115</v>
      </c>
      <c r="L26" s="34">
        <v>13.636363636363637</v>
      </c>
      <c r="M26" s="2">
        <v>39.6</v>
      </c>
      <c r="N26" s="35">
        <v>28.5</v>
      </c>
      <c r="O26" s="35">
        <v>5.5578902905298701E-4</v>
      </c>
      <c r="P26" s="35">
        <v>1</v>
      </c>
      <c r="Q26" s="35">
        <v>7</v>
      </c>
      <c r="R26" s="36"/>
      <c r="S26" s="35">
        <v>0.68898153151927588</v>
      </c>
      <c r="T26" s="36"/>
      <c r="U26" s="9">
        <f t="shared" si="2"/>
        <v>1.1863514223424243</v>
      </c>
      <c r="V26" s="35">
        <v>0.82444381235032926</v>
      </c>
      <c r="W26">
        <v>0.91159000000000001</v>
      </c>
      <c r="Y26" s="27">
        <f t="shared" si="3"/>
        <v>0.24737680829743058</v>
      </c>
      <c r="Z26" s="28">
        <f t="shared" si="4"/>
        <v>6.5367587148906517E-2</v>
      </c>
      <c r="AA26" s="28">
        <f t="shared" si="5"/>
        <v>0.23600577469060133</v>
      </c>
      <c r="AB26" s="29">
        <f t="shared" si="6"/>
        <v>0.23600577469060133</v>
      </c>
      <c r="AC26" s="47">
        <f t="shared" si="7"/>
        <v>1.8350029527951173E-2</v>
      </c>
      <c r="AD26" s="28">
        <f t="shared" si="8"/>
        <v>6.5367587148906517E-2</v>
      </c>
      <c r="AE26" s="48">
        <f t="shared" si="0"/>
        <v>7.7953482278351E-2</v>
      </c>
      <c r="AF26" s="49">
        <f t="shared" si="1"/>
        <v>7.7953482278351E-2</v>
      </c>
      <c r="AG26" s="27">
        <f t="shared" si="9"/>
        <v>4.9554530239333545E-2</v>
      </c>
      <c r="AH26" s="28">
        <f t="shared" si="10"/>
        <v>6.5367587148906517E-2</v>
      </c>
      <c r="AI26" s="28">
        <f t="shared" si="11"/>
        <v>0.12159197180023233</v>
      </c>
      <c r="AJ26" s="29">
        <f t="shared" si="12"/>
        <v>0.12159197180023233</v>
      </c>
    </row>
    <row r="27" spans="3:36" ht="15.75" thickBot="1" x14ac:dyDescent="0.3">
      <c r="C27" s="38">
        <v>22.727272727272727</v>
      </c>
      <c r="D27" s="46">
        <v>35</v>
      </c>
      <c r="E27" s="40">
        <v>28.5</v>
      </c>
      <c r="F27" s="40">
        <v>5.5578902905298701E-4</v>
      </c>
      <c r="G27" s="35">
        <v>1</v>
      </c>
      <c r="H27" s="35">
        <v>7</v>
      </c>
      <c r="I27" s="35"/>
      <c r="J27" s="41">
        <v>1.6078376546202668</v>
      </c>
      <c r="L27" s="47">
        <v>18.18181818181818</v>
      </c>
      <c r="M27" s="48">
        <v>41.4</v>
      </c>
      <c r="N27" s="48">
        <v>28.5</v>
      </c>
      <c r="O27" s="48">
        <v>5.5578902905298701E-4</v>
      </c>
      <c r="P27" s="48">
        <v>0</v>
      </c>
      <c r="Q27" s="48">
        <v>7</v>
      </c>
      <c r="R27" s="49"/>
      <c r="S27" s="48">
        <v>1.2132448218991954</v>
      </c>
      <c r="T27" s="50"/>
      <c r="U27" s="9"/>
    </row>
    <row r="28" spans="3:36" ht="15.75" thickBot="1" x14ac:dyDescent="0.3">
      <c r="C28" s="38">
        <v>4.545454545454545</v>
      </c>
      <c r="D28" s="39">
        <v>20</v>
      </c>
      <c r="E28" s="51">
        <v>24</v>
      </c>
      <c r="F28" s="51">
        <v>6.5999947200042234E-4</v>
      </c>
      <c r="G28" s="35">
        <v>1</v>
      </c>
      <c r="H28" s="35">
        <v>7</v>
      </c>
      <c r="I28" s="35"/>
      <c r="J28" s="42">
        <v>2.3162618538655807E-2</v>
      </c>
      <c r="U28" s="9"/>
    </row>
    <row r="29" spans="3:36" ht="15.75" thickBot="1" x14ac:dyDescent="0.3">
      <c r="C29" s="38">
        <v>9.0909090909090899</v>
      </c>
      <c r="D29" s="39">
        <v>20</v>
      </c>
      <c r="E29" s="51">
        <v>24</v>
      </c>
      <c r="F29" s="51">
        <v>6.5999947200042234E-4</v>
      </c>
      <c r="G29" s="35">
        <v>1</v>
      </c>
      <c r="H29" s="35">
        <v>7</v>
      </c>
      <c r="I29" s="35"/>
      <c r="J29" s="41">
        <v>0.11311027985601263</v>
      </c>
      <c r="R29" s="52" t="s">
        <v>17</v>
      </c>
      <c r="S29" s="53">
        <f>AVERAGE(S7:S26)</f>
        <v>0.94465238857753842</v>
      </c>
      <c r="T29" s="7" t="s">
        <v>18</v>
      </c>
      <c r="U29" s="9">
        <f>SUM(Y7:Y26)</f>
        <v>1.802253334110048</v>
      </c>
      <c r="V29">
        <f>SUM(AC7:AC26)</f>
        <v>0.49946286548983132</v>
      </c>
      <c r="W29">
        <f>SUM(AG7:AG26)</f>
        <v>0.39454384501857409</v>
      </c>
    </row>
    <row r="30" spans="3:36" x14ac:dyDescent="0.25">
      <c r="C30" s="38">
        <v>13.636363636363635</v>
      </c>
      <c r="D30" s="39">
        <v>20</v>
      </c>
      <c r="E30" s="51">
        <v>24</v>
      </c>
      <c r="F30" s="51">
        <v>6.5999947200042234E-4</v>
      </c>
      <c r="G30" s="35">
        <v>1</v>
      </c>
      <c r="H30" s="35">
        <v>7</v>
      </c>
      <c r="I30" s="35"/>
      <c r="J30" s="41">
        <v>0.27341044626432665</v>
      </c>
      <c r="T30" s="7" t="s">
        <v>19</v>
      </c>
      <c r="U30" s="9">
        <f>SUM(Z7:Z26)</f>
        <v>4.041527857141169</v>
      </c>
      <c r="V30">
        <f>SUM(AD7:AD26)</f>
        <v>4.041527857141169</v>
      </c>
      <c r="W30">
        <f>SUM(AH7:AH26)</f>
        <v>4.041527857141169</v>
      </c>
    </row>
    <row r="31" spans="3:36" x14ac:dyDescent="0.25">
      <c r="C31" s="38">
        <v>18.18181818181818</v>
      </c>
      <c r="D31" s="39">
        <v>20</v>
      </c>
      <c r="E31" s="51">
        <v>24</v>
      </c>
      <c r="F31" s="51">
        <v>6.5999947200042234E-4</v>
      </c>
      <c r="G31" s="35">
        <v>1</v>
      </c>
      <c r="H31" s="35">
        <v>7</v>
      </c>
      <c r="I31" s="35"/>
      <c r="J31" s="41">
        <v>0.5027124283235137</v>
      </c>
      <c r="T31" s="7" t="s">
        <v>20</v>
      </c>
      <c r="U31" s="9">
        <f>1-(U29/U30)</f>
        <v>0.55406633386788107</v>
      </c>
      <c r="V31" s="9">
        <f t="shared" ref="V31:W31" si="13">1-(V29/V30)</f>
        <v>0.87641731465309425</v>
      </c>
      <c r="W31" s="9">
        <f t="shared" si="13"/>
        <v>0.90237755151892973</v>
      </c>
    </row>
    <row r="32" spans="3:36" x14ac:dyDescent="0.25">
      <c r="C32" s="38">
        <v>22.727272727272727</v>
      </c>
      <c r="D32" s="39">
        <v>20</v>
      </c>
      <c r="E32" s="51">
        <v>24</v>
      </c>
      <c r="F32" s="51">
        <v>6.5999947200042234E-4</v>
      </c>
      <c r="G32" s="35">
        <v>1</v>
      </c>
      <c r="H32" s="35">
        <v>7</v>
      </c>
      <c r="I32" s="35"/>
      <c r="J32" s="41">
        <v>0.82482541870087467</v>
      </c>
      <c r="T32" s="7" t="s">
        <v>21</v>
      </c>
      <c r="U32" s="9">
        <f>SQRT(SUM(Y7:Y26)/(COUNT(Y7:Y26)-1))</f>
        <v>0.30798610137045301</v>
      </c>
      <c r="V32">
        <f>SQRT(SUM(AC7:AC26)/(COUNT(AC7:AC26)-1))</f>
        <v>0.16213426299307285</v>
      </c>
      <c r="W32">
        <f>SQRT(SUM(AG7:AG26)/(COUNT(AG7:AG26)-1))</f>
        <v>0.14410227453893076</v>
      </c>
    </row>
    <row r="33" spans="3:36" x14ac:dyDescent="0.25">
      <c r="C33" s="38">
        <v>4.545454545454545</v>
      </c>
      <c r="D33" s="44">
        <v>30</v>
      </c>
      <c r="E33" s="51">
        <v>24</v>
      </c>
      <c r="F33" s="51">
        <v>6.5999947200042234E-4</v>
      </c>
      <c r="G33" s="35">
        <v>1</v>
      </c>
      <c r="H33" s="35">
        <v>7</v>
      </c>
      <c r="I33" s="35"/>
      <c r="J33" s="42">
        <v>7.072144949966927E-2</v>
      </c>
      <c r="T33" s="7" t="s">
        <v>22</v>
      </c>
      <c r="U33" s="9" t="e">
        <f>10^(AVERAGE(AA7:AA26))</f>
        <v>#NUM!</v>
      </c>
      <c r="V33">
        <f>10^(AVERAGE(AE7:AE26))</f>
        <v>1.1983209839919027</v>
      </c>
      <c r="W33">
        <f>10^(AVERAGE(AI7:AI26))</f>
        <v>1.1761041040479705</v>
      </c>
    </row>
    <row r="34" spans="3:36" x14ac:dyDescent="0.25">
      <c r="C34" s="38">
        <v>9.0909090909090899</v>
      </c>
      <c r="D34" s="44">
        <v>30</v>
      </c>
      <c r="E34" s="51">
        <v>24</v>
      </c>
      <c r="F34" s="51">
        <v>6.5999947200042234E-4</v>
      </c>
      <c r="G34" s="35">
        <v>1</v>
      </c>
      <c r="H34" s="35">
        <v>7</v>
      </c>
      <c r="I34" s="35"/>
      <c r="J34" s="41">
        <v>0.20275440783971968</v>
      </c>
      <c r="T34" s="7" t="s">
        <v>23</v>
      </c>
      <c r="U34" s="9" t="e">
        <f>10^(AVERAGE(AB7:AB26))</f>
        <v>#NUM!</v>
      </c>
      <c r="V34">
        <f>10^(AVERAGE(AF7:AF26))</f>
        <v>0.88251814141525775</v>
      </c>
      <c r="W34">
        <f>10^(AVERAGE(AJ7:AJ26))</f>
        <v>0.959716132223844</v>
      </c>
    </row>
    <row r="35" spans="3:36" x14ac:dyDescent="0.25">
      <c r="C35" s="38">
        <v>13.636363636363635</v>
      </c>
      <c r="D35" s="44">
        <v>30</v>
      </c>
      <c r="E35" s="51">
        <v>24</v>
      </c>
      <c r="F35" s="51">
        <v>6.5999947200042234E-4</v>
      </c>
      <c r="G35" s="35">
        <v>1</v>
      </c>
      <c r="H35" s="35">
        <v>7</v>
      </c>
      <c r="I35" s="35"/>
      <c r="J35" s="41">
        <v>0.75014120213128621</v>
      </c>
    </row>
    <row r="36" spans="3:36" ht="15.75" thickBot="1" x14ac:dyDescent="0.3">
      <c r="C36" s="38">
        <v>18.18181818181818</v>
      </c>
      <c r="D36" s="44">
        <v>30</v>
      </c>
      <c r="E36" s="51">
        <v>24</v>
      </c>
      <c r="F36" s="51">
        <v>6.5999947200042234E-4</v>
      </c>
      <c r="G36" s="35">
        <v>1</v>
      </c>
      <c r="H36" s="35">
        <v>7</v>
      </c>
      <c r="I36" s="35"/>
      <c r="J36" s="41">
        <v>1.253833332764783</v>
      </c>
      <c r="L36" s="7" t="s">
        <v>24</v>
      </c>
      <c r="U36" s="9" t="s">
        <v>10</v>
      </c>
      <c r="V36" t="s">
        <v>25</v>
      </c>
      <c r="W36" t="s">
        <v>26</v>
      </c>
      <c r="Y36" s="7" t="s">
        <v>10</v>
      </c>
      <c r="AC36" s="7" t="s">
        <v>25</v>
      </c>
      <c r="AG36" s="7" t="s">
        <v>26</v>
      </c>
    </row>
    <row r="37" spans="3:36" ht="15.75" thickBot="1" x14ac:dyDescent="0.3">
      <c r="C37" s="38">
        <v>22.727272727272727</v>
      </c>
      <c r="D37" s="44">
        <v>30</v>
      </c>
      <c r="E37" s="51">
        <v>24</v>
      </c>
      <c r="F37" s="51">
        <v>6.5999947200042234E-4</v>
      </c>
      <c r="G37" s="35">
        <v>1</v>
      </c>
      <c r="H37" s="35">
        <v>7</v>
      </c>
      <c r="I37" s="35"/>
      <c r="J37" s="41">
        <v>1.4948646511161958</v>
      </c>
      <c r="L37" s="10" t="s">
        <v>0</v>
      </c>
      <c r="M37" s="11" t="s">
        <v>13</v>
      </c>
      <c r="N37" s="11" t="s">
        <v>27</v>
      </c>
      <c r="O37" s="14" t="s">
        <v>4</v>
      </c>
      <c r="P37" s="11" t="s">
        <v>5</v>
      </c>
      <c r="Q37" s="11" t="s">
        <v>6</v>
      </c>
      <c r="R37" s="15"/>
      <c r="S37" s="10" t="s">
        <v>1</v>
      </c>
      <c r="T37" s="54"/>
      <c r="U37" s="9"/>
      <c r="Y37" s="18" t="s">
        <v>14</v>
      </c>
      <c r="Z37" s="19" t="s">
        <v>15</v>
      </c>
      <c r="AA37" s="19"/>
      <c r="AB37" s="20"/>
      <c r="AC37" s="18" t="s">
        <v>14</v>
      </c>
      <c r="AD37" s="19" t="s">
        <v>15</v>
      </c>
      <c r="AE37" s="19"/>
      <c r="AF37" s="20"/>
      <c r="AG37" s="18" t="s">
        <v>14</v>
      </c>
      <c r="AH37" s="19" t="s">
        <v>15</v>
      </c>
      <c r="AI37" s="19"/>
      <c r="AJ37" s="20"/>
    </row>
    <row r="38" spans="3:36" x14ac:dyDescent="0.25">
      <c r="C38" s="38">
        <v>4.545454545454545</v>
      </c>
      <c r="D38" s="45">
        <v>40</v>
      </c>
      <c r="E38" s="51">
        <v>24</v>
      </c>
      <c r="F38" s="51">
        <v>6.5999947200042234E-4</v>
      </c>
      <c r="G38" s="35">
        <v>1</v>
      </c>
      <c r="H38" s="35">
        <v>7</v>
      </c>
      <c r="I38" s="35"/>
      <c r="J38" s="42">
        <v>5.5697533224663434E-2</v>
      </c>
      <c r="L38" s="34"/>
      <c r="M38" s="35"/>
      <c r="N38" s="35"/>
      <c r="O38" s="35"/>
      <c r="P38" s="35"/>
      <c r="Q38" s="35"/>
      <c r="R38" s="36"/>
      <c r="S38" s="34"/>
      <c r="T38" s="36"/>
      <c r="U38" s="9"/>
      <c r="Y38" s="27"/>
      <c r="Z38" s="28"/>
      <c r="AA38" s="28"/>
      <c r="AB38" s="29"/>
      <c r="AC38" s="27"/>
      <c r="AD38" s="28"/>
      <c r="AE38" s="28"/>
      <c r="AF38" s="29"/>
      <c r="AG38" s="27"/>
      <c r="AH38" s="28"/>
      <c r="AI38" s="28"/>
      <c r="AJ38" s="29"/>
    </row>
    <row r="39" spans="3:36" x14ac:dyDescent="0.25">
      <c r="C39" s="38">
        <v>9.0909090909090899</v>
      </c>
      <c r="D39" s="45">
        <v>40</v>
      </c>
      <c r="E39" s="51">
        <v>24</v>
      </c>
      <c r="F39" s="51">
        <v>6.5999947200042234E-4</v>
      </c>
      <c r="G39" s="35">
        <v>1</v>
      </c>
      <c r="H39" s="35">
        <v>7</v>
      </c>
      <c r="I39" s="35"/>
      <c r="J39" s="41">
        <v>0.19904340721776081</v>
      </c>
      <c r="L39" s="34">
        <v>17</v>
      </c>
      <c r="M39" s="35">
        <v>40</v>
      </c>
      <c r="N39" s="35">
        <v>28.5</v>
      </c>
      <c r="O39" s="35">
        <v>5.5578902905298734E-4</v>
      </c>
      <c r="P39" s="35">
        <v>1</v>
      </c>
      <c r="Q39" s="35">
        <v>7</v>
      </c>
      <c r="R39" s="36"/>
      <c r="S39" s="34">
        <v>1.1755606655312663</v>
      </c>
      <c r="T39" s="36"/>
      <c r="U39" s="9">
        <f t="shared" ref="U39:U44" si="14">$R$2+$L$2*L39+$M$2*M39+$N$2*N39+$O$2*O39+$P$2*P39+$Q$2*Q39</f>
        <v>1.6437469673278793</v>
      </c>
      <c r="V39">
        <v>0.95125105299026735</v>
      </c>
      <c r="W39">
        <v>1.2871470367836126</v>
      </c>
      <c r="Y39" s="27">
        <f>(U39-S39)^2</f>
        <v>0.2191984131899892</v>
      </c>
      <c r="Z39" s="28">
        <f>(S39-$S$46)^2</f>
        <v>2.6768595512695432</v>
      </c>
      <c r="AA39" s="28">
        <f>ABS(LOG(U39/S39))</f>
        <v>0.14558991849893752</v>
      </c>
      <c r="AB39" s="29">
        <f>LOG(U39/S39)</f>
        <v>0.14558991849893752</v>
      </c>
      <c r="AC39" s="27">
        <f>(V39-S39)^2</f>
        <v>5.0314802278293054E-2</v>
      </c>
      <c r="AD39" s="28">
        <f>(S39-$S$46)^2</f>
        <v>2.6768595512695432</v>
      </c>
      <c r="AE39" s="28">
        <f>ABS(LOG(V39/S39))</f>
        <v>9.1949895550654651E-2</v>
      </c>
      <c r="AF39" s="29">
        <f>LOG(V39/S39)</f>
        <v>-9.1949895550654651E-2</v>
      </c>
      <c r="AG39" s="27">
        <f>(W39-S39)^2</f>
        <v>1.2451518249266475E-2</v>
      </c>
      <c r="AH39" s="28">
        <f>(S39-$S$46)^2</f>
        <v>2.6768595512695432</v>
      </c>
      <c r="AI39" s="28">
        <f>ABS(LOG(W39/S39))</f>
        <v>3.9383115140681678E-2</v>
      </c>
      <c r="AJ39" s="29">
        <f>LOG(W39/S39)</f>
        <v>3.9383115140681678E-2</v>
      </c>
    </row>
    <row r="40" spans="3:36" x14ac:dyDescent="0.25">
      <c r="C40" s="38">
        <v>13.636363636363635</v>
      </c>
      <c r="D40" s="45">
        <v>40</v>
      </c>
      <c r="E40" s="51">
        <v>24</v>
      </c>
      <c r="F40" s="51">
        <v>6.5999947200042234E-4</v>
      </c>
      <c r="G40" s="35">
        <v>1</v>
      </c>
      <c r="H40" s="35">
        <v>7</v>
      </c>
      <c r="I40" s="35"/>
      <c r="J40" s="41">
        <v>0.87833020848550436</v>
      </c>
      <c r="L40" s="34">
        <v>17</v>
      </c>
      <c r="M40" s="35">
        <v>40</v>
      </c>
      <c r="N40" s="35">
        <v>28.5</v>
      </c>
      <c r="O40" s="35">
        <v>1.1115780581059747E-3</v>
      </c>
      <c r="P40" s="35">
        <v>2</v>
      </c>
      <c r="Q40" s="35">
        <v>7</v>
      </c>
      <c r="R40" s="36"/>
      <c r="S40" s="34">
        <v>2.2057402685541607</v>
      </c>
      <c r="T40" s="36"/>
      <c r="U40" s="9">
        <f t="shared" si="14"/>
        <v>1.8504490445557575</v>
      </c>
      <c r="V40">
        <v>1.8745375454398623</v>
      </c>
      <c r="W40">
        <v>1.9763986529125641</v>
      </c>
      <c r="Y40" s="27">
        <f>(U40-S40)^2</f>
        <v>0.12623185385028352</v>
      </c>
      <c r="Z40" s="28">
        <f t="shared" ref="Z40:Z44" si="15">(S40-$S$46)^2</f>
        <v>0.36715298633453647</v>
      </c>
      <c r="AA40" s="28">
        <f t="shared" ref="AA40:AA44" si="16">ABS(LOG(U40/S40))</f>
        <v>7.6277241335184126E-2</v>
      </c>
      <c r="AB40" s="29">
        <f t="shared" ref="AB40:AB44" si="17">LOG(U40/S40)</f>
        <v>-7.6277241335184126E-2</v>
      </c>
      <c r="AC40" s="27">
        <f t="shared" ref="AC40:AC44" si="18">(V40-S40)^2</f>
        <v>0.10969524379832664</v>
      </c>
      <c r="AD40" s="28">
        <f t="shared" ref="AD40:AD44" si="19">(S40-$S$46)^2</f>
        <v>0.36715298633453647</v>
      </c>
      <c r="AE40" s="28">
        <f t="shared" ref="AE40:AE44" si="20">ABS(LOG(V40/S40))</f>
        <v>7.0660228446211032E-2</v>
      </c>
      <c r="AF40" s="29">
        <f t="shared" ref="AF40:AF44" si="21">LOG(V40/S40)</f>
        <v>-7.0660228446211032E-2</v>
      </c>
      <c r="AG40" s="27">
        <f t="shared" ref="AG40:AG44" si="22">(W40-S40)^2</f>
        <v>5.2597576665097831E-2</v>
      </c>
      <c r="AH40" s="28">
        <f t="shared" ref="AH40:AH44" si="23">(S40-$S$46)^2</f>
        <v>0.36715298633453647</v>
      </c>
      <c r="AI40" s="28">
        <f t="shared" ref="AI40:AI44" si="24">ABS(LOG(W40/S40))</f>
        <v>4.767982264286693E-2</v>
      </c>
      <c r="AJ40" s="29">
        <f t="shared" ref="AJ40:AJ44" si="25">LOG(W40/S40)</f>
        <v>-4.767982264286693E-2</v>
      </c>
    </row>
    <row r="41" spans="3:36" x14ac:dyDescent="0.25">
      <c r="C41" s="38">
        <v>18.18181818181818</v>
      </c>
      <c r="D41" s="45">
        <v>40</v>
      </c>
      <c r="E41" s="51">
        <v>24</v>
      </c>
      <c r="F41" s="51">
        <v>6.5999947200042234E-4</v>
      </c>
      <c r="G41" s="35">
        <v>1</v>
      </c>
      <c r="H41" s="35">
        <v>7</v>
      </c>
      <c r="I41" s="35"/>
      <c r="J41" s="41">
        <v>1.4020891046141679</v>
      </c>
      <c r="L41" s="34">
        <v>17</v>
      </c>
      <c r="M41" s="35">
        <v>40</v>
      </c>
      <c r="N41" s="35">
        <v>28.5</v>
      </c>
      <c r="O41" s="35">
        <v>1.667367087158962E-3</v>
      </c>
      <c r="P41" s="35">
        <v>3</v>
      </c>
      <c r="Q41" s="35">
        <v>7</v>
      </c>
      <c r="R41" s="36"/>
      <c r="S41" s="34">
        <v>2.6728350382814163</v>
      </c>
      <c r="T41" s="36"/>
      <c r="U41" s="9">
        <f t="shared" si="14"/>
        <v>2.0571511217836358</v>
      </c>
      <c r="V41">
        <v>2.695195612176859</v>
      </c>
      <c r="W41">
        <v>2.5389875108064226</v>
      </c>
      <c r="Y41" s="27">
        <f t="shared" ref="Y41" si="26">(U41-S41)^2</f>
        <v>0.379066685034046</v>
      </c>
      <c r="Z41" s="28">
        <f t="shared" si="15"/>
        <v>1.9275638507381749E-2</v>
      </c>
      <c r="AA41" s="28">
        <f t="shared" si="16"/>
        <v>0.1137059589776645</v>
      </c>
      <c r="AB41" s="29">
        <f t="shared" si="17"/>
        <v>-0.1137059589776645</v>
      </c>
      <c r="AC41" s="27">
        <f t="shared" si="18"/>
        <v>4.999952649335517E-4</v>
      </c>
      <c r="AD41" s="28">
        <f t="shared" si="19"/>
        <v>1.9275638507381749E-2</v>
      </c>
      <c r="AE41" s="28">
        <f t="shared" si="20"/>
        <v>3.6181350871481843E-3</v>
      </c>
      <c r="AF41" s="29">
        <f t="shared" si="21"/>
        <v>3.6181350871481843E-3</v>
      </c>
      <c r="AG41" s="27">
        <f t="shared" si="22"/>
        <v>1.7915160611169201E-2</v>
      </c>
      <c r="AH41" s="28">
        <f t="shared" si="23"/>
        <v>1.9275638507381749E-2</v>
      </c>
      <c r="AI41" s="28">
        <f t="shared" si="24"/>
        <v>2.2311591248746158E-2</v>
      </c>
      <c r="AJ41" s="29">
        <f t="shared" si="25"/>
        <v>-2.2311591248746158E-2</v>
      </c>
    </row>
    <row r="42" spans="3:36" x14ac:dyDescent="0.25">
      <c r="C42" s="38">
        <v>22.727272727272727</v>
      </c>
      <c r="D42" s="45">
        <v>40</v>
      </c>
      <c r="E42" s="51">
        <v>24</v>
      </c>
      <c r="F42" s="51">
        <v>6.5999947200042234E-4</v>
      </c>
      <c r="G42" s="35">
        <v>1</v>
      </c>
      <c r="H42" s="35">
        <v>7</v>
      </c>
      <c r="I42" s="35"/>
      <c r="J42" s="41">
        <v>1.6077007394651222</v>
      </c>
      <c r="L42" s="34">
        <v>17</v>
      </c>
      <c r="M42" s="35">
        <v>40</v>
      </c>
      <c r="N42" s="35">
        <v>28.5</v>
      </c>
      <c r="O42" s="35">
        <v>2.2231561162119494E-3</v>
      </c>
      <c r="P42" s="35">
        <v>4</v>
      </c>
      <c r="Q42" s="35">
        <v>7</v>
      </c>
      <c r="R42" s="36"/>
      <c r="S42" s="34">
        <v>3.2144848759393256</v>
      </c>
      <c r="T42" s="36"/>
      <c r="U42" s="9">
        <f t="shared" si="14"/>
        <v>2.2638531990115149</v>
      </c>
      <c r="V42">
        <v>3.299860097521639</v>
      </c>
      <c r="W42">
        <v>3.0338918349376618</v>
      </c>
      <c r="Y42" s="27">
        <f>(U42-S42)^2</f>
        <v>0.90370058517858143</v>
      </c>
      <c r="Z42" s="28">
        <f t="shared" si="15"/>
        <v>0.16225839705996142</v>
      </c>
      <c r="AA42" s="28">
        <f t="shared" si="16"/>
        <v>0.15226312542932544</v>
      </c>
      <c r="AB42" s="29">
        <f t="shared" si="17"/>
        <v>-0.15226312542932544</v>
      </c>
      <c r="AC42" s="27">
        <f t="shared" si="18"/>
        <v>7.2889284602291058E-3</v>
      </c>
      <c r="AD42" s="28">
        <f t="shared" si="19"/>
        <v>0.16225839705996142</v>
      </c>
      <c r="AE42" s="28">
        <f t="shared" si="20"/>
        <v>1.1384140948458415E-2</v>
      </c>
      <c r="AF42" s="29">
        <f t="shared" si="21"/>
        <v>1.1384140948458415E-2</v>
      </c>
      <c r="AG42" s="27">
        <f t="shared" si="22"/>
        <v>3.2613846458228637E-2</v>
      </c>
      <c r="AH42" s="28">
        <f t="shared" si="23"/>
        <v>0.16225839705996142</v>
      </c>
      <c r="AI42" s="28">
        <f t="shared" si="24"/>
        <v>2.5111293606632848E-2</v>
      </c>
      <c r="AJ42" s="29">
        <f t="shared" si="25"/>
        <v>-2.5111293606632848E-2</v>
      </c>
    </row>
    <row r="43" spans="3:36" x14ac:dyDescent="0.25">
      <c r="C43" s="38">
        <v>13.636363636363635</v>
      </c>
      <c r="D43" s="46">
        <v>25</v>
      </c>
      <c r="E43" s="51">
        <v>24</v>
      </c>
      <c r="F43" s="51">
        <v>6.5999947200042234E-4</v>
      </c>
      <c r="G43" s="35">
        <v>1</v>
      </c>
      <c r="H43" s="35">
        <v>7</v>
      </c>
      <c r="I43" s="35"/>
      <c r="J43" s="42">
        <v>0.50610628507555844</v>
      </c>
      <c r="L43" s="34">
        <v>17</v>
      </c>
      <c r="M43" s="35">
        <v>40</v>
      </c>
      <c r="N43" s="35">
        <v>28.5</v>
      </c>
      <c r="O43" s="35">
        <v>2.7789451452649369E-3</v>
      </c>
      <c r="P43" s="35">
        <v>5</v>
      </c>
      <c r="Q43" s="35">
        <v>7</v>
      </c>
      <c r="R43" s="36"/>
      <c r="S43" s="34">
        <v>3.6244861510857951</v>
      </c>
      <c r="T43" s="36"/>
      <c r="U43" s="9">
        <f t="shared" si="14"/>
        <v>2.4705552762393941</v>
      </c>
      <c r="V43">
        <v>3.7024703156964516</v>
      </c>
      <c r="W43">
        <v>3.483230473349463</v>
      </c>
      <c r="Y43" s="27">
        <f>(U43-S43)^2</f>
        <v>1.3315564639237805</v>
      </c>
      <c r="Z43" s="28">
        <f t="shared" si="15"/>
        <v>0.66066721556441166</v>
      </c>
      <c r="AA43" s="28">
        <f t="shared" si="16"/>
        <v>0.1664518694367059</v>
      </c>
      <c r="AB43" s="29">
        <f t="shared" si="17"/>
        <v>-0.1664518694367059</v>
      </c>
      <c r="AC43" s="27">
        <f t="shared" si="18"/>
        <v>6.0815299300219687E-3</v>
      </c>
      <c r="AD43" s="28">
        <f t="shared" si="19"/>
        <v>0.66066721556441166</v>
      </c>
      <c r="AE43" s="28">
        <f t="shared" si="20"/>
        <v>9.2451405989290025E-3</v>
      </c>
      <c r="AF43" s="29">
        <f t="shared" si="21"/>
        <v>9.2451405989290025E-3</v>
      </c>
      <c r="AG43" s="27">
        <f t="shared" si="22"/>
        <v>1.9953166492750501E-2</v>
      </c>
      <c r="AH43" s="28">
        <f t="shared" si="23"/>
        <v>0.66066721556441166</v>
      </c>
      <c r="AI43" s="28">
        <f t="shared" si="24"/>
        <v>1.7264233504575538E-2</v>
      </c>
      <c r="AJ43" s="29">
        <f t="shared" si="25"/>
        <v>-1.7264233504575538E-2</v>
      </c>
    </row>
    <row r="44" spans="3:36" ht="15.75" thickBot="1" x14ac:dyDescent="0.3">
      <c r="C44" s="38">
        <v>18.18181818181818</v>
      </c>
      <c r="D44" s="46">
        <v>25</v>
      </c>
      <c r="E44" s="51">
        <v>24</v>
      </c>
      <c r="F44" s="51">
        <v>6.5999947200042234E-4</v>
      </c>
      <c r="G44" s="35">
        <v>1</v>
      </c>
      <c r="H44" s="35">
        <v>7</v>
      </c>
      <c r="I44" s="35"/>
      <c r="J44" s="41">
        <v>0.87006633193852878</v>
      </c>
      <c r="L44" s="55">
        <v>17</v>
      </c>
      <c r="M44" s="56">
        <v>40</v>
      </c>
      <c r="N44" s="56">
        <v>28.5</v>
      </c>
      <c r="O44" s="56">
        <v>3.334734174317924E-3</v>
      </c>
      <c r="P44" s="35">
        <v>6</v>
      </c>
      <c r="Q44" s="56">
        <v>7</v>
      </c>
      <c r="R44" s="50"/>
      <c r="S44" s="55">
        <v>3.9769236299661586</v>
      </c>
      <c r="T44" s="50"/>
      <c r="U44" s="9">
        <f t="shared" si="14"/>
        <v>2.6772573534672723</v>
      </c>
      <c r="V44">
        <v>4.0212982421912145</v>
      </c>
      <c r="W44">
        <v>3.8993079340509458</v>
      </c>
      <c r="Y44" s="27">
        <f>(U44-S44)^2</f>
        <v>1.6891324302684794</v>
      </c>
      <c r="Z44" s="28">
        <f t="shared" si="15"/>
        <v>1.357811893519735</v>
      </c>
      <c r="AA44" s="28">
        <f t="shared" si="16"/>
        <v>0.17185713108947859</v>
      </c>
      <c r="AB44" s="29">
        <f t="shared" si="17"/>
        <v>-0.17185713108947859</v>
      </c>
      <c r="AC44" s="27">
        <f t="shared" si="18"/>
        <v>1.9691062101240804E-3</v>
      </c>
      <c r="AD44" s="28">
        <f t="shared" si="19"/>
        <v>1.357811893519735</v>
      </c>
      <c r="AE44" s="28">
        <f t="shared" si="20"/>
        <v>4.8190328477895833E-3</v>
      </c>
      <c r="AF44" s="29">
        <f t="shared" si="21"/>
        <v>4.8190328477895833E-3</v>
      </c>
      <c r="AG44" s="27">
        <f t="shared" si="22"/>
        <v>6.0241962524027774E-3</v>
      </c>
      <c r="AH44" s="28">
        <f t="shared" si="23"/>
        <v>1.357811893519735</v>
      </c>
      <c r="AI44" s="28">
        <f t="shared" si="24"/>
        <v>8.5597177686612576E-3</v>
      </c>
      <c r="AJ44" s="29">
        <f t="shared" si="25"/>
        <v>-8.5597177686612576E-3</v>
      </c>
    </row>
    <row r="45" spans="3:36" ht="15.75" thickBot="1" x14ac:dyDescent="0.3">
      <c r="C45" s="38">
        <v>22.727272727272727</v>
      </c>
      <c r="D45" s="46">
        <v>25</v>
      </c>
      <c r="E45" s="51">
        <v>24</v>
      </c>
      <c r="F45" s="51">
        <v>6.5999947200042234E-4</v>
      </c>
      <c r="G45" s="35">
        <v>1</v>
      </c>
      <c r="H45" s="35">
        <v>7</v>
      </c>
      <c r="I45" s="35"/>
      <c r="J45" s="41">
        <v>1.1507339274669997</v>
      </c>
      <c r="U45" s="9"/>
    </row>
    <row r="46" spans="3:36" ht="15.75" thickBot="1" x14ac:dyDescent="0.3">
      <c r="C46" s="38">
        <v>13.636363636363635</v>
      </c>
      <c r="D46" s="46">
        <v>35</v>
      </c>
      <c r="E46" s="51">
        <v>24</v>
      </c>
      <c r="F46" s="51">
        <v>6.5999947200042234E-4</v>
      </c>
      <c r="G46" s="35">
        <v>1</v>
      </c>
      <c r="H46" s="35">
        <v>7</v>
      </c>
      <c r="I46" s="35"/>
      <c r="J46" s="42">
        <v>0.88101079018508688</v>
      </c>
      <c r="R46" s="52" t="s">
        <v>17</v>
      </c>
      <c r="S46" s="53">
        <f>AVERAGE(S39:S44)</f>
        <v>2.8116717715596873</v>
      </c>
      <c r="T46" s="7" t="s">
        <v>18</v>
      </c>
      <c r="U46" s="9">
        <f>SUM(Y39:Y44)</f>
        <v>4.6488864314451597</v>
      </c>
      <c r="V46">
        <f>SUM(AC39:AC44)</f>
        <v>0.17584960594192842</v>
      </c>
      <c r="W46">
        <f>SUM(AG39:AG44)</f>
        <v>0.14155546472891542</v>
      </c>
    </row>
    <row r="47" spans="3:36" x14ac:dyDescent="0.25">
      <c r="C47" s="38">
        <v>18.18181818181818</v>
      </c>
      <c r="D47" s="46">
        <v>35</v>
      </c>
      <c r="E47" s="51">
        <v>24</v>
      </c>
      <c r="F47" s="51">
        <v>6.5999947200042234E-4</v>
      </c>
      <c r="G47" s="35">
        <v>1</v>
      </c>
      <c r="H47" s="35">
        <v>7</v>
      </c>
      <c r="I47" s="35"/>
      <c r="J47" s="41">
        <v>1.316086047809113</v>
      </c>
      <c r="T47" s="7" t="s">
        <v>19</v>
      </c>
      <c r="U47" s="9">
        <f>SUM(Z39:Z44)</f>
        <v>5.24402568225557</v>
      </c>
      <c r="V47">
        <f>SUM(AD39:AD44)</f>
        <v>5.24402568225557</v>
      </c>
      <c r="W47">
        <f>SUM(AH39:AH44)</f>
        <v>5.24402568225557</v>
      </c>
    </row>
    <row r="48" spans="3:36" x14ac:dyDescent="0.25">
      <c r="C48" s="38">
        <v>22.727272727272727</v>
      </c>
      <c r="D48" s="46">
        <v>35</v>
      </c>
      <c r="E48" s="51">
        <v>24</v>
      </c>
      <c r="F48" s="51">
        <v>6.5999947200042234E-4</v>
      </c>
      <c r="G48" s="35">
        <v>1</v>
      </c>
      <c r="H48" s="35">
        <v>7</v>
      </c>
      <c r="I48" s="35"/>
      <c r="J48" s="41">
        <v>1.5592984193898709</v>
      </c>
      <c r="T48" s="7" t="s">
        <v>20</v>
      </c>
      <c r="U48" s="9">
        <f>1-(U46/U47)</f>
        <v>0.11348900384378513</v>
      </c>
      <c r="V48" s="9">
        <f t="shared" ref="V48:W48" si="27">1-(V46/V47)</f>
        <v>0.96646667720622381</v>
      </c>
      <c r="W48" s="9">
        <f t="shared" si="27"/>
        <v>0.97300633648536416</v>
      </c>
    </row>
    <row r="49" spans="3:36" x14ac:dyDescent="0.25">
      <c r="C49" s="38">
        <v>4.545454545454545</v>
      </c>
      <c r="D49" s="39">
        <v>20</v>
      </c>
      <c r="E49" s="57">
        <v>20</v>
      </c>
      <c r="F49" s="57">
        <v>7.9199936640050688E-4</v>
      </c>
      <c r="G49" s="35">
        <v>1</v>
      </c>
      <c r="H49" s="35">
        <v>7</v>
      </c>
      <c r="I49" s="35"/>
      <c r="J49" s="42">
        <v>-3.4425813695147913E-3</v>
      </c>
      <c r="T49" s="7" t="s">
        <v>21</v>
      </c>
      <c r="U49" s="9">
        <f>SQRT(SUM(Y39:Y44)/(COUNT(Y39:Y44)-1))</f>
        <v>0.96424959750524752</v>
      </c>
      <c r="V49">
        <f>SQRT(SUM(AC39:AC44)/(COUNT(AC39:AC44)-1))</f>
        <v>0.18753645295884661</v>
      </c>
      <c r="W49">
        <f>SQRT(SUM(AG39:AG44)/(COUNT(AG39:AG44)-1))</f>
        <v>0.16825900554140655</v>
      </c>
    </row>
    <row r="50" spans="3:36" x14ac:dyDescent="0.25">
      <c r="C50" s="38">
        <v>9.0909090909090899</v>
      </c>
      <c r="D50" s="39">
        <v>20</v>
      </c>
      <c r="E50" s="57">
        <v>20</v>
      </c>
      <c r="F50" s="57">
        <v>7.9199936640050688E-4</v>
      </c>
      <c r="G50" s="35">
        <v>1</v>
      </c>
      <c r="H50" s="35">
        <v>7</v>
      </c>
      <c r="I50" s="35"/>
      <c r="J50" s="41">
        <v>0.12785766408955868</v>
      </c>
      <c r="T50" s="7" t="s">
        <v>22</v>
      </c>
      <c r="U50" s="9">
        <f>10^(AVERAGE(AA39:AA44))</f>
        <v>1.37306429555627</v>
      </c>
      <c r="V50">
        <f>10^(AVERAGE(AE39:AE44))</f>
        <v>1.0763316115818953</v>
      </c>
      <c r="W50">
        <f>10^(AVERAGE(AI39:AI44))</f>
        <v>1.0634529875544398</v>
      </c>
    </row>
    <row r="51" spans="3:36" x14ac:dyDescent="0.25">
      <c r="C51" s="38">
        <v>13.636363636363635</v>
      </c>
      <c r="D51" s="39">
        <v>20</v>
      </c>
      <c r="E51" s="57">
        <v>20</v>
      </c>
      <c r="F51" s="57">
        <v>7.9199936640050688E-4</v>
      </c>
      <c r="G51" s="35">
        <v>1</v>
      </c>
      <c r="H51" s="35">
        <v>7</v>
      </c>
      <c r="I51" s="35"/>
      <c r="J51" s="41">
        <v>0.28281820874640401</v>
      </c>
      <c r="T51" s="7" t="s">
        <v>23</v>
      </c>
      <c r="U51" s="9">
        <f>10^(AVERAGE(AB39:AB44))</f>
        <v>0.81440250101509959</v>
      </c>
      <c r="V51">
        <f>10^(AVERAGE(AF39:AF44))</f>
        <v>0.95004181550663036</v>
      </c>
      <c r="W51">
        <f>10^(AVERAGE(AJ39:AJ44))</f>
        <v>0.96919108214824112</v>
      </c>
    </row>
    <row r="52" spans="3:36" x14ac:dyDescent="0.25">
      <c r="C52" s="38">
        <v>18.18181818181818</v>
      </c>
      <c r="D52" s="39">
        <v>20</v>
      </c>
      <c r="E52" s="57">
        <v>20</v>
      </c>
      <c r="F52" s="57">
        <v>7.9199936640050688E-4</v>
      </c>
      <c r="G52" s="35">
        <v>1</v>
      </c>
      <c r="H52" s="35">
        <v>7</v>
      </c>
      <c r="I52" s="35"/>
      <c r="J52" s="41">
        <v>0.55257282743295133</v>
      </c>
    </row>
    <row r="53" spans="3:36" ht="15.75" thickBot="1" x14ac:dyDescent="0.3">
      <c r="C53" s="38">
        <v>22.727272727272727</v>
      </c>
      <c r="D53" s="39">
        <v>20</v>
      </c>
      <c r="E53" s="57">
        <v>20</v>
      </c>
      <c r="F53" s="57">
        <v>7.9199936640050688E-4</v>
      </c>
      <c r="G53" s="35">
        <v>1</v>
      </c>
      <c r="H53" s="35">
        <v>7</v>
      </c>
      <c r="I53" s="35"/>
      <c r="J53" s="41">
        <v>0.83265953985669117</v>
      </c>
      <c r="L53" s="7" t="s">
        <v>28</v>
      </c>
      <c r="U53" s="9" t="s">
        <v>10</v>
      </c>
      <c r="V53" t="s">
        <v>25</v>
      </c>
      <c r="W53" t="s">
        <v>26</v>
      </c>
      <c r="Y53" s="7" t="s">
        <v>10</v>
      </c>
      <c r="AC53" s="7" t="s">
        <v>25</v>
      </c>
      <c r="AG53" s="7" t="s">
        <v>26</v>
      </c>
    </row>
    <row r="54" spans="3:36" ht="15.75" thickBot="1" x14ac:dyDescent="0.3">
      <c r="C54" s="38">
        <v>4.545454545454545</v>
      </c>
      <c r="D54" s="44">
        <v>30</v>
      </c>
      <c r="E54" s="57">
        <v>20</v>
      </c>
      <c r="F54" s="57">
        <v>7.9199936640050688E-4</v>
      </c>
      <c r="G54" s="35">
        <v>1</v>
      </c>
      <c r="H54" s="35">
        <v>7</v>
      </c>
      <c r="I54" s="35"/>
      <c r="J54" s="42">
        <v>2.897993129281904E-2</v>
      </c>
      <c r="L54" s="10" t="s">
        <v>0</v>
      </c>
      <c r="M54" s="11" t="s">
        <v>13</v>
      </c>
      <c r="N54" s="11" t="s">
        <v>27</v>
      </c>
      <c r="O54" s="14" t="s">
        <v>4</v>
      </c>
      <c r="P54" s="11" t="s">
        <v>5</v>
      </c>
      <c r="Q54" s="11" t="s">
        <v>6</v>
      </c>
      <c r="R54" s="15"/>
      <c r="S54" s="10" t="s">
        <v>1</v>
      </c>
      <c r="T54" s="54"/>
      <c r="U54" s="9"/>
      <c r="Y54" s="18" t="s">
        <v>14</v>
      </c>
      <c r="Z54" s="19" t="s">
        <v>15</v>
      </c>
      <c r="AA54" s="19"/>
      <c r="AB54" s="20"/>
      <c r="AC54" s="18" t="s">
        <v>14</v>
      </c>
      <c r="AD54" s="19" t="s">
        <v>15</v>
      </c>
      <c r="AE54" s="19"/>
      <c r="AF54" s="20"/>
      <c r="AG54" s="18" t="s">
        <v>14</v>
      </c>
      <c r="AH54" s="19" t="s">
        <v>15</v>
      </c>
      <c r="AI54" s="19"/>
      <c r="AJ54" s="20"/>
    </row>
    <row r="55" spans="3:36" x14ac:dyDescent="0.25">
      <c r="C55" s="38">
        <v>9.0909090909090899</v>
      </c>
      <c r="D55" s="44">
        <v>30</v>
      </c>
      <c r="E55" s="57">
        <v>20</v>
      </c>
      <c r="F55" s="57">
        <v>7.9199936640050688E-4</v>
      </c>
      <c r="G55" s="35">
        <v>1</v>
      </c>
      <c r="H55" s="35">
        <v>7</v>
      </c>
      <c r="I55" s="35"/>
      <c r="J55" s="41">
        <v>0.18138491645892035</v>
      </c>
      <c r="L55" s="21"/>
      <c r="M55" s="23"/>
      <c r="N55" s="23"/>
      <c r="O55" s="23"/>
      <c r="P55" s="23"/>
      <c r="Q55" s="23"/>
      <c r="R55" s="24"/>
      <c r="S55" s="21"/>
      <c r="T55" s="24"/>
      <c r="U55" s="9"/>
      <c r="Y55" s="27"/>
      <c r="Z55" s="28"/>
      <c r="AA55" s="28"/>
      <c r="AB55" s="29"/>
      <c r="AC55" s="27"/>
      <c r="AD55" s="28"/>
      <c r="AE55" s="28"/>
      <c r="AF55" s="29"/>
      <c r="AG55" s="27"/>
      <c r="AH55" s="28"/>
      <c r="AI55" s="28"/>
      <c r="AJ55" s="29"/>
    </row>
    <row r="56" spans="3:36" x14ac:dyDescent="0.25">
      <c r="C56" s="38">
        <v>13.636363636363635</v>
      </c>
      <c r="D56" s="44">
        <v>30</v>
      </c>
      <c r="E56" s="57">
        <v>20</v>
      </c>
      <c r="F56" s="57">
        <v>7.9199936640050688E-4</v>
      </c>
      <c r="G56" s="35">
        <v>1</v>
      </c>
      <c r="H56" s="35">
        <v>7</v>
      </c>
      <c r="I56" s="35"/>
      <c r="J56" s="41">
        <v>0.88793799361979531</v>
      </c>
      <c r="L56" s="34">
        <v>17</v>
      </c>
      <c r="M56" s="35">
        <v>40</v>
      </c>
      <c r="N56" s="35">
        <v>28.5</v>
      </c>
      <c r="O56" s="35">
        <v>4.4900000000000002E-4</v>
      </c>
      <c r="P56" s="35">
        <v>0</v>
      </c>
      <c r="Q56" s="35">
        <v>7</v>
      </c>
      <c r="R56" s="36"/>
      <c r="S56" s="34">
        <v>0.79613539948337619</v>
      </c>
      <c r="T56" s="36"/>
      <c r="U56" s="9">
        <f t="shared" ref="U56:U65" si="28">$R$2+$L$2*L56+$M$2*M56+$N$2*N56+$O$2*O56+$P$2*P56+$Q$2*Q56</f>
        <v>1.8183694099999999</v>
      </c>
      <c r="V56">
        <v>0.76892103111998622</v>
      </c>
      <c r="W56">
        <v>1.1273940899279207</v>
      </c>
      <c r="Y56" s="27">
        <f t="shared" ref="Y56:Y65" si="29">(U56-S56)^2</f>
        <v>1.0449623722569006</v>
      </c>
      <c r="Z56" s="28">
        <f>(S56-$S$67)^2</f>
        <v>4.4939327078701616</v>
      </c>
      <c r="AA56" s="28">
        <f>ABS(LOG(U56/S56))</f>
        <v>0.35869518186146632</v>
      </c>
      <c r="AB56" s="29">
        <f>LOG(U56/S56)</f>
        <v>0.35869518186146632</v>
      </c>
      <c r="AC56" s="27">
        <f>(V56-S56)^2</f>
        <v>7.4062184541828107E-4</v>
      </c>
      <c r="AD56" s="28">
        <f>(S56-$S$67)^2</f>
        <v>4.4939327078701616</v>
      </c>
      <c r="AE56" s="28">
        <f>ABS(LOG(V56/S56))</f>
        <v>1.5105195224641908E-2</v>
      </c>
      <c r="AF56" s="29">
        <f>LOG(V56/S56)</f>
        <v>-1.5105195224641908E-2</v>
      </c>
      <c r="AG56" s="27">
        <f>(W56-S56)^2</f>
        <v>0.10973231999503455</v>
      </c>
      <c r="AH56" s="28">
        <f>(S56-$S$67)^2</f>
        <v>4.4939327078701616</v>
      </c>
      <c r="AI56" s="28">
        <f>ABS(LOG(W56/S56))</f>
        <v>0.15108881893038853</v>
      </c>
      <c r="AJ56" s="29">
        <f>LOG(W56/S56)</f>
        <v>0.15108881893038853</v>
      </c>
    </row>
    <row r="57" spans="3:36" x14ac:dyDescent="0.25">
      <c r="C57" s="38">
        <v>18.18181818181818</v>
      </c>
      <c r="D57" s="44">
        <v>30</v>
      </c>
      <c r="E57" s="57">
        <v>20</v>
      </c>
      <c r="F57" s="57">
        <v>7.9199936640050688E-4</v>
      </c>
      <c r="G57" s="35">
        <v>1</v>
      </c>
      <c r="H57" s="35">
        <v>7</v>
      </c>
      <c r="I57" s="35"/>
      <c r="J57" s="41">
        <v>1.3060075911805105</v>
      </c>
      <c r="L57" s="34">
        <v>17</v>
      </c>
      <c r="M57" s="35">
        <v>40</v>
      </c>
      <c r="N57" s="35">
        <v>28.5</v>
      </c>
      <c r="O57" s="35">
        <v>8.9800000000000004E-4</v>
      </c>
      <c r="P57" s="35">
        <v>0</v>
      </c>
      <c r="Q57" s="35">
        <v>7</v>
      </c>
      <c r="R57" s="36"/>
      <c r="S57" s="34">
        <v>1.4047810262811162</v>
      </c>
      <c r="T57" s="36"/>
      <c r="U57" s="9">
        <f t="shared" si="28"/>
        <v>2.1996939299000005</v>
      </c>
      <c r="V57">
        <v>1.5247974388614292</v>
      </c>
      <c r="W57">
        <v>1.7310999419328317</v>
      </c>
      <c r="Y57" s="27">
        <f t="shared" si="29"/>
        <v>0.63188652433980552</v>
      </c>
      <c r="Z57" s="28">
        <f t="shared" ref="Z57:Z65" si="30">(S57-$S$67)^2</f>
        <v>2.283858910920805</v>
      </c>
      <c r="AA57" s="28">
        <f>ABS(LOG(U57/S57))</f>
        <v>0.19475362357676493</v>
      </c>
      <c r="AB57" s="29">
        <f t="shared" ref="AB57:AB65" si="31">LOG(U57/S57)</f>
        <v>0.19475362357676493</v>
      </c>
      <c r="AC57" s="27">
        <f t="shared" ref="AC57:AC65" si="32">(V57-S57)^2</f>
        <v>1.4403939288647895E-2</v>
      </c>
      <c r="AD57" s="28">
        <f t="shared" ref="AD57:AD65" si="33">(S57-$S$67)^2</f>
        <v>2.283858910920805</v>
      </c>
      <c r="AE57" s="28">
        <f t="shared" ref="AE57:AE65" si="34">ABS(LOG(V57/S57))</f>
        <v>3.5603521038929511E-2</v>
      </c>
      <c r="AF57" s="29">
        <f t="shared" ref="AF57:AF65" si="35">LOG(V57/S57)</f>
        <v>3.5603521038929511E-2</v>
      </c>
      <c r="AG57" s="27">
        <f t="shared" ref="AG57:AG65" si="36">(W57-S57)^2</f>
        <v>0.10648403471211138</v>
      </c>
      <c r="AH57" s="28">
        <f t="shared" ref="AH57:AH65" si="37">(S57-$S$67)^2</f>
        <v>2.283858910920805</v>
      </c>
      <c r="AI57" s="28">
        <f t="shared" ref="AI57:AI65" si="38">ABS(LOG(W57/S57))</f>
        <v>9.0713509018160554E-2</v>
      </c>
      <c r="AJ57" s="29">
        <f t="shared" ref="AJ57:AJ65" si="39">LOG(W57/S57)</f>
        <v>9.0713509018160554E-2</v>
      </c>
    </row>
    <row r="58" spans="3:36" x14ac:dyDescent="0.25">
      <c r="C58" s="38">
        <v>22.727272727272727</v>
      </c>
      <c r="D58" s="44">
        <v>30</v>
      </c>
      <c r="E58" s="57">
        <v>20</v>
      </c>
      <c r="F58" s="57">
        <v>7.9199936640050688E-4</v>
      </c>
      <c r="G58" s="35">
        <v>1</v>
      </c>
      <c r="H58" s="35">
        <v>7</v>
      </c>
      <c r="I58" s="35"/>
      <c r="J58" s="41">
        <v>1.4722994069453783</v>
      </c>
      <c r="L58" s="34">
        <v>17</v>
      </c>
      <c r="M58" s="35">
        <v>40</v>
      </c>
      <c r="N58" s="35">
        <v>28.5</v>
      </c>
      <c r="O58" s="35">
        <v>1.346E-3</v>
      </c>
      <c r="P58" s="35">
        <v>0</v>
      </c>
      <c r="Q58" s="35">
        <v>7</v>
      </c>
      <c r="R58" s="36"/>
      <c r="S58" s="34">
        <v>1.9443716493049283</v>
      </c>
      <c r="T58" s="36"/>
      <c r="U58" s="9">
        <f t="shared" si="28"/>
        <v>2.5801691747</v>
      </c>
      <c r="V58">
        <v>2.240445306159514</v>
      </c>
      <c r="W58">
        <v>2.2246889346274736</v>
      </c>
      <c r="Y58" s="27">
        <f t="shared" si="29"/>
        <v>0.40423849329849676</v>
      </c>
      <c r="Z58" s="28">
        <f t="shared" si="30"/>
        <v>0.94411059578119472</v>
      </c>
      <c r="AA58" s="28">
        <f>ABS(LOG(U58/S58))</f>
        <v>0.12286890236614437</v>
      </c>
      <c r="AB58" s="29">
        <f t="shared" si="31"/>
        <v>0.12286890236614437</v>
      </c>
      <c r="AC58" s="27">
        <f t="shared" si="32"/>
        <v>8.7659610283246925E-2</v>
      </c>
      <c r="AD58" s="28">
        <f t="shared" si="33"/>
        <v>0.94411059578119472</v>
      </c>
      <c r="AE58" s="28">
        <f t="shared" si="34"/>
        <v>6.1555066321384522E-2</v>
      </c>
      <c r="AF58" s="29">
        <f t="shared" si="35"/>
        <v>6.1555066321384522E-2</v>
      </c>
      <c r="AG58" s="27">
        <f t="shared" si="36"/>
        <v>7.8577780450601264E-2</v>
      </c>
      <c r="AH58" s="28">
        <f t="shared" si="37"/>
        <v>0.94411059578119472</v>
      </c>
      <c r="AI58" s="28">
        <f t="shared" si="38"/>
        <v>5.849001463635975E-2</v>
      </c>
      <c r="AJ58" s="29">
        <f t="shared" si="39"/>
        <v>5.849001463635975E-2</v>
      </c>
    </row>
    <row r="59" spans="3:36" x14ac:dyDescent="0.25">
      <c r="C59" s="38">
        <v>4.545454545454545</v>
      </c>
      <c r="D59" s="45">
        <v>40</v>
      </c>
      <c r="E59" s="57">
        <v>20</v>
      </c>
      <c r="F59" s="57">
        <v>7.9199936640050688E-4</v>
      </c>
      <c r="G59" s="35">
        <v>1</v>
      </c>
      <c r="H59" s="35">
        <v>7</v>
      </c>
      <c r="I59" s="35"/>
      <c r="J59" s="42">
        <v>0.12417205654506192</v>
      </c>
      <c r="L59" s="34">
        <v>17</v>
      </c>
      <c r="M59" s="35">
        <v>40</v>
      </c>
      <c r="N59" s="35">
        <v>28.5</v>
      </c>
      <c r="O59" s="35">
        <v>1.7949999999999999E-3</v>
      </c>
      <c r="P59" s="35">
        <v>0</v>
      </c>
      <c r="Q59" s="35">
        <v>7</v>
      </c>
      <c r="R59" s="36"/>
      <c r="S59" s="34">
        <v>2.512611087884407</v>
      </c>
      <c r="T59" s="36"/>
      <c r="U59" s="9">
        <f t="shared" si="28"/>
        <v>2.9614936945999997</v>
      </c>
      <c r="V59">
        <v>2.8568676540932127</v>
      </c>
      <c r="W59">
        <v>2.6580829505248218</v>
      </c>
      <c r="Y59" s="27">
        <f t="shared" si="29"/>
        <v>0.20149559461178543</v>
      </c>
      <c r="Z59" s="28">
        <f t="shared" si="30"/>
        <v>0.16274293472829099</v>
      </c>
      <c r="AA59" s="28">
        <f>ABS(LOG(U59/S59))</f>
        <v>7.1385540372800413E-2</v>
      </c>
      <c r="AB59" s="29">
        <f t="shared" si="31"/>
        <v>7.1385540372800413E-2</v>
      </c>
      <c r="AC59" s="27">
        <f t="shared" si="32"/>
        <v>0.11851258337787784</v>
      </c>
      <c r="AD59" s="28">
        <f t="shared" si="33"/>
        <v>0.16274293472829099</v>
      </c>
      <c r="AE59" s="28">
        <f t="shared" si="34"/>
        <v>5.5764849990425892E-2</v>
      </c>
      <c r="AF59" s="29">
        <f t="shared" si="35"/>
        <v>5.5764849990425892E-2</v>
      </c>
      <c r="AG59" s="27">
        <f t="shared" si="36"/>
        <v>2.1162062820071707E-2</v>
      </c>
      <c r="AH59" s="28">
        <f t="shared" si="37"/>
        <v>0.16274293472829099</v>
      </c>
      <c r="AI59" s="28">
        <f t="shared" si="38"/>
        <v>2.444325786552402E-2</v>
      </c>
      <c r="AJ59" s="29">
        <f t="shared" si="39"/>
        <v>2.444325786552402E-2</v>
      </c>
    </row>
    <row r="60" spans="3:36" x14ac:dyDescent="0.25">
      <c r="C60" s="38">
        <v>9.0909090909090899</v>
      </c>
      <c r="D60" s="45">
        <v>40</v>
      </c>
      <c r="E60" s="57">
        <v>20</v>
      </c>
      <c r="F60" s="57">
        <v>7.9199936640050688E-4</v>
      </c>
      <c r="G60" s="35">
        <v>1</v>
      </c>
      <c r="H60" s="35">
        <v>7</v>
      </c>
      <c r="I60" s="35"/>
      <c r="J60" s="41">
        <v>0.30622387500700882</v>
      </c>
      <c r="L60" s="34">
        <v>17</v>
      </c>
      <c r="M60" s="35">
        <v>40</v>
      </c>
      <c r="N60" s="35">
        <v>28.5</v>
      </c>
      <c r="O60" s="35">
        <v>2.2439999999999999E-3</v>
      </c>
      <c r="P60" s="35">
        <v>0</v>
      </c>
      <c r="Q60" s="35">
        <v>7</v>
      </c>
      <c r="R60" s="36"/>
      <c r="S60" s="34">
        <v>2.7607309704884573</v>
      </c>
      <c r="T60" s="36"/>
      <c r="U60" s="9">
        <f t="shared" si="28"/>
        <v>3.3428182145000003</v>
      </c>
      <c r="V60">
        <v>3.3179981415405697</v>
      </c>
      <c r="W60">
        <v>3.0515920490635442</v>
      </c>
      <c r="Y60" s="27">
        <f t="shared" si="29"/>
        <v>0.33882555964095357</v>
      </c>
      <c r="Z60" s="28">
        <f t="shared" si="30"/>
        <v>2.411629343673834E-2</v>
      </c>
      <c r="AA60" s="28">
        <f t="shared" ref="AA60" si="40">ABS(LOG(U60/S60))</f>
        <v>8.3088672615729248E-2</v>
      </c>
      <c r="AB60" s="29">
        <f t="shared" si="31"/>
        <v>8.3088672615729248E-2</v>
      </c>
      <c r="AC60" s="27">
        <f t="shared" si="32"/>
        <v>0.31054669993242434</v>
      </c>
      <c r="AD60" s="28">
        <f t="shared" si="33"/>
        <v>2.411629343673834E-2</v>
      </c>
      <c r="AE60" s="28">
        <f t="shared" si="34"/>
        <v>7.9852051144310723E-2</v>
      </c>
      <c r="AF60" s="29">
        <f t="shared" si="35"/>
        <v>7.9852051144310723E-2</v>
      </c>
      <c r="AG60" s="27">
        <f t="shared" si="36"/>
        <v>8.460016702986288E-2</v>
      </c>
      <c r="AH60" s="28">
        <f t="shared" si="37"/>
        <v>2.411629343673834E-2</v>
      </c>
      <c r="AI60" s="28">
        <f t="shared" si="38"/>
        <v>4.35023873792428E-2</v>
      </c>
      <c r="AJ60" s="29">
        <f t="shared" si="39"/>
        <v>4.35023873792428E-2</v>
      </c>
    </row>
    <row r="61" spans="3:36" x14ac:dyDescent="0.25">
      <c r="C61" s="38">
        <v>13.636363636363635</v>
      </c>
      <c r="D61" s="45">
        <v>40</v>
      </c>
      <c r="E61" s="57">
        <v>20</v>
      </c>
      <c r="F61" s="57">
        <v>7.9199936640050688E-4</v>
      </c>
      <c r="G61" s="35">
        <v>1</v>
      </c>
      <c r="H61" s="35">
        <v>7</v>
      </c>
      <c r="I61" s="35"/>
      <c r="J61" s="41">
        <v>0.9363683834014922</v>
      </c>
      <c r="L61" s="34">
        <v>17</v>
      </c>
      <c r="M61" s="35">
        <v>40</v>
      </c>
      <c r="N61" s="35">
        <v>28.5</v>
      </c>
      <c r="O61" s="35">
        <v>2.6930000000000001E-3</v>
      </c>
      <c r="P61" s="35">
        <v>0</v>
      </c>
      <c r="Q61" s="35">
        <v>7</v>
      </c>
      <c r="R61" s="36"/>
      <c r="S61" s="34">
        <v>3.2603832566576312</v>
      </c>
      <c r="T61" s="36"/>
      <c r="U61" s="9">
        <f t="shared" si="28"/>
        <v>3.7241427344</v>
      </c>
      <c r="V61">
        <v>3.6481205254475393</v>
      </c>
      <c r="W61">
        <v>3.4159828581312288</v>
      </c>
      <c r="Y61" s="27">
        <f t="shared" si="29"/>
        <v>0.21507285319587466</v>
      </c>
      <c r="Z61" s="28">
        <f t="shared" si="30"/>
        <v>0.11858248068204032</v>
      </c>
      <c r="AA61" s="28">
        <f>ABS(LOG(U61/S61))</f>
        <v>5.7757663538107809E-2</v>
      </c>
      <c r="AB61" s="29">
        <f t="shared" si="31"/>
        <v>5.7757663538107809E-2</v>
      </c>
      <c r="AC61" s="27">
        <f t="shared" si="32"/>
        <v>0.15034018960865744</v>
      </c>
      <c r="AD61" s="28">
        <f t="shared" si="33"/>
        <v>0.11858248068204032</v>
      </c>
      <c r="AE61" s="28">
        <f t="shared" si="34"/>
        <v>4.8800523777259651E-2</v>
      </c>
      <c r="AF61" s="29">
        <f t="shared" si="35"/>
        <v>4.8800523777259651E-2</v>
      </c>
      <c r="AG61" s="27">
        <f t="shared" si="36"/>
        <v>2.4211235978742408E-2</v>
      </c>
      <c r="AH61" s="28">
        <f t="shared" si="37"/>
        <v>0.11858248068204032</v>
      </c>
      <c r="AI61" s="28">
        <f t="shared" si="38"/>
        <v>2.0247028474049304E-2</v>
      </c>
      <c r="AJ61" s="29">
        <f t="shared" si="39"/>
        <v>2.0247028474049304E-2</v>
      </c>
    </row>
    <row r="62" spans="3:36" x14ac:dyDescent="0.25">
      <c r="C62" s="38">
        <v>18.18181818181818</v>
      </c>
      <c r="D62" s="45">
        <v>40</v>
      </c>
      <c r="E62" s="57">
        <v>20</v>
      </c>
      <c r="F62" s="57">
        <v>7.9199936640050688E-4</v>
      </c>
      <c r="G62" s="35">
        <v>1</v>
      </c>
      <c r="H62" s="35">
        <v>7</v>
      </c>
      <c r="I62" s="35"/>
      <c r="J62" s="41">
        <v>1.4609752183145119</v>
      </c>
      <c r="L62" s="34">
        <v>17</v>
      </c>
      <c r="M62" s="35">
        <v>40</v>
      </c>
      <c r="N62" s="35">
        <v>28.5</v>
      </c>
      <c r="O62" s="35">
        <v>3.1419999999999998E-3</v>
      </c>
      <c r="P62" s="35">
        <v>0</v>
      </c>
      <c r="Q62" s="35">
        <v>7</v>
      </c>
      <c r="R62" s="36"/>
      <c r="S62" s="34">
        <v>3.6960636335964479</v>
      </c>
      <c r="T62" s="36"/>
      <c r="U62" s="9">
        <f t="shared" si="28"/>
        <v>4.1054672542999997</v>
      </c>
      <c r="V62">
        <v>3.9146254621223999</v>
      </c>
      <c r="W62">
        <v>3.7578156248192789</v>
      </c>
      <c r="Y62" s="27">
        <f t="shared" si="29"/>
        <v>0.16761132464517775</v>
      </c>
      <c r="Z62" s="28">
        <f t="shared" si="30"/>
        <v>0.60845997940020979</v>
      </c>
      <c r="AA62" s="28">
        <f>ABS(LOG(U62/S62))</f>
        <v>4.5623152814042264E-2</v>
      </c>
      <c r="AB62" s="29">
        <f t="shared" si="31"/>
        <v>4.5623152814042264E-2</v>
      </c>
      <c r="AC62" s="27">
        <f t="shared" si="32"/>
        <v>4.7769272888607675E-2</v>
      </c>
      <c r="AD62" s="28">
        <f t="shared" si="33"/>
        <v>0.60845997940020979</v>
      </c>
      <c r="AE62" s="28">
        <f t="shared" si="34"/>
        <v>2.4950776901180388E-2</v>
      </c>
      <c r="AF62" s="29">
        <f t="shared" si="35"/>
        <v>2.4950776901180388E-2</v>
      </c>
      <c r="AG62" s="27">
        <f t="shared" si="36"/>
        <v>3.8133084199846014E-3</v>
      </c>
      <c r="AH62" s="28">
        <f t="shared" si="37"/>
        <v>0.60845997940020979</v>
      </c>
      <c r="AI62" s="28">
        <f t="shared" si="38"/>
        <v>7.1960281839607973E-3</v>
      </c>
      <c r="AJ62" s="29">
        <f t="shared" si="39"/>
        <v>7.1960281839607973E-3</v>
      </c>
    </row>
    <row r="63" spans="3:36" x14ac:dyDescent="0.25">
      <c r="C63" s="38">
        <v>22.727272727272727</v>
      </c>
      <c r="D63" s="45">
        <v>40</v>
      </c>
      <c r="E63" s="57">
        <v>20</v>
      </c>
      <c r="F63" s="57">
        <v>7.9199936640050688E-4</v>
      </c>
      <c r="G63" s="35">
        <v>1</v>
      </c>
      <c r="H63" s="35">
        <v>7</v>
      </c>
      <c r="I63" s="35"/>
      <c r="J63" s="41">
        <v>1.7225755811689063</v>
      </c>
      <c r="L63" s="34">
        <v>17</v>
      </c>
      <c r="M63" s="35">
        <v>40</v>
      </c>
      <c r="N63" s="35">
        <v>28.5</v>
      </c>
      <c r="O63" s="35">
        <v>3.5899999999999999E-3</v>
      </c>
      <c r="P63" s="35">
        <v>0</v>
      </c>
      <c r="Q63" s="35">
        <v>7</v>
      </c>
      <c r="R63" s="36"/>
      <c r="S63" s="34">
        <v>3.9593532609936499</v>
      </c>
      <c r="T63" s="36"/>
      <c r="U63" s="9">
        <f t="shared" si="28"/>
        <v>4.4859424991000001</v>
      </c>
      <c r="V63">
        <v>4.1588123086735775</v>
      </c>
      <c r="W63">
        <v>4.0814541094501902</v>
      </c>
      <c r="Y63" s="27">
        <f t="shared" si="29"/>
        <v>0.27729622568942636</v>
      </c>
      <c r="Z63" s="28">
        <f t="shared" si="30"/>
        <v>1.0885334716306201</v>
      </c>
      <c r="AA63" s="28">
        <f>ABS(LOG(U63/S63))</f>
        <v>5.4229450430552342E-2</v>
      </c>
      <c r="AB63" s="29">
        <f t="shared" si="31"/>
        <v>5.4229450430552342E-2</v>
      </c>
      <c r="AC63" s="27">
        <f t="shared" si="32"/>
        <v>3.9783911701383637E-2</v>
      </c>
      <c r="AD63" s="28">
        <f t="shared" si="33"/>
        <v>1.0885334716306201</v>
      </c>
      <c r="AE63" s="28">
        <f t="shared" si="34"/>
        <v>2.1345068609489558E-2</v>
      </c>
      <c r="AF63" s="29">
        <f t="shared" si="35"/>
        <v>2.1345068609489558E-2</v>
      </c>
      <c r="AG63" s="27">
        <f t="shared" si="36"/>
        <v>1.4908617193807004E-2</v>
      </c>
      <c r="AH63" s="28">
        <f t="shared" si="37"/>
        <v>1.0885334716306201</v>
      </c>
      <c r="AI63" s="28">
        <f t="shared" si="38"/>
        <v>1.3190665739429832E-2</v>
      </c>
      <c r="AJ63" s="29">
        <f t="shared" si="39"/>
        <v>1.3190665739429832E-2</v>
      </c>
    </row>
    <row r="64" spans="3:36" x14ac:dyDescent="0.25">
      <c r="C64" s="38">
        <v>13.636363636363635</v>
      </c>
      <c r="D64" s="46">
        <v>25</v>
      </c>
      <c r="E64" s="57">
        <v>20</v>
      </c>
      <c r="F64" s="57">
        <v>7.9199936640050688E-4</v>
      </c>
      <c r="G64" s="35">
        <v>1</v>
      </c>
      <c r="H64" s="35">
        <v>7</v>
      </c>
      <c r="I64" s="35"/>
      <c r="J64" s="42">
        <v>0.39676054992414872</v>
      </c>
      <c r="L64" s="34">
        <v>17</v>
      </c>
      <c r="M64" s="35">
        <v>40</v>
      </c>
      <c r="N64" s="35">
        <v>28.5</v>
      </c>
      <c r="O64" s="35">
        <v>4.0390000000000001E-3</v>
      </c>
      <c r="P64" s="35">
        <v>0</v>
      </c>
      <c r="Q64" s="35">
        <v>7</v>
      </c>
      <c r="R64" s="36"/>
      <c r="S64" s="34">
        <v>4.3144950958405488</v>
      </c>
      <c r="T64" s="36"/>
      <c r="U64" s="9">
        <f t="shared" si="28"/>
        <v>4.8672670189999998</v>
      </c>
      <c r="V64">
        <v>4.3961460516291826</v>
      </c>
      <c r="W64">
        <v>4.3899829705248425</v>
      </c>
      <c r="Y64" s="27">
        <f t="shared" si="29"/>
        <v>0.305556799033398</v>
      </c>
      <c r="Z64" s="28">
        <f t="shared" si="30"/>
        <v>1.9557180881405507</v>
      </c>
      <c r="AA64" s="28">
        <f>ABS(LOG(U64/S64))</f>
        <v>5.2355192681872713E-2</v>
      </c>
      <c r="AB64" s="29">
        <f t="shared" si="31"/>
        <v>5.2355192681872713E-2</v>
      </c>
      <c r="AC64" s="27">
        <f t="shared" si="32"/>
        <v>6.6668785811974307E-3</v>
      </c>
      <c r="AD64" s="28">
        <f t="shared" si="33"/>
        <v>1.9557180881405507</v>
      </c>
      <c r="AE64" s="28">
        <f t="shared" si="34"/>
        <v>8.1421327297249487E-3</v>
      </c>
      <c r="AF64" s="29">
        <f t="shared" si="35"/>
        <v>8.1421327297249487E-3</v>
      </c>
      <c r="AG64" s="27">
        <f t="shared" si="36"/>
        <v>5.6984192243516359E-3</v>
      </c>
      <c r="AH64" s="28">
        <f t="shared" si="37"/>
        <v>1.9557180881405507</v>
      </c>
      <c r="AI64" s="28">
        <f t="shared" si="38"/>
        <v>7.5328558690311602E-3</v>
      </c>
      <c r="AJ64" s="29">
        <f t="shared" si="39"/>
        <v>7.5328558690311602E-3</v>
      </c>
    </row>
    <row r="65" spans="3:36" ht="15.75" thickBot="1" x14ac:dyDescent="0.3">
      <c r="C65" s="38">
        <v>18.18181818181818</v>
      </c>
      <c r="D65" s="46">
        <v>25</v>
      </c>
      <c r="E65" s="57">
        <v>20</v>
      </c>
      <c r="F65" s="57">
        <v>7.9199936640050688E-4</v>
      </c>
      <c r="G65" s="35">
        <v>1</v>
      </c>
      <c r="H65" s="35">
        <v>7</v>
      </c>
      <c r="I65" s="35"/>
      <c r="J65" s="41">
        <v>0.97810475951532505</v>
      </c>
      <c r="L65" s="55">
        <v>17</v>
      </c>
      <c r="M65" s="56">
        <v>40</v>
      </c>
      <c r="N65" s="56">
        <v>28.5</v>
      </c>
      <c r="O65" s="56">
        <v>4.4879999999999998E-3</v>
      </c>
      <c r="P65" s="35">
        <v>0</v>
      </c>
      <c r="Q65" s="56">
        <v>7</v>
      </c>
      <c r="R65" s="50"/>
      <c r="S65" s="55">
        <v>4.5113264815748861</v>
      </c>
      <c r="T65" s="50"/>
      <c r="U65" s="9">
        <f t="shared" si="28"/>
        <v>5.2485915388999995</v>
      </c>
      <c r="V65">
        <v>4.6314657955673315</v>
      </c>
      <c r="W65">
        <v>4.6856825542471432</v>
      </c>
      <c r="Y65" s="27">
        <f t="shared" si="29"/>
        <v>0.5435597647526027</v>
      </c>
      <c r="Z65" s="28">
        <f t="shared" si="30"/>
        <v>2.5449862229911444</v>
      </c>
      <c r="AA65" s="28">
        <f>ABS(LOG(U65/S65))</f>
        <v>6.5738518160910309E-2</v>
      </c>
      <c r="AB65" s="29">
        <f t="shared" si="31"/>
        <v>6.5738518160910309E-2</v>
      </c>
      <c r="AC65" s="27">
        <f t="shared" si="32"/>
        <v>1.4433454766575381E-2</v>
      </c>
      <c r="AD65" s="28">
        <f t="shared" si="33"/>
        <v>2.5449862229911444</v>
      </c>
      <c r="AE65" s="28">
        <f t="shared" si="34"/>
        <v>1.1414203209218148E-2</v>
      </c>
      <c r="AF65" s="29">
        <f t="shared" si="35"/>
        <v>1.1414203209218148E-2</v>
      </c>
      <c r="AG65" s="27">
        <f t="shared" si="36"/>
        <v>3.0400040077693383E-2</v>
      </c>
      <c r="AH65" s="28">
        <f t="shared" si="37"/>
        <v>2.5449862229911444</v>
      </c>
      <c r="AI65" s="28">
        <f t="shared" si="38"/>
        <v>1.6468604836756839E-2</v>
      </c>
      <c r="AJ65" s="29">
        <f t="shared" si="39"/>
        <v>1.6468604836756839E-2</v>
      </c>
    </row>
    <row r="66" spans="3:36" ht="15.75" thickBot="1" x14ac:dyDescent="0.3">
      <c r="C66" s="38">
        <v>22.727272727272727</v>
      </c>
      <c r="D66" s="46">
        <v>25</v>
      </c>
      <c r="E66" s="57">
        <v>20</v>
      </c>
      <c r="F66" s="57">
        <v>7.9199936640050688E-4</v>
      </c>
      <c r="G66" s="35">
        <v>1</v>
      </c>
      <c r="H66" s="35">
        <v>7</v>
      </c>
      <c r="I66" s="35"/>
      <c r="J66" s="41">
        <v>1.2022257964129919</v>
      </c>
      <c r="U66" s="9"/>
    </row>
    <row r="67" spans="3:36" ht="15.75" thickBot="1" x14ac:dyDescent="0.3">
      <c r="C67" s="38">
        <v>13.636363636363635</v>
      </c>
      <c r="D67" s="46">
        <v>35</v>
      </c>
      <c r="E67" s="57">
        <v>20</v>
      </c>
      <c r="F67" s="57">
        <v>7.9199936640050688E-4</v>
      </c>
      <c r="G67" s="35">
        <v>1</v>
      </c>
      <c r="H67" s="35">
        <v>7</v>
      </c>
      <c r="I67" s="35"/>
      <c r="J67" s="42">
        <v>0.91536643279087537</v>
      </c>
      <c r="R67" s="52" t="s">
        <v>17</v>
      </c>
      <c r="S67" s="53">
        <f>AVERAGE(S56:S65)</f>
        <v>2.9160251862105451</v>
      </c>
      <c r="T67" s="7" t="s">
        <v>18</v>
      </c>
      <c r="U67" s="9">
        <f>SUM(Y56:Y65)</f>
        <v>4.1305055114644214</v>
      </c>
      <c r="V67">
        <f>SUM(AC56:AC65)</f>
        <v>0.79085716227403691</v>
      </c>
      <c r="W67">
        <f>SUM(AG56:AG65)</f>
        <v>0.47958798590226087</v>
      </c>
    </row>
    <row r="68" spans="3:36" x14ac:dyDescent="0.25">
      <c r="C68" s="38">
        <v>18.18181818181818</v>
      </c>
      <c r="D68" s="46">
        <v>35</v>
      </c>
      <c r="E68" s="57">
        <v>20</v>
      </c>
      <c r="F68" s="57">
        <v>7.9199936640050688E-4</v>
      </c>
      <c r="G68" s="35">
        <v>1</v>
      </c>
      <c r="H68" s="35">
        <v>7</v>
      </c>
      <c r="I68" s="35"/>
      <c r="J68" s="41">
        <v>1.3891561898824503</v>
      </c>
      <c r="T68" s="7" t="s">
        <v>19</v>
      </c>
      <c r="U68" s="9">
        <f>SUM(Z56:Z65)</f>
        <v>14.225041685581758</v>
      </c>
      <c r="V68">
        <f>SUM(AD56:AD65)</f>
        <v>14.225041685581758</v>
      </c>
      <c r="W68">
        <f>SUM(AH56:AH65)</f>
        <v>14.225041685581758</v>
      </c>
    </row>
    <row r="69" spans="3:36" x14ac:dyDescent="0.25">
      <c r="C69" s="38">
        <v>22.727272727272727</v>
      </c>
      <c r="D69" s="46">
        <v>35</v>
      </c>
      <c r="E69" s="57">
        <v>20</v>
      </c>
      <c r="F69" s="57">
        <v>7.9199936640050688E-4</v>
      </c>
      <c r="G69" s="35">
        <v>1</v>
      </c>
      <c r="H69" s="35">
        <v>7</v>
      </c>
      <c r="I69" s="35"/>
      <c r="J69" s="41">
        <v>1.6770132684439518</v>
      </c>
      <c r="T69" s="7" t="s">
        <v>20</v>
      </c>
      <c r="U69" s="9">
        <f>1-(U67/U68)</f>
        <v>0.70963139491879124</v>
      </c>
      <c r="V69" s="9">
        <f t="shared" ref="V69:W69" si="41">1-(V67/V68)</f>
        <v>0.94440387734851872</v>
      </c>
      <c r="W69" s="9">
        <f t="shared" si="41"/>
        <v>0.96628565339190797</v>
      </c>
    </row>
    <row r="70" spans="3:36" x14ac:dyDescent="0.25">
      <c r="C70" s="38">
        <v>4.545454545454545</v>
      </c>
      <c r="D70" s="39">
        <v>20</v>
      </c>
      <c r="E70" s="57">
        <v>15.5</v>
      </c>
      <c r="F70" s="57">
        <v>1.0219346663232348E-3</v>
      </c>
      <c r="G70" s="35">
        <v>1</v>
      </c>
      <c r="H70" s="35">
        <v>7</v>
      </c>
      <c r="I70" s="35"/>
      <c r="J70" s="42">
        <v>2.4075687808017644E-2</v>
      </c>
      <c r="T70" s="7" t="s">
        <v>21</v>
      </c>
      <c r="U70" s="9">
        <f>SQRT(SUM(Y56:Y65)/(COUNT(Y56:Y65)-1))</f>
        <v>0.67745483748319346</v>
      </c>
      <c r="V70">
        <f>SQRT(SUM(AC56:AC65)/(COUNT(AC56:AC65)-1))</f>
        <v>0.29643383415266306</v>
      </c>
      <c r="W70">
        <f>SQRT(SUM(AG56:AG65)/(COUNT(AG56:AG65)-1))</f>
        <v>0.23084097120992214</v>
      </c>
    </row>
    <row r="71" spans="3:36" x14ac:dyDescent="0.25">
      <c r="C71" s="38">
        <v>9.0909090909090899</v>
      </c>
      <c r="D71" s="39">
        <v>20</v>
      </c>
      <c r="E71" s="58">
        <v>15.5</v>
      </c>
      <c r="F71" s="58">
        <v>1.0219346663232348E-3</v>
      </c>
      <c r="G71" s="35">
        <v>1</v>
      </c>
      <c r="H71" s="35">
        <v>7</v>
      </c>
      <c r="I71" s="35"/>
      <c r="J71" s="41">
        <v>0.17185742823645572</v>
      </c>
      <c r="T71" s="7" t="s">
        <v>22</v>
      </c>
      <c r="U71" s="9">
        <f>10^(AVERAGE(AA56:AA65))</f>
        <v>1.2901778745495538</v>
      </c>
      <c r="V71">
        <f>10^(AVERAGE(AE56:AE65))</f>
        <v>1.0870595578952651</v>
      </c>
      <c r="W71">
        <f>10^(AVERAGE(AI56:AI65))</f>
        <v>1.1048092891331203</v>
      </c>
    </row>
    <row r="72" spans="3:36" x14ac:dyDescent="0.25">
      <c r="C72" s="38">
        <v>13.636363636363635</v>
      </c>
      <c r="D72" s="39">
        <v>20</v>
      </c>
      <c r="E72" s="58">
        <v>15.5</v>
      </c>
      <c r="F72" s="58">
        <v>1.0219346663232348E-3</v>
      </c>
      <c r="G72" s="35">
        <v>1</v>
      </c>
      <c r="H72" s="35">
        <v>7</v>
      </c>
      <c r="I72" s="35"/>
      <c r="J72" s="41">
        <v>0.44831073877486843</v>
      </c>
      <c r="T72" s="7" t="s">
        <v>23</v>
      </c>
      <c r="U72" s="9">
        <f>10^(AVERAGE(AB56:AB65))</f>
        <v>1.2901778745495538</v>
      </c>
      <c r="V72">
        <f>10^(AVERAGE(AF56:AF65))</f>
        <v>1.0795239946015733</v>
      </c>
      <c r="W72">
        <f>10^(AVERAGE(AJ56:AJ65))</f>
        <v>1.1048092891331203</v>
      </c>
    </row>
    <row r="73" spans="3:36" x14ac:dyDescent="0.25">
      <c r="C73" s="38">
        <v>18.18181818181818</v>
      </c>
      <c r="D73" s="39">
        <v>20</v>
      </c>
      <c r="E73" s="58">
        <v>15.5</v>
      </c>
      <c r="F73" s="58">
        <v>1.0219346663232348E-3</v>
      </c>
      <c r="G73" s="35">
        <v>1</v>
      </c>
      <c r="H73" s="35">
        <v>7</v>
      </c>
      <c r="I73" s="35"/>
      <c r="J73" s="41">
        <v>0.59529170166627732</v>
      </c>
    </row>
    <row r="74" spans="3:36" ht="15.75" thickBot="1" x14ac:dyDescent="0.3">
      <c r="C74" s="38">
        <v>22.727272727272727</v>
      </c>
      <c r="D74" s="39">
        <v>20</v>
      </c>
      <c r="E74" s="58">
        <v>15.5</v>
      </c>
      <c r="F74" s="58">
        <v>1.0219346663232348E-3</v>
      </c>
      <c r="G74" s="35">
        <v>1</v>
      </c>
      <c r="H74" s="35">
        <v>7</v>
      </c>
      <c r="I74" s="35"/>
      <c r="J74" s="41">
        <v>0.93899490375673078</v>
      </c>
      <c r="L74" s="7" t="s">
        <v>29</v>
      </c>
      <c r="U74" s="9" t="s">
        <v>10</v>
      </c>
      <c r="V74" t="s">
        <v>26</v>
      </c>
      <c r="Y74" s="7" t="s">
        <v>10</v>
      </c>
      <c r="AC74" s="7" t="s">
        <v>26</v>
      </c>
    </row>
    <row r="75" spans="3:36" ht="15.75" thickBot="1" x14ac:dyDescent="0.3">
      <c r="C75" s="38">
        <v>4.545454545454545</v>
      </c>
      <c r="D75" s="44">
        <v>30</v>
      </c>
      <c r="E75" s="58">
        <v>15.5</v>
      </c>
      <c r="F75" s="58">
        <v>1.0219346663232348E-3</v>
      </c>
      <c r="G75" s="35">
        <v>1</v>
      </c>
      <c r="H75" s="35">
        <v>7</v>
      </c>
      <c r="I75" s="35"/>
      <c r="J75" s="42">
        <v>8.0871099965774323E-2</v>
      </c>
      <c r="L75" s="10" t="s">
        <v>0</v>
      </c>
      <c r="M75" s="11" t="s">
        <v>13</v>
      </c>
      <c r="N75" s="11" t="s">
        <v>27</v>
      </c>
      <c r="O75" s="14" t="s">
        <v>4</v>
      </c>
      <c r="P75" s="11" t="s">
        <v>5</v>
      </c>
      <c r="Q75" s="11" t="s">
        <v>6</v>
      </c>
      <c r="R75" s="15"/>
      <c r="S75" s="10" t="s">
        <v>1</v>
      </c>
      <c r="T75" s="54"/>
      <c r="U75" s="9"/>
      <c r="Y75" s="18" t="s">
        <v>14</v>
      </c>
      <c r="Z75" s="19" t="s">
        <v>15</v>
      </c>
      <c r="AA75" s="19"/>
      <c r="AB75" s="20"/>
      <c r="AC75" s="18" t="s">
        <v>14</v>
      </c>
      <c r="AD75" s="19" t="s">
        <v>15</v>
      </c>
      <c r="AE75" s="19"/>
      <c r="AF75" s="20"/>
    </row>
    <row r="76" spans="3:36" x14ac:dyDescent="0.25">
      <c r="C76" s="38">
        <v>9.0909090909090899</v>
      </c>
      <c r="D76" s="44">
        <v>30</v>
      </c>
      <c r="E76" s="58">
        <v>15.5</v>
      </c>
      <c r="F76" s="58">
        <v>1.0219346663232348E-3</v>
      </c>
      <c r="G76" s="35">
        <v>1</v>
      </c>
      <c r="H76" s="35">
        <v>7</v>
      </c>
      <c r="I76" s="35"/>
      <c r="J76" s="41">
        <v>0.21416976155340137</v>
      </c>
      <c r="L76" s="21"/>
      <c r="M76" s="23"/>
      <c r="N76" s="23"/>
      <c r="O76" s="23"/>
      <c r="P76" s="23"/>
      <c r="Q76" s="23"/>
      <c r="R76" s="24"/>
      <c r="S76" s="21"/>
      <c r="T76" s="24"/>
      <c r="U76" s="9"/>
      <c r="Y76" s="27"/>
      <c r="Z76" s="28"/>
      <c r="AA76" s="28"/>
      <c r="AB76" s="29"/>
      <c r="AC76" s="27"/>
      <c r="AD76" s="28"/>
      <c r="AE76" s="28"/>
      <c r="AF76" s="29"/>
    </row>
    <row r="77" spans="3:36" x14ac:dyDescent="0.25">
      <c r="C77" s="38">
        <v>13.636363636363635</v>
      </c>
      <c r="D77" s="44">
        <v>30</v>
      </c>
      <c r="E77" s="58">
        <v>15.5</v>
      </c>
      <c r="F77" s="58">
        <v>1.0219346663232348E-3</v>
      </c>
      <c r="G77" s="35">
        <v>1</v>
      </c>
      <c r="H77" s="35">
        <v>7</v>
      </c>
      <c r="I77" s="35"/>
      <c r="J77" s="41">
        <v>0.87558335084240602</v>
      </c>
      <c r="L77" s="38">
        <v>18.18181818181818</v>
      </c>
      <c r="M77" s="3">
        <v>40</v>
      </c>
      <c r="N77" s="35">
        <v>28.5</v>
      </c>
      <c r="O77" s="35">
        <v>5.5578902905298734E-4</v>
      </c>
      <c r="P77" s="35">
        <v>1</v>
      </c>
      <c r="Q77" s="2">
        <v>5.5</v>
      </c>
      <c r="R77" s="36"/>
      <c r="S77" s="34">
        <v>2.3094309624145586</v>
      </c>
      <c r="T77" s="36"/>
      <c r="U77" s="9">
        <f t="shared" ref="U77:U82" si="42">$R$2+$L$2*L77+$M$2*M77+$N$2*N77+$O$2*O77+$P$2*P77+$Q$2*Q77</f>
        <v>2.5870094341006062</v>
      </c>
      <c r="V77">
        <v>1.9718197706541707</v>
      </c>
      <c r="Y77" s="27">
        <f>(U77-S77)^2</f>
        <v>7.7049807943561963E-2</v>
      </c>
      <c r="Z77" s="28">
        <f>(S77-$S$84)^2</f>
        <v>1.4984633835728498</v>
      </c>
      <c r="AA77" s="28">
        <f>ABS(LOG(U77/S77))</f>
        <v>4.9293028390442646E-2</v>
      </c>
      <c r="AB77" s="29">
        <f>LOG(U77/S77)</f>
        <v>4.9293028390442646E-2</v>
      </c>
      <c r="AC77" s="27">
        <f>(V77-S77)^2</f>
        <v>0.1139813168018694</v>
      </c>
      <c r="AD77" s="28">
        <f>(S77-$S$84)^2</f>
        <v>1.4984633835728498</v>
      </c>
      <c r="AE77" s="28">
        <f>ABS(LOG(V77/S77))</f>
        <v>6.8637767281439416E-2</v>
      </c>
      <c r="AF77" s="29">
        <f>LOG(V77/S77)</f>
        <v>-6.8637767281439416E-2</v>
      </c>
    </row>
    <row r="78" spans="3:36" x14ac:dyDescent="0.25">
      <c r="C78" s="38">
        <v>18.18181818181818</v>
      </c>
      <c r="D78" s="44">
        <v>30</v>
      </c>
      <c r="E78" s="58">
        <v>15.5</v>
      </c>
      <c r="F78" s="58">
        <v>1.0219346663232348E-3</v>
      </c>
      <c r="G78" s="35">
        <v>1</v>
      </c>
      <c r="H78" s="35">
        <v>7</v>
      </c>
      <c r="I78" s="35"/>
      <c r="J78" s="41">
        <v>1.355068357306594</v>
      </c>
      <c r="L78" s="38">
        <v>18.18181818181818</v>
      </c>
      <c r="M78" s="3">
        <v>40</v>
      </c>
      <c r="N78" s="35">
        <v>28.5</v>
      </c>
      <c r="O78" s="35">
        <v>1.1115780581059747E-3</v>
      </c>
      <c r="P78" s="35">
        <v>2</v>
      </c>
      <c r="Q78" s="2">
        <v>5.5</v>
      </c>
      <c r="R78" s="36"/>
      <c r="S78" s="34">
        <v>2.9838538366014462</v>
      </c>
      <c r="T78" s="36"/>
      <c r="U78" s="9">
        <f t="shared" si="42"/>
        <v>2.7937115113284845</v>
      </c>
      <c r="V78">
        <v>2.6999953189384662</v>
      </c>
      <c r="Y78" s="27">
        <f>(U78-S78)^2</f>
        <v>3.6154103860208772E-2</v>
      </c>
      <c r="Z78" s="28">
        <f t="shared" ref="Z78:Z82" si="43">(S78-$S$84)^2</f>
        <v>0.30216406029848669</v>
      </c>
      <c r="AA78" s="28">
        <f t="shared" ref="AA78:AA82" si="44">ABS(LOG(U78/S78))</f>
        <v>2.8595988218136741E-2</v>
      </c>
      <c r="AB78" s="29">
        <f t="shared" ref="AB78:AB82" si="45">LOG(U78/S78)</f>
        <v>-2.8595988218136741E-2</v>
      </c>
      <c r="AC78" s="27">
        <f t="shared" ref="AC78:AC82" si="46">(V78-S78)^2</f>
        <v>8.057565804982432E-2</v>
      </c>
      <c r="AD78" s="28">
        <f t="shared" ref="AD78:AD82" si="47">(S78-$S$84)^2</f>
        <v>0.30216406029848669</v>
      </c>
      <c r="AE78" s="28">
        <f t="shared" ref="AE78:AE82" si="48">ABS(LOG(V78/S78))</f>
        <v>4.3414534295189842E-2</v>
      </c>
      <c r="AF78" s="29">
        <f t="shared" ref="AF78:AF82" si="49">LOG(V78/S78)</f>
        <v>-4.3414534295189842E-2</v>
      </c>
    </row>
    <row r="79" spans="3:36" x14ac:dyDescent="0.25">
      <c r="C79" s="38">
        <v>22.727272727272727</v>
      </c>
      <c r="D79" s="44">
        <v>30</v>
      </c>
      <c r="E79" s="58">
        <v>15.5</v>
      </c>
      <c r="F79" s="58">
        <v>1.0219346663232348E-3</v>
      </c>
      <c r="G79" s="35">
        <v>1</v>
      </c>
      <c r="H79" s="35">
        <v>7</v>
      </c>
      <c r="I79" s="35"/>
      <c r="J79" s="41">
        <v>1.4827432980969433</v>
      </c>
      <c r="L79" s="38">
        <v>18.18181818181818</v>
      </c>
      <c r="M79" s="3">
        <v>40</v>
      </c>
      <c r="N79" s="35">
        <v>28.5</v>
      </c>
      <c r="O79" s="35">
        <v>1.667367087158962E-3</v>
      </c>
      <c r="P79" s="35">
        <v>3</v>
      </c>
      <c r="Q79" s="2">
        <v>5.5</v>
      </c>
      <c r="R79" s="36"/>
      <c r="S79" s="34">
        <v>3.5301617595109982</v>
      </c>
      <c r="T79" s="36"/>
      <c r="U79" s="9">
        <f t="shared" si="42"/>
        <v>3.0004135885563628</v>
      </c>
      <c r="V79">
        <v>3.2440671737024798</v>
      </c>
      <c r="Y79" s="27">
        <f t="shared" ref="Y79" si="50">(U79-S79)^2</f>
        <v>0.28063312462978168</v>
      </c>
      <c r="Z79" s="28">
        <f t="shared" si="43"/>
        <v>1.1469008928289811E-5</v>
      </c>
      <c r="AA79" s="28">
        <f t="shared" si="44"/>
        <v>7.0613482470671951E-2</v>
      </c>
      <c r="AB79" s="29">
        <f t="shared" si="45"/>
        <v>-7.0613482470671951E-2</v>
      </c>
      <c r="AC79" s="27">
        <f t="shared" si="46"/>
        <v>8.1850112028947722E-2</v>
      </c>
      <c r="AD79" s="28">
        <f t="shared" si="47"/>
        <v>1.1469008928289811E-5</v>
      </c>
      <c r="AE79" s="28">
        <f t="shared" si="48"/>
        <v>3.670476773162893E-2</v>
      </c>
      <c r="AF79" s="29">
        <f t="shared" si="49"/>
        <v>-3.670476773162893E-2</v>
      </c>
    </row>
    <row r="80" spans="3:36" x14ac:dyDescent="0.25">
      <c r="C80" s="38">
        <v>4.545454545454545</v>
      </c>
      <c r="D80" s="45">
        <v>40</v>
      </c>
      <c r="E80" s="58">
        <v>15.5</v>
      </c>
      <c r="F80" s="58">
        <v>1.0219346663232348E-3</v>
      </c>
      <c r="G80" s="35">
        <v>1</v>
      </c>
      <c r="H80" s="35">
        <v>7</v>
      </c>
      <c r="I80" s="35"/>
      <c r="J80" s="42">
        <v>0.12708237066257083</v>
      </c>
      <c r="L80" s="38">
        <v>18.18181818181818</v>
      </c>
      <c r="M80" s="3">
        <v>40</v>
      </c>
      <c r="N80" s="35">
        <v>28.5</v>
      </c>
      <c r="O80" s="35">
        <v>2.2231561162119494E-3</v>
      </c>
      <c r="P80" s="35">
        <v>4</v>
      </c>
      <c r="Q80" s="2">
        <v>5.5</v>
      </c>
      <c r="R80" s="36"/>
      <c r="S80" s="34">
        <v>3.8342471695162841</v>
      </c>
      <c r="T80" s="36"/>
      <c r="U80" s="9">
        <f>$R$2+$L$2*L80+$M$2*M80+$N$2*N80+$O$2*O80+$P$2*P80+$Q$2*Q80</f>
        <v>3.2071156657842419</v>
      </c>
      <c r="V80">
        <v>3.6963257837908206</v>
      </c>
      <c r="Y80" s="27">
        <f>(U80-S80)^2</f>
        <v>0.39329392297321242</v>
      </c>
      <c r="Z80" s="28">
        <f t="shared" si="43"/>
        <v>9.0419778834228401E-2</v>
      </c>
      <c r="AA80" s="28">
        <f t="shared" si="44"/>
        <v>7.7565482447961534E-2</v>
      </c>
      <c r="AB80" s="29">
        <f t="shared" si="45"/>
        <v>-7.7565482447961534E-2</v>
      </c>
      <c r="AC80" s="27">
        <f t="shared" si="46"/>
        <v>1.9022308640432094E-2</v>
      </c>
      <c r="AD80" s="28">
        <f t="shared" si="47"/>
        <v>9.0419778834228401E-2</v>
      </c>
      <c r="AE80" s="28">
        <f t="shared" si="48"/>
        <v>1.5909863913159308E-2</v>
      </c>
      <c r="AF80" s="29">
        <f t="shared" si="49"/>
        <v>-1.5909863913159308E-2</v>
      </c>
    </row>
    <row r="81" spans="1:32" x14ac:dyDescent="0.25">
      <c r="C81" s="38">
        <v>9.0909090909090899</v>
      </c>
      <c r="D81" s="45">
        <v>40</v>
      </c>
      <c r="E81" s="58">
        <v>15.5</v>
      </c>
      <c r="F81" s="58">
        <v>1.0219346663232348E-3</v>
      </c>
      <c r="G81" s="35">
        <v>1</v>
      </c>
      <c r="H81" s="35">
        <v>7</v>
      </c>
      <c r="I81" s="35"/>
      <c r="J81" s="41">
        <v>0.2399570294245601</v>
      </c>
      <c r="L81" s="38">
        <v>18.18181818181818</v>
      </c>
      <c r="M81" s="3">
        <v>40</v>
      </c>
      <c r="N81" s="35">
        <v>28.5</v>
      </c>
      <c r="O81" s="35">
        <v>2.7789451452649369E-3</v>
      </c>
      <c r="P81" s="35">
        <v>5</v>
      </c>
      <c r="Q81" s="2">
        <v>5.5</v>
      </c>
      <c r="R81" s="36"/>
      <c r="S81" s="34">
        <v>4.1796732265732039</v>
      </c>
      <c r="T81" s="36"/>
      <c r="U81" s="9">
        <f t="shared" si="42"/>
        <v>3.413817743012121</v>
      </c>
      <c r="V81">
        <v>4.0900610333506435</v>
      </c>
      <c r="Y81" s="27">
        <f>(U81-S81)^2</f>
        <v>0.58653462170058013</v>
      </c>
      <c r="Z81" s="28">
        <f t="shared" si="43"/>
        <v>0.41747735349611975</v>
      </c>
      <c r="AA81" s="28">
        <f t="shared" si="44"/>
        <v>8.7901998003722698E-2</v>
      </c>
      <c r="AB81" s="29">
        <f t="shared" si="45"/>
        <v>-8.7901998003722698E-2</v>
      </c>
      <c r="AC81" s="27">
        <f t="shared" si="46"/>
        <v>8.0303451741575039E-3</v>
      </c>
      <c r="AD81" s="28">
        <f t="shared" si="47"/>
        <v>0.41747735349611975</v>
      </c>
      <c r="AE81" s="28">
        <f t="shared" si="48"/>
        <v>9.4125405236066811E-3</v>
      </c>
      <c r="AF81" s="29">
        <f t="shared" si="49"/>
        <v>-9.4125405236066811E-3</v>
      </c>
    </row>
    <row r="82" spans="1:32" ht="15.75" thickBot="1" x14ac:dyDescent="0.3">
      <c r="C82" s="38">
        <v>13.636363636363635</v>
      </c>
      <c r="D82" s="45">
        <v>40</v>
      </c>
      <c r="E82" s="58">
        <v>15.5</v>
      </c>
      <c r="F82" s="58">
        <v>1.0219346663232348E-3</v>
      </c>
      <c r="G82" s="35">
        <v>1</v>
      </c>
      <c r="H82" s="35">
        <v>7</v>
      </c>
      <c r="I82" s="35"/>
      <c r="J82" s="41">
        <v>1.1008959652126593</v>
      </c>
      <c r="L82" s="59">
        <v>18.18181818181818</v>
      </c>
      <c r="M82" s="60">
        <v>40</v>
      </c>
      <c r="N82" s="56">
        <v>28.5</v>
      </c>
      <c r="O82" s="56">
        <v>3.334734174317924E-3</v>
      </c>
      <c r="P82" s="35">
        <v>6</v>
      </c>
      <c r="Q82" s="61">
        <v>5.5</v>
      </c>
      <c r="R82" s="50"/>
      <c r="S82" s="55">
        <v>4.3639231575976378</v>
      </c>
      <c r="T82" s="50"/>
      <c r="U82" s="9">
        <f t="shared" si="42"/>
        <v>3.6205198202399993</v>
      </c>
      <c r="V82">
        <v>4.4426764804588341</v>
      </c>
      <c r="Y82" s="27">
        <f>(U82-S82)^2</f>
        <v>0.5526485219944749</v>
      </c>
      <c r="Z82" s="28">
        <f t="shared" si="43"/>
        <v>0.68952231771204475</v>
      </c>
      <c r="AA82" s="28">
        <f t="shared" si="44"/>
        <v>8.1106165350473033E-2</v>
      </c>
      <c r="AB82" s="29">
        <f t="shared" si="45"/>
        <v>-8.1106165350473033E-2</v>
      </c>
      <c r="AC82" s="27">
        <f t="shared" si="46"/>
        <v>6.2020858616798234E-3</v>
      </c>
      <c r="AD82" s="28">
        <f t="shared" si="47"/>
        <v>0.68952231771204475</v>
      </c>
      <c r="AE82" s="28">
        <f t="shared" si="48"/>
        <v>7.767594009552875E-3</v>
      </c>
      <c r="AF82" s="29">
        <f t="shared" si="49"/>
        <v>7.767594009552875E-3</v>
      </c>
    </row>
    <row r="83" spans="1:32" ht="15.75" thickBot="1" x14ac:dyDescent="0.3">
      <c r="C83" s="38">
        <v>18.18181818181818</v>
      </c>
      <c r="D83" s="45">
        <v>40</v>
      </c>
      <c r="E83" s="58">
        <v>15.5</v>
      </c>
      <c r="F83" s="58">
        <v>1.0219346663232348E-3</v>
      </c>
      <c r="G83" s="35">
        <v>1</v>
      </c>
      <c r="H83" s="35">
        <v>7</v>
      </c>
      <c r="I83" s="35"/>
      <c r="J83" s="41">
        <v>1.5009409226882191</v>
      </c>
      <c r="U83" s="9"/>
    </row>
    <row r="84" spans="1:32" ht="15.75" thickBot="1" x14ac:dyDescent="0.3">
      <c r="C84" s="38">
        <v>22.727272727272727</v>
      </c>
      <c r="D84" s="45">
        <v>40</v>
      </c>
      <c r="E84" s="58">
        <v>15.5</v>
      </c>
      <c r="F84" s="58">
        <v>1.0219346663232348E-3</v>
      </c>
      <c r="G84" s="35">
        <v>1</v>
      </c>
      <c r="H84" s="35">
        <v>7</v>
      </c>
      <c r="I84" s="35"/>
      <c r="J84" s="41">
        <v>1.6992184278454767</v>
      </c>
      <c r="R84" s="52" t="s">
        <v>17</v>
      </c>
      <c r="S84" s="53">
        <f>AVERAGE(S77:S82)</f>
        <v>3.5335483520356887</v>
      </c>
      <c r="T84" s="7" t="s">
        <v>18</v>
      </c>
      <c r="U84" s="9">
        <f>SUM(Y77:Y82)</f>
        <v>1.9263141031018196</v>
      </c>
      <c r="V84">
        <f>SUM(AC77:AC82)</f>
        <v>0.30966182655691082</v>
      </c>
    </row>
    <row r="85" spans="1:32" x14ac:dyDescent="0.25">
      <c r="C85" s="38">
        <v>13.636363636363635</v>
      </c>
      <c r="D85" s="46">
        <v>25</v>
      </c>
      <c r="E85" s="58">
        <v>15.5</v>
      </c>
      <c r="F85" s="58">
        <v>1.0219346663232348E-3</v>
      </c>
      <c r="G85" s="35">
        <v>1</v>
      </c>
      <c r="H85" s="35">
        <v>7</v>
      </c>
      <c r="I85" s="35"/>
      <c r="J85" s="42">
        <v>0.62593544166309434</v>
      </c>
      <c r="T85" s="7" t="s">
        <v>19</v>
      </c>
      <c r="U85" s="9">
        <f>SUM(Z77:Z82)</f>
        <v>2.998058362922658</v>
      </c>
      <c r="V85">
        <f>SUM(AD77:AD82)</f>
        <v>2.998058362922658</v>
      </c>
    </row>
    <row r="86" spans="1:32" x14ac:dyDescent="0.25">
      <c r="C86" s="38">
        <v>18.18181818181818</v>
      </c>
      <c r="D86" s="46">
        <v>25</v>
      </c>
      <c r="E86" s="58">
        <v>15.5</v>
      </c>
      <c r="F86" s="58">
        <v>1.0219346663232348E-3</v>
      </c>
      <c r="G86" s="35">
        <v>1</v>
      </c>
      <c r="H86" s="35">
        <v>7</v>
      </c>
      <c r="I86" s="35"/>
      <c r="J86" s="42">
        <v>0.9939248903729837</v>
      </c>
      <c r="T86" s="7" t="s">
        <v>20</v>
      </c>
      <c r="U86" s="9">
        <f>1-(U84/U85)</f>
        <v>0.35747945172623263</v>
      </c>
      <c r="V86" s="9">
        <f>1-(V84/V85)</f>
        <v>0.89671254222848518</v>
      </c>
    </row>
    <row r="87" spans="1:32" x14ac:dyDescent="0.25">
      <c r="C87" s="38">
        <v>22.727272727272727</v>
      </c>
      <c r="D87" s="46">
        <v>25</v>
      </c>
      <c r="E87" s="58">
        <v>15.5</v>
      </c>
      <c r="F87" s="58">
        <v>1.0219346663232348E-3</v>
      </c>
      <c r="G87" s="35">
        <v>1</v>
      </c>
      <c r="H87" s="35">
        <v>7</v>
      </c>
      <c r="I87" s="35"/>
      <c r="J87" s="42">
        <v>1.1903568651379128</v>
      </c>
      <c r="T87" s="7" t="s">
        <v>21</v>
      </c>
      <c r="U87" s="9">
        <f>SQRT(SUM(Y77:Y82)/(COUNT(Y77:Y82)-1))</f>
        <v>0.62069543305905184</v>
      </c>
      <c r="V87">
        <f>SQRT(SUM(AC77:AC82)/(COUNT(AC77:AC82)-1))</f>
        <v>0.24886214117736383</v>
      </c>
    </row>
    <row r="88" spans="1:32" x14ac:dyDescent="0.25">
      <c r="C88" s="38">
        <v>13.636363636363635</v>
      </c>
      <c r="D88" s="46">
        <v>35</v>
      </c>
      <c r="E88" s="58">
        <v>15.5</v>
      </c>
      <c r="F88" s="58">
        <v>1.0219346663232348E-3</v>
      </c>
      <c r="G88" s="35">
        <v>1</v>
      </c>
      <c r="H88" s="35">
        <v>7</v>
      </c>
      <c r="I88" s="35"/>
      <c r="J88" s="42">
        <v>1.0560155920982472</v>
      </c>
      <c r="T88" s="7" t="s">
        <v>22</v>
      </c>
      <c r="U88" s="9">
        <f>10^(AVERAGE(AA77:AA82))</f>
        <v>1.1637133704099227</v>
      </c>
      <c r="V88">
        <f>10^(AVERAGE(AE77:AE82))</f>
        <v>1.0722791085741417</v>
      </c>
    </row>
    <row r="89" spans="1:32" x14ac:dyDescent="0.25">
      <c r="C89" s="38">
        <v>18.18181818181818</v>
      </c>
      <c r="D89" s="46">
        <v>35</v>
      </c>
      <c r="E89" s="58">
        <v>15.5</v>
      </c>
      <c r="F89" s="58">
        <v>1.0219346663232348E-3</v>
      </c>
      <c r="G89" s="35">
        <v>1</v>
      </c>
      <c r="H89" s="35">
        <v>7</v>
      </c>
      <c r="I89" s="35"/>
      <c r="J89" s="42">
        <v>1.4163988663050731</v>
      </c>
      <c r="T89" s="7" t="s">
        <v>23</v>
      </c>
      <c r="U89" s="9">
        <f>10^(AVERAGE(AB77:AB82))</f>
        <v>0.89245224284255809</v>
      </c>
      <c r="V89">
        <f>10^(AVERAGE(AF77:AF82))</f>
        <v>0.93816959397174615</v>
      </c>
    </row>
    <row r="90" spans="1:32" ht="15.75" thickBot="1" x14ac:dyDescent="0.3">
      <c r="C90" s="59">
        <v>22.727272727272727</v>
      </c>
      <c r="D90" s="62">
        <v>35</v>
      </c>
      <c r="E90" s="63">
        <v>15.5</v>
      </c>
      <c r="F90" s="63">
        <v>1.0219346663232348E-3</v>
      </c>
      <c r="G90" s="56">
        <v>1</v>
      </c>
      <c r="H90" s="56">
        <v>7</v>
      </c>
      <c r="I90" s="56"/>
      <c r="J90" s="64">
        <v>1.6244809151015047</v>
      </c>
    </row>
    <row r="91" spans="1:32" ht="26.25" x14ac:dyDescent="0.4">
      <c r="A91" s="8" t="s">
        <v>30</v>
      </c>
      <c r="C91" s="65">
        <v>10</v>
      </c>
      <c r="D91" s="66">
        <v>40</v>
      </c>
      <c r="E91" s="32">
        <v>28.5</v>
      </c>
      <c r="F91" s="23">
        <v>5.5578902905298734E-4</v>
      </c>
      <c r="G91" s="23">
        <v>1</v>
      </c>
      <c r="H91" s="23">
        <v>7</v>
      </c>
      <c r="I91" s="23"/>
      <c r="J91" s="67">
        <v>0.24217805848915752</v>
      </c>
    </row>
    <row r="92" spans="1:32" x14ac:dyDescent="0.25">
      <c r="C92" s="68">
        <v>10</v>
      </c>
      <c r="D92" s="45">
        <v>40</v>
      </c>
      <c r="E92" s="40">
        <v>28.5</v>
      </c>
      <c r="F92" s="35">
        <v>1.1115780581059747E-3</v>
      </c>
      <c r="G92" s="35">
        <v>2</v>
      </c>
      <c r="H92" s="35">
        <v>7</v>
      </c>
      <c r="I92" s="35"/>
      <c r="J92" s="41">
        <v>0.4640472445311985</v>
      </c>
    </row>
    <row r="93" spans="1:32" x14ac:dyDescent="0.25">
      <c r="C93" s="68">
        <v>10</v>
      </c>
      <c r="D93" s="45">
        <v>40</v>
      </c>
      <c r="E93" s="40">
        <v>28.5</v>
      </c>
      <c r="F93" s="35">
        <v>1.667367087158962E-3</v>
      </c>
      <c r="G93" s="35">
        <v>3</v>
      </c>
      <c r="H93" s="35">
        <v>7</v>
      </c>
      <c r="I93" s="35"/>
      <c r="J93" s="41">
        <v>0.65672268521320709</v>
      </c>
    </row>
    <row r="94" spans="1:32" x14ac:dyDescent="0.25">
      <c r="C94" s="68">
        <v>10</v>
      </c>
      <c r="D94" s="45">
        <v>40</v>
      </c>
      <c r="E94" s="40">
        <v>28.5</v>
      </c>
      <c r="F94" s="35">
        <v>2.2231561162119494E-3</v>
      </c>
      <c r="G94" s="35">
        <v>4</v>
      </c>
      <c r="H94" s="35">
        <v>7</v>
      </c>
      <c r="I94" s="35"/>
      <c r="J94" s="41">
        <v>0.78748341240336084</v>
      </c>
    </row>
    <row r="95" spans="1:32" x14ac:dyDescent="0.25">
      <c r="C95" s="68">
        <v>10</v>
      </c>
      <c r="D95" s="45">
        <v>40</v>
      </c>
      <c r="E95" s="40">
        <v>28.5</v>
      </c>
      <c r="F95" s="35">
        <v>2.7789451452649369E-3</v>
      </c>
      <c r="G95" s="35">
        <v>5</v>
      </c>
      <c r="H95" s="35">
        <v>7</v>
      </c>
      <c r="I95" s="35"/>
      <c r="J95" s="41">
        <v>0.92445662150738606</v>
      </c>
    </row>
    <row r="96" spans="1:32" ht="15.75" thickBot="1" x14ac:dyDescent="0.3">
      <c r="C96" s="68">
        <v>10</v>
      </c>
      <c r="D96" s="45">
        <v>40</v>
      </c>
      <c r="E96" s="40">
        <v>28.5</v>
      </c>
      <c r="F96" s="35">
        <v>3.334734174317924E-3</v>
      </c>
      <c r="G96" s="35">
        <v>6</v>
      </c>
      <c r="H96" s="35">
        <v>7</v>
      </c>
      <c r="I96" s="35"/>
      <c r="J96" s="41">
        <v>0.98298797855206266</v>
      </c>
    </row>
    <row r="97" spans="3:10" x14ac:dyDescent="0.25">
      <c r="C97" s="69">
        <v>14.545454545454547</v>
      </c>
      <c r="D97" s="45">
        <v>40</v>
      </c>
      <c r="E97" s="40">
        <v>28.5</v>
      </c>
      <c r="F97" s="35">
        <v>5.5578902905298734E-4</v>
      </c>
      <c r="G97" s="23">
        <v>1</v>
      </c>
      <c r="H97" s="35">
        <v>7</v>
      </c>
      <c r="I97" s="35"/>
      <c r="J97" s="41">
        <v>0.83819112858230871</v>
      </c>
    </row>
    <row r="98" spans="3:10" x14ac:dyDescent="0.25">
      <c r="C98" s="69">
        <v>14.545454545454547</v>
      </c>
      <c r="D98" s="45">
        <v>40</v>
      </c>
      <c r="E98" s="40">
        <v>28.5</v>
      </c>
      <c r="F98" s="35">
        <v>1.1115780581059747E-3</v>
      </c>
      <c r="G98" s="35">
        <v>2</v>
      </c>
      <c r="H98" s="35">
        <v>7</v>
      </c>
      <c r="I98" s="35"/>
      <c r="J98" s="41">
        <v>1.6454695369784378</v>
      </c>
    </row>
    <row r="99" spans="3:10" x14ac:dyDescent="0.25">
      <c r="C99" s="69">
        <v>14.545454545454547</v>
      </c>
      <c r="D99" s="45">
        <v>40</v>
      </c>
      <c r="E99" s="40">
        <v>28.5</v>
      </c>
      <c r="F99" s="35">
        <v>1.667367087158962E-3</v>
      </c>
      <c r="G99" s="35">
        <v>3</v>
      </c>
      <c r="H99" s="35">
        <v>7</v>
      </c>
      <c r="I99" s="35"/>
      <c r="J99" s="41">
        <v>2.0841755122419423</v>
      </c>
    </row>
    <row r="100" spans="3:10" x14ac:dyDescent="0.25">
      <c r="C100" s="69">
        <v>14.545454545454547</v>
      </c>
      <c r="D100" s="45">
        <v>40</v>
      </c>
      <c r="E100" s="40">
        <v>28.5</v>
      </c>
      <c r="F100" s="35">
        <v>2.2231561162119494E-3</v>
      </c>
      <c r="G100" s="35">
        <v>4</v>
      </c>
      <c r="H100" s="35">
        <v>7</v>
      </c>
      <c r="I100" s="35"/>
      <c r="J100" s="41">
        <v>2.4586428907898288</v>
      </c>
    </row>
    <row r="101" spans="3:10" x14ac:dyDescent="0.25">
      <c r="C101" s="69">
        <v>14.545454545454547</v>
      </c>
      <c r="D101" s="45">
        <v>40</v>
      </c>
      <c r="E101" s="40">
        <v>28.5</v>
      </c>
      <c r="F101" s="35">
        <v>2.7789451452649369E-3</v>
      </c>
      <c r="G101" s="35">
        <v>5</v>
      </c>
      <c r="H101" s="35">
        <v>7</v>
      </c>
      <c r="I101" s="35"/>
      <c r="J101" s="41">
        <v>2.6608932334948201</v>
      </c>
    </row>
    <row r="102" spans="3:10" ht="15.75" thickBot="1" x14ac:dyDescent="0.3">
      <c r="C102" s="69">
        <v>14.545454545454547</v>
      </c>
      <c r="D102" s="45">
        <v>40</v>
      </c>
      <c r="E102" s="40">
        <v>28.5</v>
      </c>
      <c r="F102" s="35">
        <v>3.334734174317924E-3</v>
      </c>
      <c r="G102" s="35">
        <v>6</v>
      </c>
      <c r="H102" s="35">
        <v>7</v>
      </c>
      <c r="I102" s="35"/>
      <c r="J102" s="41">
        <v>2.8391202597386371</v>
      </c>
    </row>
    <row r="103" spans="3:10" x14ac:dyDescent="0.25">
      <c r="C103" s="70">
        <v>16</v>
      </c>
      <c r="D103" s="45">
        <v>40</v>
      </c>
      <c r="E103" s="40">
        <v>28.5</v>
      </c>
      <c r="F103" s="35">
        <v>5.5578902905298734E-4</v>
      </c>
      <c r="G103" s="23">
        <v>1</v>
      </c>
      <c r="H103" s="35">
        <v>7</v>
      </c>
      <c r="I103" s="35"/>
      <c r="J103" s="41">
        <v>1.085523141330788</v>
      </c>
    </row>
    <row r="104" spans="3:10" x14ac:dyDescent="0.25">
      <c r="C104" s="70">
        <v>16</v>
      </c>
      <c r="D104" s="45">
        <v>40</v>
      </c>
      <c r="E104" s="40">
        <v>28.5</v>
      </c>
      <c r="F104" s="35">
        <v>1.1115780581059747E-3</v>
      </c>
      <c r="G104" s="35">
        <v>2</v>
      </c>
      <c r="H104" s="35">
        <v>7</v>
      </c>
      <c r="I104" s="35"/>
      <c r="J104" s="41">
        <v>2.24015296530514</v>
      </c>
    </row>
    <row r="105" spans="3:10" x14ac:dyDescent="0.25">
      <c r="C105" s="70">
        <v>16</v>
      </c>
      <c r="D105" s="45">
        <v>40</v>
      </c>
      <c r="E105" s="40">
        <v>28.5</v>
      </c>
      <c r="F105" s="35">
        <v>1.667367087158962E-3</v>
      </c>
      <c r="G105" s="35">
        <v>3</v>
      </c>
      <c r="H105" s="35">
        <v>7</v>
      </c>
      <c r="I105" s="35"/>
      <c r="J105" s="41">
        <v>2.7358806288807274</v>
      </c>
    </row>
    <row r="106" spans="3:10" x14ac:dyDescent="0.25">
      <c r="C106" s="70">
        <v>16</v>
      </c>
      <c r="D106" s="45">
        <v>40</v>
      </c>
      <c r="E106" s="40">
        <v>28.5</v>
      </c>
      <c r="F106" s="35">
        <v>2.2231561162119494E-3</v>
      </c>
      <c r="G106" s="35">
        <v>4</v>
      </c>
      <c r="H106" s="35">
        <v>7</v>
      </c>
      <c r="I106" s="35"/>
      <c r="J106" s="41">
        <v>3.2118042270162919</v>
      </c>
    </row>
    <row r="107" spans="3:10" x14ac:dyDescent="0.25">
      <c r="C107" s="70">
        <v>16</v>
      </c>
      <c r="D107" s="45">
        <v>40</v>
      </c>
      <c r="E107" s="40">
        <v>28.5</v>
      </c>
      <c r="F107" s="35">
        <v>2.7789451452649369E-3</v>
      </c>
      <c r="G107" s="35">
        <v>5</v>
      </c>
      <c r="H107" s="35">
        <v>7</v>
      </c>
      <c r="I107" s="35"/>
      <c r="J107" s="41">
        <v>3.5756513048152487</v>
      </c>
    </row>
    <row r="108" spans="3:10" ht="15.75" thickBot="1" x14ac:dyDescent="0.3">
      <c r="C108" s="70">
        <v>16</v>
      </c>
      <c r="D108" s="45">
        <v>40</v>
      </c>
      <c r="E108" s="40">
        <v>28.5</v>
      </c>
      <c r="F108" s="35">
        <v>3.334734174317924E-3</v>
      </c>
      <c r="G108" s="35">
        <v>6</v>
      </c>
      <c r="H108" s="35">
        <v>7</v>
      </c>
      <c r="I108" s="35"/>
      <c r="J108" s="41">
        <v>3.8726257118704428</v>
      </c>
    </row>
    <row r="109" spans="3:10" x14ac:dyDescent="0.25">
      <c r="C109" s="71">
        <v>18.18181818181818</v>
      </c>
      <c r="D109" s="45">
        <v>40</v>
      </c>
      <c r="E109" s="40">
        <v>28.5</v>
      </c>
      <c r="F109" s="35">
        <v>5.5578902905298734E-4</v>
      </c>
      <c r="G109" s="23">
        <v>1</v>
      </c>
      <c r="H109" s="35">
        <v>7</v>
      </c>
      <c r="I109" s="35"/>
      <c r="J109" s="41">
        <v>1.2037467605200132</v>
      </c>
    </row>
    <row r="110" spans="3:10" x14ac:dyDescent="0.25">
      <c r="C110" s="71">
        <v>18.18181818181818</v>
      </c>
      <c r="D110" s="45">
        <v>40</v>
      </c>
      <c r="E110" s="40">
        <v>28.5</v>
      </c>
      <c r="F110" s="35">
        <v>1.1115780581059747E-3</v>
      </c>
      <c r="G110" s="35">
        <v>2</v>
      </c>
      <c r="H110" s="35">
        <v>7</v>
      </c>
      <c r="I110" s="35"/>
      <c r="J110" s="41">
        <v>2.309038041638396</v>
      </c>
    </row>
    <row r="111" spans="3:10" x14ac:dyDescent="0.25">
      <c r="C111" s="71">
        <v>18.18181818181818</v>
      </c>
      <c r="D111" s="45">
        <v>40</v>
      </c>
      <c r="E111" s="40">
        <v>28.5</v>
      </c>
      <c r="F111" s="35">
        <v>1.667367087158962E-3</v>
      </c>
      <c r="G111" s="35">
        <v>3</v>
      </c>
      <c r="H111" s="35">
        <v>7</v>
      </c>
      <c r="I111" s="35"/>
      <c r="J111" s="41">
        <v>3.1488778563286646</v>
      </c>
    </row>
    <row r="112" spans="3:10" x14ac:dyDescent="0.25">
      <c r="C112" s="71">
        <v>18.18181818181818</v>
      </c>
      <c r="D112" s="45">
        <v>40</v>
      </c>
      <c r="E112" s="40">
        <v>28.5</v>
      </c>
      <c r="F112" s="35">
        <v>2.2231561162119494E-3</v>
      </c>
      <c r="G112" s="35">
        <v>4</v>
      </c>
      <c r="H112" s="35">
        <v>7</v>
      </c>
      <c r="I112" s="35"/>
      <c r="J112" s="41">
        <v>3.537144166972034</v>
      </c>
    </row>
    <row r="113" spans="3:10" x14ac:dyDescent="0.25">
      <c r="C113" s="71">
        <v>18.18181818181818</v>
      </c>
      <c r="D113" s="45">
        <v>40</v>
      </c>
      <c r="E113" s="40">
        <v>28.5</v>
      </c>
      <c r="F113" s="35">
        <v>2.7789451452649369E-3</v>
      </c>
      <c r="G113" s="35">
        <v>5</v>
      </c>
      <c r="H113" s="35">
        <v>7</v>
      </c>
      <c r="I113" s="35"/>
      <c r="J113" s="41">
        <v>3.9804923777206596</v>
      </c>
    </row>
    <row r="114" spans="3:10" ht="15.75" thickBot="1" x14ac:dyDescent="0.3">
      <c r="C114" s="71">
        <v>18.18181818181818</v>
      </c>
      <c r="D114" s="45">
        <v>40</v>
      </c>
      <c r="E114" s="40">
        <v>28.5</v>
      </c>
      <c r="F114" s="35">
        <v>3.334734174317924E-3</v>
      </c>
      <c r="G114" s="35">
        <v>6</v>
      </c>
      <c r="H114" s="35">
        <v>7</v>
      </c>
      <c r="I114" s="35"/>
      <c r="J114" s="41">
        <v>4.2178553484963928</v>
      </c>
    </row>
    <row r="115" spans="3:10" x14ac:dyDescent="0.25">
      <c r="C115" s="72">
        <v>20.454545454545453</v>
      </c>
      <c r="D115" s="45">
        <v>40</v>
      </c>
      <c r="E115" s="40">
        <v>28.5</v>
      </c>
      <c r="F115" s="35">
        <v>5.5578902905298734E-4</v>
      </c>
      <c r="G115" s="23">
        <v>1</v>
      </c>
      <c r="H115" s="35">
        <v>7</v>
      </c>
      <c r="I115" s="35"/>
      <c r="J115" s="41">
        <v>1.5769320088505716</v>
      </c>
    </row>
    <row r="116" spans="3:10" x14ac:dyDescent="0.25">
      <c r="C116" s="72">
        <v>20.454545454545453</v>
      </c>
      <c r="D116" s="45">
        <v>40</v>
      </c>
      <c r="E116" s="40">
        <v>28.5</v>
      </c>
      <c r="F116" s="35">
        <v>1.1115780581059747E-3</v>
      </c>
      <c r="G116" s="35">
        <v>2</v>
      </c>
      <c r="H116" s="35">
        <v>7</v>
      </c>
      <c r="I116" s="35"/>
      <c r="J116" s="41">
        <v>3.0003759768373817</v>
      </c>
    </row>
    <row r="117" spans="3:10" x14ac:dyDescent="0.25">
      <c r="C117" s="72">
        <v>20.454545454545453</v>
      </c>
      <c r="D117" s="45">
        <v>40</v>
      </c>
      <c r="E117" s="40">
        <v>28.5</v>
      </c>
      <c r="F117" s="35">
        <v>1.667367087158962E-3</v>
      </c>
      <c r="G117" s="35">
        <v>3</v>
      </c>
      <c r="H117" s="35">
        <v>7</v>
      </c>
      <c r="I117" s="35"/>
      <c r="J117" s="41">
        <v>3.8290669521589025</v>
      </c>
    </row>
    <row r="118" spans="3:10" x14ac:dyDescent="0.25">
      <c r="C118" s="72">
        <v>20.454545454545453</v>
      </c>
      <c r="D118" s="45">
        <v>40</v>
      </c>
      <c r="E118" s="40">
        <v>28.5</v>
      </c>
      <c r="F118" s="35">
        <v>2.2231561162119494E-3</v>
      </c>
      <c r="G118" s="35">
        <v>4</v>
      </c>
      <c r="H118" s="35">
        <v>7</v>
      </c>
      <c r="I118" s="35"/>
      <c r="J118" s="41">
        <v>4.6044542472196097</v>
      </c>
    </row>
    <row r="119" spans="3:10" x14ac:dyDescent="0.25">
      <c r="C119" s="72">
        <v>20.454545454545453</v>
      </c>
      <c r="D119" s="45">
        <v>40</v>
      </c>
      <c r="E119" s="40">
        <v>28.5</v>
      </c>
      <c r="F119" s="35">
        <v>2.7789451452649369E-3</v>
      </c>
      <c r="G119" s="35">
        <v>5</v>
      </c>
      <c r="H119" s="35">
        <v>7</v>
      </c>
      <c r="I119" s="35"/>
      <c r="J119" s="41">
        <v>5.1436109480995507</v>
      </c>
    </row>
    <row r="120" spans="3:10" ht="15.75" thickBot="1" x14ac:dyDescent="0.3">
      <c r="C120" s="72">
        <v>20.454545454545453</v>
      </c>
      <c r="D120" s="45">
        <v>40</v>
      </c>
      <c r="E120" s="40">
        <v>28.5</v>
      </c>
      <c r="F120" s="35">
        <v>3.334734174317924E-3</v>
      </c>
      <c r="G120" s="35">
        <v>6</v>
      </c>
      <c r="H120" s="35">
        <v>7</v>
      </c>
      <c r="I120" s="35"/>
      <c r="J120" s="41">
        <v>5.2784561979736591</v>
      </c>
    </row>
    <row r="121" spans="3:10" x14ac:dyDescent="0.25">
      <c r="C121" s="71">
        <v>18.18181818181818</v>
      </c>
      <c r="D121" s="44">
        <v>30</v>
      </c>
      <c r="E121" s="40">
        <v>28.5</v>
      </c>
      <c r="F121" s="35">
        <v>5.5578902905298734E-4</v>
      </c>
      <c r="G121" s="23">
        <v>1</v>
      </c>
      <c r="H121" s="35">
        <v>7</v>
      </c>
      <c r="I121" s="35"/>
      <c r="J121" s="41">
        <v>1.1858959941475549</v>
      </c>
    </row>
    <row r="122" spans="3:10" x14ac:dyDescent="0.25">
      <c r="C122" s="71">
        <v>18.18181818181818</v>
      </c>
      <c r="D122" s="44">
        <v>30</v>
      </c>
      <c r="E122" s="40">
        <v>28.5</v>
      </c>
      <c r="F122" s="35">
        <v>1.1115780581059747E-3</v>
      </c>
      <c r="G122" s="35">
        <v>2</v>
      </c>
      <c r="H122" s="35">
        <v>7</v>
      </c>
      <c r="I122" s="35"/>
      <c r="J122" s="41">
        <v>2.1014278300635825</v>
      </c>
    </row>
    <row r="123" spans="3:10" x14ac:dyDescent="0.25">
      <c r="C123" s="71">
        <v>18.18181818181818</v>
      </c>
      <c r="D123" s="44">
        <v>30</v>
      </c>
      <c r="E123" s="40">
        <v>28.5</v>
      </c>
      <c r="F123" s="35">
        <v>1.667367087158962E-3</v>
      </c>
      <c r="G123" s="35">
        <v>3</v>
      </c>
      <c r="H123" s="35">
        <v>7</v>
      </c>
      <c r="I123" s="35"/>
      <c r="J123" s="41">
        <v>2.7837728115449778</v>
      </c>
    </row>
    <row r="124" spans="3:10" x14ac:dyDescent="0.25">
      <c r="C124" s="71">
        <v>18.18181818181818</v>
      </c>
      <c r="D124" s="44">
        <v>30</v>
      </c>
      <c r="E124" s="40">
        <v>28.5</v>
      </c>
      <c r="F124" s="35">
        <v>2.2231561162119494E-3</v>
      </c>
      <c r="G124" s="35">
        <v>4</v>
      </c>
      <c r="H124" s="35">
        <v>7</v>
      </c>
      <c r="I124" s="35"/>
      <c r="J124" s="41">
        <v>3.3113595101997029</v>
      </c>
    </row>
    <row r="125" spans="3:10" x14ac:dyDescent="0.25">
      <c r="C125" s="71">
        <v>18.18181818181818</v>
      </c>
      <c r="D125" s="44">
        <v>30</v>
      </c>
      <c r="E125" s="40">
        <v>28.5</v>
      </c>
      <c r="F125" s="35">
        <v>2.7789451452649369E-3</v>
      </c>
      <c r="G125" s="35">
        <v>5</v>
      </c>
      <c r="H125" s="35">
        <v>7</v>
      </c>
      <c r="I125" s="35"/>
      <c r="J125" s="41">
        <v>3.5458926348330291</v>
      </c>
    </row>
    <row r="126" spans="3:10" ht="15.75" thickBot="1" x14ac:dyDescent="0.3">
      <c r="C126" s="71">
        <v>18.18181818181818</v>
      </c>
      <c r="D126" s="44">
        <v>30</v>
      </c>
      <c r="E126" s="40">
        <v>28.5</v>
      </c>
      <c r="F126" s="35">
        <v>3.334734174317924E-3</v>
      </c>
      <c r="G126" s="35">
        <v>6</v>
      </c>
      <c r="H126" s="35">
        <v>7</v>
      </c>
      <c r="I126" s="35"/>
      <c r="J126" s="41">
        <v>3.815482530467639</v>
      </c>
    </row>
    <row r="127" spans="3:10" x14ac:dyDescent="0.25">
      <c r="C127" s="71">
        <v>18.18181818181818</v>
      </c>
      <c r="D127" s="73">
        <v>20</v>
      </c>
      <c r="E127" s="40">
        <v>28.5</v>
      </c>
      <c r="F127" s="35">
        <v>5.5578902905298734E-4</v>
      </c>
      <c r="G127" s="23">
        <v>1</v>
      </c>
      <c r="H127" s="35">
        <v>7</v>
      </c>
      <c r="I127" s="35"/>
      <c r="J127" s="41">
        <v>0.73107544349077769</v>
      </c>
    </row>
    <row r="128" spans="3:10" x14ac:dyDescent="0.25">
      <c r="C128" s="71">
        <v>18.18181818181818</v>
      </c>
      <c r="D128" s="73">
        <v>20</v>
      </c>
      <c r="E128" s="40">
        <v>28.5</v>
      </c>
      <c r="F128" s="35">
        <v>1.1115780581059747E-3</v>
      </c>
      <c r="G128" s="35">
        <v>2</v>
      </c>
      <c r="H128" s="35">
        <v>7</v>
      </c>
      <c r="I128" s="35"/>
      <c r="J128" s="41">
        <v>1.3104036862347477</v>
      </c>
    </row>
    <row r="129" spans="1:10" x14ac:dyDescent="0.25">
      <c r="C129" s="71">
        <v>18.18181818181818</v>
      </c>
      <c r="D129" s="73">
        <v>20</v>
      </c>
      <c r="E129" s="40">
        <v>28.5</v>
      </c>
      <c r="F129" s="35">
        <v>1.667367087158962E-3</v>
      </c>
      <c r="G129" s="35">
        <v>3</v>
      </c>
      <c r="H129" s="35">
        <v>7</v>
      </c>
      <c r="I129" s="35"/>
      <c r="J129" s="41">
        <v>1.8554389804736231</v>
      </c>
    </row>
    <row r="130" spans="1:10" x14ac:dyDescent="0.25">
      <c r="C130" s="71">
        <v>18.18181818181818</v>
      </c>
      <c r="D130" s="73">
        <v>20</v>
      </c>
      <c r="E130" s="40">
        <v>28.5</v>
      </c>
      <c r="F130" s="35">
        <v>2.2231561162119494E-3</v>
      </c>
      <c r="G130" s="35">
        <v>4</v>
      </c>
      <c r="H130" s="35">
        <v>7</v>
      </c>
      <c r="I130" s="35"/>
      <c r="J130" s="41">
        <v>2.3133783524913483</v>
      </c>
    </row>
    <row r="131" spans="1:10" x14ac:dyDescent="0.25">
      <c r="C131" s="71">
        <v>18.18181818181818</v>
      </c>
      <c r="D131" s="73">
        <v>20</v>
      </c>
      <c r="E131" s="40">
        <v>28.5</v>
      </c>
      <c r="F131" s="35">
        <v>2.7789451452649369E-3</v>
      </c>
      <c r="G131" s="35">
        <v>5</v>
      </c>
      <c r="H131" s="35">
        <v>7</v>
      </c>
      <c r="I131" s="35"/>
      <c r="J131" s="41">
        <v>2.572336015365742</v>
      </c>
    </row>
    <row r="132" spans="1:10" ht="15.75" thickBot="1" x14ac:dyDescent="0.3">
      <c r="C132" s="74">
        <v>18.18181818181818</v>
      </c>
      <c r="D132" s="75">
        <v>20</v>
      </c>
      <c r="E132" s="76">
        <v>28.5</v>
      </c>
      <c r="F132" s="56">
        <v>3.334734174317924E-3</v>
      </c>
      <c r="G132" s="35">
        <v>6</v>
      </c>
      <c r="H132" s="56">
        <v>7</v>
      </c>
      <c r="I132" s="56"/>
      <c r="J132" s="77">
        <v>2.8220348400811495</v>
      </c>
    </row>
    <row r="133" spans="1:10" ht="26.25" x14ac:dyDescent="0.4">
      <c r="A133" s="8" t="s">
        <v>31</v>
      </c>
      <c r="C133" s="65">
        <v>10</v>
      </c>
      <c r="D133" s="66">
        <v>40</v>
      </c>
      <c r="E133" s="32">
        <v>28.5</v>
      </c>
      <c r="F133" s="23">
        <v>4.4900000000000002E-4</v>
      </c>
      <c r="G133" s="23">
        <v>0</v>
      </c>
      <c r="H133" s="23">
        <v>7</v>
      </c>
      <c r="I133" s="23"/>
      <c r="J133" s="67">
        <v>0.39848355649264472</v>
      </c>
    </row>
    <row r="134" spans="1:10" x14ac:dyDescent="0.25">
      <c r="C134" s="68">
        <v>10</v>
      </c>
      <c r="D134" s="45">
        <v>40</v>
      </c>
      <c r="E134" s="40">
        <v>28.5</v>
      </c>
      <c r="F134" s="35">
        <v>8.9800000000000004E-4</v>
      </c>
      <c r="G134" s="2">
        <v>0</v>
      </c>
      <c r="H134" s="2">
        <v>7</v>
      </c>
      <c r="I134" s="35"/>
      <c r="J134" s="41">
        <v>0.62590598649689988</v>
      </c>
    </row>
    <row r="135" spans="1:10" x14ac:dyDescent="0.25">
      <c r="C135" s="68">
        <v>10</v>
      </c>
      <c r="D135" s="45">
        <v>40</v>
      </c>
      <c r="E135" s="40">
        <v>28.5</v>
      </c>
      <c r="F135" s="35">
        <v>1.346E-3</v>
      </c>
      <c r="G135" s="2">
        <v>0</v>
      </c>
      <c r="H135" s="2">
        <v>7</v>
      </c>
      <c r="I135" s="35"/>
      <c r="J135" s="41">
        <v>0.8171625812196549</v>
      </c>
    </row>
    <row r="136" spans="1:10" x14ac:dyDescent="0.25">
      <c r="C136" s="68">
        <v>10</v>
      </c>
      <c r="D136" s="45">
        <v>40</v>
      </c>
      <c r="E136" s="40">
        <v>28.5</v>
      </c>
      <c r="F136" s="35">
        <v>1.7949999999999999E-3</v>
      </c>
      <c r="G136" s="2">
        <v>0</v>
      </c>
      <c r="H136" s="2">
        <v>7</v>
      </c>
      <c r="I136" s="35"/>
      <c r="J136" s="41">
        <v>0.91416602056260654</v>
      </c>
    </row>
    <row r="137" spans="1:10" x14ac:dyDescent="0.25">
      <c r="C137" s="68">
        <v>10</v>
      </c>
      <c r="D137" s="45">
        <v>40</v>
      </c>
      <c r="E137" s="40">
        <v>28.5</v>
      </c>
      <c r="F137" s="35">
        <v>2.2439999999999999E-3</v>
      </c>
      <c r="G137" s="2">
        <v>0</v>
      </c>
      <c r="H137" s="2">
        <v>7</v>
      </c>
      <c r="I137" s="35"/>
      <c r="J137" s="41">
        <v>0.98616765149289898</v>
      </c>
    </row>
    <row r="138" spans="1:10" x14ac:dyDescent="0.25">
      <c r="C138" s="68">
        <v>10</v>
      </c>
      <c r="D138" s="45">
        <v>40</v>
      </c>
      <c r="E138" s="40">
        <v>28.5</v>
      </c>
      <c r="F138" s="35">
        <v>2.6930000000000001E-3</v>
      </c>
      <c r="G138" s="2">
        <v>0</v>
      </c>
      <c r="H138" s="2">
        <v>7</v>
      </c>
      <c r="I138" s="35"/>
      <c r="J138" s="41">
        <v>1.0528419686577808</v>
      </c>
    </row>
    <row r="139" spans="1:10" x14ac:dyDescent="0.25">
      <c r="C139" s="68">
        <v>10</v>
      </c>
      <c r="D139" s="45">
        <v>40</v>
      </c>
      <c r="E139" s="40">
        <v>28.5</v>
      </c>
      <c r="F139" s="35">
        <v>3.1419999999999998E-3</v>
      </c>
      <c r="G139" s="2">
        <v>0</v>
      </c>
      <c r="H139" s="2">
        <v>7</v>
      </c>
      <c r="I139" s="35"/>
      <c r="J139" s="41">
        <v>1.0902280322290658</v>
      </c>
    </row>
    <row r="140" spans="1:10" x14ac:dyDescent="0.25">
      <c r="C140" s="68">
        <v>10</v>
      </c>
      <c r="D140" s="45">
        <v>40</v>
      </c>
      <c r="E140" s="40">
        <v>28.5</v>
      </c>
      <c r="F140" s="35">
        <v>3.5899999999999999E-3</v>
      </c>
      <c r="G140" s="2">
        <v>0</v>
      </c>
      <c r="H140" s="2">
        <v>7</v>
      </c>
      <c r="I140" s="35"/>
      <c r="J140" s="41">
        <v>1.1319579916978646</v>
      </c>
    </row>
    <row r="141" spans="1:10" x14ac:dyDescent="0.25">
      <c r="C141" s="68">
        <v>10</v>
      </c>
      <c r="D141" s="45">
        <v>40</v>
      </c>
      <c r="E141" s="40">
        <v>28.5</v>
      </c>
      <c r="F141" s="35">
        <v>4.0390000000000001E-3</v>
      </c>
      <c r="G141" s="2">
        <v>0</v>
      </c>
      <c r="H141" s="2">
        <v>7</v>
      </c>
      <c r="I141" s="35"/>
      <c r="J141" s="41">
        <v>1.1864195238126123</v>
      </c>
    </row>
    <row r="142" spans="1:10" x14ac:dyDescent="0.25">
      <c r="C142" s="68">
        <v>10</v>
      </c>
      <c r="D142" s="45">
        <v>40</v>
      </c>
      <c r="E142" s="40">
        <v>28.5</v>
      </c>
      <c r="F142" s="35">
        <v>4.4879999999999998E-3</v>
      </c>
      <c r="G142" s="2">
        <v>0</v>
      </c>
      <c r="H142" s="2">
        <v>7</v>
      </c>
      <c r="I142" s="35"/>
      <c r="J142" s="41">
        <v>1.2269607449677253</v>
      </c>
    </row>
    <row r="143" spans="1:10" x14ac:dyDescent="0.25">
      <c r="C143" s="69">
        <v>14.545454545454547</v>
      </c>
      <c r="D143" s="45">
        <v>40</v>
      </c>
      <c r="E143" s="40">
        <v>28.5</v>
      </c>
      <c r="F143" s="35">
        <v>4.4900000000000002E-4</v>
      </c>
      <c r="G143" s="2">
        <v>0</v>
      </c>
      <c r="H143" s="2">
        <v>7</v>
      </c>
      <c r="I143" s="35"/>
      <c r="J143" s="41">
        <v>0.65641226167148381</v>
      </c>
    </row>
    <row r="144" spans="1:10" x14ac:dyDescent="0.25">
      <c r="C144" s="69">
        <v>14.545454545454547</v>
      </c>
      <c r="D144" s="45">
        <v>40</v>
      </c>
      <c r="E144" s="40">
        <v>28.5</v>
      </c>
      <c r="F144" s="35">
        <v>8.9800000000000004E-4</v>
      </c>
      <c r="G144" s="2">
        <v>0</v>
      </c>
      <c r="H144" s="2">
        <v>7</v>
      </c>
      <c r="I144" s="35"/>
      <c r="J144" s="41">
        <v>1.213472155768111</v>
      </c>
    </row>
    <row r="145" spans="3:10" x14ac:dyDescent="0.25">
      <c r="C145" s="69">
        <v>14.545454545454547</v>
      </c>
      <c r="D145" s="45">
        <v>40</v>
      </c>
      <c r="E145" s="40">
        <v>28.5</v>
      </c>
      <c r="F145" s="35">
        <v>1.346E-3</v>
      </c>
      <c r="G145" s="2">
        <v>0</v>
      </c>
      <c r="H145" s="2">
        <v>7</v>
      </c>
      <c r="I145" s="35"/>
      <c r="J145" s="41">
        <v>1.601335257451955</v>
      </c>
    </row>
    <row r="146" spans="3:10" x14ac:dyDescent="0.25">
      <c r="C146" s="69">
        <v>14.545454545454547</v>
      </c>
      <c r="D146" s="45">
        <v>40</v>
      </c>
      <c r="E146" s="40">
        <v>28.5</v>
      </c>
      <c r="F146" s="35">
        <v>1.7949999999999999E-3</v>
      </c>
      <c r="G146" s="2">
        <v>0</v>
      </c>
      <c r="H146" s="2">
        <v>7</v>
      </c>
      <c r="I146" s="35"/>
      <c r="J146" s="41">
        <v>2.0252199171948</v>
      </c>
    </row>
    <row r="147" spans="3:10" x14ac:dyDescent="0.25">
      <c r="C147" s="69">
        <v>14.545454545454547</v>
      </c>
      <c r="D147" s="45">
        <v>40</v>
      </c>
      <c r="E147" s="40">
        <v>28.5</v>
      </c>
      <c r="F147" s="35">
        <v>2.2439999999999999E-3</v>
      </c>
      <c r="G147" s="2">
        <v>0</v>
      </c>
      <c r="H147" s="2">
        <v>7</v>
      </c>
      <c r="I147" s="35"/>
      <c r="J147" s="41">
        <v>2.3754738095046548</v>
      </c>
    </row>
    <row r="148" spans="3:10" x14ac:dyDescent="0.25">
      <c r="C148" s="69">
        <v>14.545454545454547</v>
      </c>
      <c r="D148" s="45">
        <v>40</v>
      </c>
      <c r="E148" s="40">
        <v>28.5</v>
      </c>
      <c r="F148" s="35">
        <v>2.6930000000000001E-3</v>
      </c>
      <c r="G148" s="2">
        <v>0</v>
      </c>
      <c r="H148" s="2">
        <v>7</v>
      </c>
      <c r="I148" s="35"/>
      <c r="J148" s="41">
        <v>2.6716128381959496</v>
      </c>
    </row>
    <row r="149" spans="3:10" x14ac:dyDescent="0.25">
      <c r="C149" s="69">
        <v>14.545454545454547</v>
      </c>
      <c r="D149" s="45">
        <v>40</v>
      </c>
      <c r="E149" s="40">
        <v>28.5</v>
      </c>
      <c r="F149" s="35">
        <v>3.1419999999999998E-3</v>
      </c>
      <c r="G149" s="2">
        <v>0</v>
      </c>
      <c r="H149" s="2">
        <v>7</v>
      </c>
      <c r="I149" s="35"/>
      <c r="J149" s="41">
        <v>2.9333563155786351</v>
      </c>
    </row>
    <row r="150" spans="3:10" x14ac:dyDescent="0.25">
      <c r="C150" s="69">
        <v>14.545454545454547</v>
      </c>
      <c r="D150" s="45">
        <v>40</v>
      </c>
      <c r="E150" s="40">
        <v>28.5</v>
      </c>
      <c r="F150" s="35">
        <v>3.5899999999999999E-3</v>
      </c>
      <c r="G150" s="2">
        <v>0</v>
      </c>
      <c r="H150" s="2">
        <v>7</v>
      </c>
      <c r="I150" s="35"/>
      <c r="J150" s="41">
        <v>3.1249387366082999</v>
      </c>
    </row>
    <row r="151" spans="3:10" x14ac:dyDescent="0.25">
      <c r="C151" s="69">
        <v>14.545454545454547</v>
      </c>
      <c r="D151" s="45">
        <v>40</v>
      </c>
      <c r="E151" s="40">
        <v>28.5</v>
      </c>
      <c r="F151" s="35">
        <v>4.0390000000000001E-3</v>
      </c>
      <c r="G151" s="2">
        <v>0</v>
      </c>
      <c r="H151" s="2">
        <v>7</v>
      </c>
      <c r="I151" s="35"/>
      <c r="J151" s="41">
        <v>3.2427572536592946</v>
      </c>
    </row>
    <row r="152" spans="3:10" x14ac:dyDescent="0.25">
      <c r="C152" s="69">
        <v>14.545454545454547</v>
      </c>
      <c r="D152" s="45">
        <v>40</v>
      </c>
      <c r="E152" s="40">
        <v>28.5</v>
      </c>
      <c r="F152" s="35">
        <v>4.4879999999999998E-3</v>
      </c>
      <c r="G152" s="2">
        <v>0</v>
      </c>
      <c r="H152" s="2">
        <v>7</v>
      </c>
      <c r="I152" s="35"/>
      <c r="J152" s="41">
        <v>3.304449707929134</v>
      </c>
    </row>
    <row r="153" spans="3:10" x14ac:dyDescent="0.25">
      <c r="C153" s="70">
        <v>16</v>
      </c>
      <c r="D153" s="45">
        <v>40</v>
      </c>
      <c r="E153" s="40">
        <v>28.5</v>
      </c>
      <c r="F153" s="35">
        <v>4.4900000000000002E-4</v>
      </c>
      <c r="G153" s="2">
        <v>0</v>
      </c>
      <c r="H153" s="2">
        <v>7</v>
      </c>
      <c r="I153" s="35"/>
      <c r="J153" s="41">
        <v>0.69443296756636419</v>
      </c>
    </row>
    <row r="154" spans="3:10" x14ac:dyDescent="0.25">
      <c r="C154" s="70">
        <v>16</v>
      </c>
      <c r="D154" s="45">
        <v>40</v>
      </c>
      <c r="E154" s="40">
        <v>28.5</v>
      </c>
      <c r="F154" s="35">
        <v>8.9800000000000004E-4</v>
      </c>
      <c r="G154" s="2">
        <v>0</v>
      </c>
      <c r="H154" s="2">
        <v>7</v>
      </c>
      <c r="I154" s="35"/>
      <c r="J154" s="41">
        <v>1.3736732416122817</v>
      </c>
    </row>
    <row r="155" spans="3:10" x14ac:dyDescent="0.25">
      <c r="C155" s="70">
        <v>16</v>
      </c>
      <c r="D155" s="45">
        <v>40</v>
      </c>
      <c r="E155" s="40">
        <v>28.5</v>
      </c>
      <c r="F155" s="35">
        <v>1.346E-3</v>
      </c>
      <c r="G155" s="2">
        <v>0</v>
      </c>
      <c r="H155" s="2">
        <v>7</v>
      </c>
      <c r="I155" s="35"/>
      <c r="J155" s="41">
        <v>1.8757664027659071</v>
      </c>
    </row>
    <row r="156" spans="3:10" x14ac:dyDescent="0.25">
      <c r="C156" s="70">
        <v>16</v>
      </c>
      <c r="D156" s="45">
        <v>40</v>
      </c>
      <c r="E156" s="40">
        <v>28.5</v>
      </c>
      <c r="F156" s="35">
        <v>1.7949999999999999E-3</v>
      </c>
      <c r="G156" s="2">
        <v>0</v>
      </c>
      <c r="H156" s="2">
        <v>7</v>
      </c>
      <c r="I156" s="35"/>
      <c r="J156" s="41">
        <v>2.3006667550797846</v>
      </c>
    </row>
    <row r="157" spans="3:10" x14ac:dyDescent="0.25">
      <c r="C157" s="70">
        <v>16</v>
      </c>
      <c r="D157" s="45">
        <v>40</v>
      </c>
      <c r="E157" s="40">
        <v>28.5</v>
      </c>
      <c r="F157" s="35">
        <v>2.2439999999999999E-3</v>
      </c>
      <c r="G157" s="2">
        <v>0</v>
      </c>
      <c r="H157" s="2">
        <v>7</v>
      </c>
      <c r="I157" s="35"/>
      <c r="J157" s="41">
        <v>2.7211265532945568</v>
      </c>
    </row>
    <row r="158" spans="3:10" x14ac:dyDescent="0.25">
      <c r="C158" s="70">
        <v>16</v>
      </c>
      <c r="D158" s="45">
        <v>40</v>
      </c>
      <c r="E158" s="40">
        <v>28.5</v>
      </c>
      <c r="F158" s="35">
        <v>2.6930000000000001E-3</v>
      </c>
      <c r="G158" s="2">
        <v>0</v>
      </c>
      <c r="H158" s="2">
        <v>7</v>
      </c>
      <c r="I158" s="35"/>
      <c r="J158" s="41">
        <v>3.2686143099099851</v>
      </c>
    </row>
    <row r="159" spans="3:10" x14ac:dyDescent="0.25">
      <c r="C159" s="70">
        <v>16</v>
      </c>
      <c r="D159" s="45">
        <v>40</v>
      </c>
      <c r="E159" s="40">
        <v>28.5</v>
      </c>
      <c r="F159" s="35">
        <v>3.1419999999999998E-3</v>
      </c>
      <c r="G159" s="2">
        <v>0</v>
      </c>
      <c r="H159" s="2">
        <v>7</v>
      </c>
      <c r="I159" s="35"/>
      <c r="J159" s="41">
        <v>3.7404382398621632</v>
      </c>
    </row>
    <row r="160" spans="3:10" x14ac:dyDescent="0.25">
      <c r="C160" s="70">
        <v>16</v>
      </c>
      <c r="D160" s="45">
        <v>40</v>
      </c>
      <c r="E160" s="40">
        <v>28.5</v>
      </c>
      <c r="F160" s="35">
        <v>3.5899999999999999E-3</v>
      </c>
      <c r="G160" s="2">
        <v>0</v>
      </c>
      <c r="H160" s="2">
        <v>7</v>
      </c>
      <c r="I160" s="35"/>
      <c r="J160" s="41">
        <v>3.9737015424545099</v>
      </c>
    </row>
    <row r="161" spans="3:10" x14ac:dyDescent="0.25">
      <c r="C161" s="70">
        <v>16</v>
      </c>
      <c r="D161" s="45">
        <v>40</v>
      </c>
      <c r="E161" s="40">
        <v>28.5</v>
      </c>
      <c r="F161" s="35">
        <v>4.0390000000000001E-3</v>
      </c>
      <c r="G161" s="2">
        <v>0</v>
      </c>
      <c r="H161" s="2">
        <v>7</v>
      </c>
      <c r="I161" s="35"/>
      <c r="J161" s="41">
        <v>4.0476358910817796</v>
      </c>
    </row>
    <row r="162" spans="3:10" x14ac:dyDescent="0.25">
      <c r="C162" s="70">
        <v>16</v>
      </c>
      <c r="D162" s="45">
        <v>40</v>
      </c>
      <c r="E162" s="40">
        <v>28.5</v>
      </c>
      <c r="F162" s="35">
        <v>4.4879999999999998E-3</v>
      </c>
      <c r="G162" s="2">
        <v>0</v>
      </c>
      <c r="H162" s="2">
        <v>7</v>
      </c>
      <c r="I162" s="35"/>
      <c r="J162" s="41">
        <v>4.1205255634752005</v>
      </c>
    </row>
    <row r="163" spans="3:10" x14ac:dyDescent="0.25">
      <c r="C163" s="71">
        <v>18.18181818181818</v>
      </c>
      <c r="D163" s="45">
        <v>40</v>
      </c>
      <c r="E163" s="40">
        <v>28.5</v>
      </c>
      <c r="F163" s="35">
        <v>4.4900000000000002E-4</v>
      </c>
      <c r="G163" s="2">
        <v>0</v>
      </c>
      <c r="H163" s="2">
        <v>7</v>
      </c>
      <c r="I163" s="35"/>
      <c r="J163" s="41">
        <v>0.74243569811710908</v>
      </c>
    </row>
    <row r="164" spans="3:10" x14ac:dyDescent="0.25">
      <c r="C164" s="71">
        <v>18.18181818181818</v>
      </c>
      <c r="D164" s="45">
        <v>40</v>
      </c>
      <c r="E164" s="40">
        <v>28.5</v>
      </c>
      <c r="F164" s="35">
        <v>8.9800000000000004E-4</v>
      </c>
      <c r="G164" s="2">
        <v>0</v>
      </c>
      <c r="H164" s="2">
        <v>7</v>
      </c>
      <c r="I164" s="35"/>
      <c r="J164" s="41">
        <v>1.5560411950480333</v>
      </c>
    </row>
    <row r="165" spans="3:10" x14ac:dyDescent="0.25">
      <c r="C165" s="71">
        <v>18.18181818181818</v>
      </c>
      <c r="D165" s="45">
        <v>40</v>
      </c>
      <c r="E165" s="40">
        <v>28.5</v>
      </c>
      <c r="F165" s="35">
        <v>1.346E-3</v>
      </c>
      <c r="G165" s="2">
        <v>0</v>
      </c>
      <c r="H165" s="2">
        <v>7</v>
      </c>
      <c r="I165" s="35"/>
      <c r="J165" s="41">
        <v>2.1874172777601628</v>
      </c>
    </row>
    <row r="166" spans="3:10" x14ac:dyDescent="0.25">
      <c r="C166" s="71">
        <v>18.18181818181818</v>
      </c>
      <c r="D166" s="45">
        <v>40</v>
      </c>
      <c r="E166" s="40">
        <v>28.5</v>
      </c>
      <c r="F166" s="35">
        <v>1.7949999999999999E-3</v>
      </c>
      <c r="G166" s="2">
        <v>0</v>
      </c>
      <c r="H166" s="2">
        <v>7</v>
      </c>
      <c r="I166" s="35"/>
      <c r="J166" s="41">
        <v>2.6147326207485104</v>
      </c>
    </row>
    <row r="167" spans="3:10" x14ac:dyDescent="0.25">
      <c r="C167" s="71">
        <v>18.18181818181818</v>
      </c>
      <c r="D167" s="45">
        <v>40</v>
      </c>
      <c r="E167" s="40">
        <v>28.5</v>
      </c>
      <c r="F167" s="35">
        <v>2.2439999999999999E-3</v>
      </c>
      <c r="G167" s="2">
        <v>0</v>
      </c>
      <c r="H167" s="2">
        <v>7</v>
      </c>
      <c r="I167" s="35"/>
      <c r="J167" s="41">
        <v>3.2727893176877574</v>
      </c>
    </row>
    <row r="168" spans="3:10" x14ac:dyDescent="0.25">
      <c r="C168" s="71">
        <v>18.18181818181818</v>
      </c>
      <c r="D168" s="45">
        <v>40</v>
      </c>
      <c r="E168" s="40">
        <v>28.5</v>
      </c>
      <c r="F168" s="35">
        <v>2.6930000000000001E-3</v>
      </c>
      <c r="G168" s="2">
        <v>0</v>
      </c>
      <c r="H168" s="2">
        <v>7</v>
      </c>
      <c r="I168" s="35"/>
      <c r="J168" s="41">
        <v>3.9829257135889975</v>
      </c>
    </row>
    <row r="169" spans="3:10" x14ac:dyDescent="0.25">
      <c r="C169" s="71">
        <v>18.18181818181818</v>
      </c>
      <c r="D169" s="45">
        <v>40</v>
      </c>
      <c r="E169" s="40">
        <v>28.5</v>
      </c>
      <c r="F169" s="35">
        <v>3.1419999999999998E-3</v>
      </c>
      <c r="G169" s="2">
        <v>0</v>
      </c>
      <c r="H169" s="2">
        <v>7</v>
      </c>
      <c r="I169" s="35"/>
      <c r="J169" s="41">
        <v>4.4695012714412936</v>
      </c>
    </row>
    <row r="170" spans="3:10" x14ac:dyDescent="0.25">
      <c r="C170" s="71">
        <v>18.18181818181818</v>
      </c>
      <c r="D170" s="45">
        <v>40</v>
      </c>
      <c r="E170" s="40">
        <v>28.5</v>
      </c>
      <c r="F170" s="35">
        <v>3.5899999999999999E-3</v>
      </c>
      <c r="G170" s="2">
        <v>0</v>
      </c>
      <c r="H170" s="2">
        <v>7</v>
      </c>
      <c r="I170" s="35"/>
      <c r="J170" s="41">
        <v>4.6025529478187881</v>
      </c>
    </row>
    <row r="171" spans="3:10" x14ac:dyDescent="0.25">
      <c r="C171" s="71">
        <v>18.18181818181818</v>
      </c>
      <c r="D171" s="45">
        <v>40</v>
      </c>
      <c r="E171" s="40">
        <v>28.5</v>
      </c>
      <c r="F171" s="35">
        <v>4.0390000000000001E-3</v>
      </c>
      <c r="G171" s="2">
        <v>0</v>
      </c>
      <c r="H171" s="2">
        <v>7</v>
      </c>
      <c r="I171" s="35"/>
      <c r="J171" s="41">
        <v>5.0495657365010072</v>
      </c>
    </row>
    <row r="172" spans="3:10" x14ac:dyDescent="0.25">
      <c r="C172" s="71">
        <v>18.18181818181818</v>
      </c>
      <c r="D172" s="45">
        <v>40</v>
      </c>
      <c r="E172" s="40">
        <v>28.5</v>
      </c>
      <c r="F172" s="35">
        <v>4.4879999999999998E-3</v>
      </c>
      <c r="G172" s="2">
        <v>0</v>
      </c>
      <c r="H172" s="2">
        <v>7</v>
      </c>
      <c r="I172" s="35"/>
      <c r="J172" s="41">
        <v>5.2211795742302254</v>
      </c>
    </row>
    <row r="173" spans="3:10" x14ac:dyDescent="0.25">
      <c r="C173" s="72">
        <v>20.454545454545453</v>
      </c>
      <c r="D173" s="45">
        <v>40</v>
      </c>
      <c r="E173" s="40">
        <v>28.5</v>
      </c>
      <c r="F173" s="35">
        <v>4.4900000000000002E-4</v>
      </c>
      <c r="G173" s="2">
        <v>0</v>
      </c>
      <c r="H173" s="2">
        <v>7</v>
      </c>
      <c r="I173" s="35"/>
      <c r="J173" s="41">
        <v>0.7903836556260595</v>
      </c>
    </row>
    <row r="174" spans="3:10" x14ac:dyDescent="0.25">
      <c r="C174" s="72">
        <v>20.454545454545453</v>
      </c>
      <c r="D174" s="45">
        <v>40</v>
      </c>
      <c r="E174" s="40">
        <v>28.5</v>
      </c>
      <c r="F174" s="35">
        <v>8.9800000000000004E-4</v>
      </c>
      <c r="G174" s="2">
        <v>0</v>
      </c>
      <c r="H174" s="2">
        <v>7</v>
      </c>
      <c r="I174" s="35"/>
      <c r="J174" s="41">
        <v>1.4991713954627366</v>
      </c>
    </row>
    <row r="175" spans="3:10" x14ac:dyDescent="0.25">
      <c r="C175" s="72">
        <v>20.454545454545453</v>
      </c>
      <c r="D175" s="45">
        <v>40</v>
      </c>
      <c r="E175" s="40">
        <v>28.5</v>
      </c>
      <c r="F175" s="35">
        <v>1.346E-3</v>
      </c>
      <c r="G175" s="2">
        <v>0</v>
      </c>
      <c r="H175" s="2">
        <v>7</v>
      </c>
      <c r="I175" s="35"/>
      <c r="J175" s="41">
        <v>2.3568679184800461</v>
      </c>
    </row>
    <row r="176" spans="3:10" x14ac:dyDescent="0.25">
      <c r="C176" s="72">
        <v>20.454545454545453</v>
      </c>
      <c r="D176" s="45">
        <v>40</v>
      </c>
      <c r="E176" s="40">
        <v>28.5</v>
      </c>
      <c r="F176" s="35">
        <v>1.7949999999999999E-3</v>
      </c>
      <c r="G176" s="2">
        <v>0</v>
      </c>
      <c r="H176" s="2">
        <v>7</v>
      </c>
      <c r="I176" s="35"/>
      <c r="J176" s="41">
        <v>3.0527763802866708</v>
      </c>
    </row>
    <row r="177" spans="1:10" x14ac:dyDescent="0.25">
      <c r="C177" s="72">
        <v>20.454545454545453</v>
      </c>
      <c r="D177" s="45">
        <v>40</v>
      </c>
      <c r="E177" s="40">
        <v>28.5</v>
      </c>
      <c r="F177" s="35">
        <v>2.2439999999999999E-3</v>
      </c>
      <c r="G177" s="2">
        <v>0</v>
      </c>
      <c r="H177" s="2">
        <v>7</v>
      </c>
      <c r="I177" s="35"/>
      <c r="J177" s="41">
        <v>3.7411517350877208</v>
      </c>
    </row>
    <row r="178" spans="1:10" x14ac:dyDescent="0.25">
      <c r="C178" s="72">
        <v>20.454545454545453</v>
      </c>
      <c r="D178" s="45">
        <v>40</v>
      </c>
      <c r="E178" s="40">
        <v>28.5</v>
      </c>
      <c r="F178" s="35">
        <v>2.6930000000000001E-3</v>
      </c>
      <c r="G178" s="2">
        <v>0</v>
      </c>
      <c r="H178" s="2">
        <v>7</v>
      </c>
      <c r="I178" s="35"/>
      <c r="J178" s="41">
        <v>4.1637007550948493</v>
      </c>
    </row>
    <row r="179" spans="1:10" x14ac:dyDescent="0.25">
      <c r="C179" s="72">
        <v>20.454545454545453</v>
      </c>
      <c r="D179" s="45">
        <v>40</v>
      </c>
      <c r="E179" s="40">
        <v>28.5</v>
      </c>
      <c r="F179" s="35">
        <v>3.1419999999999998E-3</v>
      </c>
      <c r="G179" s="2">
        <v>0</v>
      </c>
      <c r="H179" s="2">
        <v>7</v>
      </c>
      <c r="I179" s="35"/>
      <c r="J179" s="41">
        <v>4.5527763802866712</v>
      </c>
    </row>
    <row r="180" spans="1:10" x14ac:dyDescent="0.25">
      <c r="C180" s="72">
        <v>20.454545454545453</v>
      </c>
      <c r="D180" s="45">
        <v>40</v>
      </c>
      <c r="E180" s="40">
        <v>28.5</v>
      </c>
      <c r="F180" s="35">
        <v>3.5899999999999999E-3</v>
      </c>
      <c r="G180" s="2">
        <v>0</v>
      </c>
      <c r="H180" s="2">
        <v>7</v>
      </c>
      <c r="I180" s="35"/>
      <c r="J180" s="41">
        <v>4.8142157529268399</v>
      </c>
    </row>
    <row r="181" spans="1:10" x14ac:dyDescent="0.25">
      <c r="C181" s="72">
        <v>20.454545454545453</v>
      </c>
      <c r="D181" s="45">
        <v>40</v>
      </c>
      <c r="E181" s="40">
        <v>28.5</v>
      </c>
      <c r="F181" s="35">
        <v>4.0390000000000001E-3</v>
      </c>
      <c r="G181" s="2">
        <v>0</v>
      </c>
      <c r="H181" s="2">
        <v>7</v>
      </c>
      <c r="I181" s="35"/>
      <c r="J181" s="41">
        <v>5.1637007550948493</v>
      </c>
    </row>
    <row r="182" spans="1:10" ht="15.75" thickBot="1" x14ac:dyDescent="0.3">
      <c r="C182" s="78">
        <v>20.454545454545453</v>
      </c>
      <c r="D182" s="79">
        <v>40</v>
      </c>
      <c r="E182" s="76">
        <v>28.5</v>
      </c>
      <c r="F182" s="56">
        <v>4.4879999999999998E-3</v>
      </c>
      <c r="G182" s="2">
        <v>0</v>
      </c>
      <c r="H182" s="61">
        <v>7</v>
      </c>
      <c r="I182" s="56"/>
      <c r="J182" s="77">
        <v>5.4480188730153554</v>
      </c>
    </row>
    <row r="183" spans="1:10" ht="26.25" x14ac:dyDescent="0.4">
      <c r="A183" s="8" t="s">
        <v>32</v>
      </c>
      <c r="C183" s="80">
        <v>18.18181818181818</v>
      </c>
      <c r="D183" s="66">
        <v>40</v>
      </c>
      <c r="E183" s="32">
        <v>28.5</v>
      </c>
      <c r="F183" s="23">
        <v>5.5578902905298734E-4</v>
      </c>
      <c r="G183" s="23">
        <v>1</v>
      </c>
      <c r="H183" s="23">
        <v>3.5</v>
      </c>
      <c r="I183" s="24"/>
      <c r="J183" s="67">
        <v>2.48</v>
      </c>
    </row>
    <row r="184" spans="1:10" x14ac:dyDescent="0.25">
      <c r="C184" s="71">
        <v>18.18181818181818</v>
      </c>
      <c r="D184" s="45">
        <v>40</v>
      </c>
      <c r="E184" s="40">
        <v>28.5</v>
      </c>
      <c r="F184" s="35">
        <v>1.1115780581059747E-3</v>
      </c>
      <c r="G184" s="35">
        <v>2</v>
      </c>
      <c r="H184" s="35">
        <v>3.5</v>
      </c>
      <c r="I184" s="36"/>
      <c r="J184" s="41">
        <v>3.52</v>
      </c>
    </row>
    <row r="185" spans="1:10" x14ac:dyDescent="0.25">
      <c r="C185" s="71">
        <v>18.18181818181818</v>
      </c>
      <c r="D185" s="45">
        <v>40</v>
      </c>
      <c r="E185" s="40">
        <v>28.5</v>
      </c>
      <c r="F185" s="35">
        <v>1.667367087158962E-3</v>
      </c>
      <c r="G185" s="35">
        <v>3</v>
      </c>
      <c r="H185" s="35">
        <v>3.5</v>
      </c>
      <c r="I185" s="36"/>
      <c r="J185" s="41">
        <v>4.4800000000000004</v>
      </c>
    </row>
    <row r="186" spans="1:10" x14ac:dyDescent="0.25">
      <c r="C186" s="71">
        <v>18.18181818181818</v>
      </c>
      <c r="D186" s="45">
        <v>40</v>
      </c>
      <c r="E186" s="40">
        <v>28.5</v>
      </c>
      <c r="F186" s="35">
        <v>2.2231561162119494E-3</v>
      </c>
      <c r="G186" s="35">
        <v>4</v>
      </c>
      <c r="H186" s="35">
        <v>3.5</v>
      </c>
      <c r="I186" s="36"/>
      <c r="J186" s="41">
        <v>5.21</v>
      </c>
    </row>
    <row r="187" spans="1:10" x14ac:dyDescent="0.25">
      <c r="C187" s="71">
        <v>18.18181818181818</v>
      </c>
      <c r="D187" s="45">
        <v>40</v>
      </c>
      <c r="E187" s="40">
        <v>28.5</v>
      </c>
      <c r="F187" s="35">
        <v>2.7789451452649369E-3</v>
      </c>
      <c r="G187" s="35">
        <v>5</v>
      </c>
      <c r="H187" s="35">
        <v>3.5</v>
      </c>
      <c r="I187" s="36"/>
      <c r="J187" s="41">
        <v>5.46</v>
      </c>
    </row>
    <row r="188" spans="1:10" ht="15.75" thickBot="1" x14ac:dyDescent="0.3">
      <c r="C188" s="71">
        <v>18.18181818181818</v>
      </c>
      <c r="D188" s="45">
        <v>40</v>
      </c>
      <c r="E188" s="40">
        <v>28.5</v>
      </c>
      <c r="F188" s="35">
        <v>3.334734174317924E-3</v>
      </c>
      <c r="G188" s="35">
        <v>6</v>
      </c>
      <c r="H188" s="35">
        <v>3.5</v>
      </c>
      <c r="I188" s="36"/>
      <c r="J188" s="41">
        <v>5.6</v>
      </c>
    </row>
    <row r="189" spans="1:10" x14ac:dyDescent="0.25">
      <c r="C189" s="71">
        <v>18.18181818181818</v>
      </c>
      <c r="D189" s="45">
        <v>40</v>
      </c>
      <c r="E189" s="40">
        <v>28.5</v>
      </c>
      <c r="F189" s="35">
        <v>5.5578902905298734E-4</v>
      </c>
      <c r="G189" s="23">
        <v>1</v>
      </c>
      <c r="H189" s="2">
        <v>4</v>
      </c>
      <c r="I189" s="36"/>
      <c r="J189" s="41">
        <v>2.3199999999999998</v>
      </c>
    </row>
    <row r="190" spans="1:10" x14ac:dyDescent="0.25">
      <c r="C190" s="71">
        <v>18.18181818181818</v>
      </c>
      <c r="D190" s="45">
        <v>40</v>
      </c>
      <c r="E190" s="40">
        <v>28.5</v>
      </c>
      <c r="F190" s="35">
        <v>1.1115780581059747E-3</v>
      </c>
      <c r="G190" s="35">
        <v>2</v>
      </c>
      <c r="H190" s="2">
        <v>4</v>
      </c>
      <c r="I190" s="36"/>
      <c r="J190" s="41">
        <v>2.95</v>
      </c>
    </row>
    <row r="191" spans="1:10" x14ac:dyDescent="0.25">
      <c r="C191" s="71">
        <v>18.18181818181818</v>
      </c>
      <c r="D191" s="45">
        <v>40</v>
      </c>
      <c r="E191" s="40">
        <v>28.5</v>
      </c>
      <c r="F191" s="35">
        <v>1.667367087158962E-3</v>
      </c>
      <c r="G191" s="35">
        <v>3</v>
      </c>
      <c r="H191" s="2">
        <v>4</v>
      </c>
      <c r="I191" s="36"/>
      <c r="J191" s="41">
        <v>3.67</v>
      </c>
    </row>
    <row r="192" spans="1:10" x14ac:dyDescent="0.25">
      <c r="C192" s="71">
        <v>18.18181818181818</v>
      </c>
      <c r="D192" s="45">
        <v>40</v>
      </c>
      <c r="E192" s="40">
        <v>28.5</v>
      </c>
      <c r="F192" s="35">
        <v>2.2231561162119494E-3</v>
      </c>
      <c r="G192" s="35">
        <v>4</v>
      </c>
      <c r="H192" s="2">
        <v>4</v>
      </c>
      <c r="I192" s="36"/>
      <c r="J192" s="41">
        <v>4.33</v>
      </c>
    </row>
    <row r="193" spans="3:10" x14ac:dyDescent="0.25">
      <c r="C193" s="71">
        <v>18.18181818181818</v>
      </c>
      <c r="D193" s="45">
        <v>40</v>
      </c>
      <c r="E193" s="40">
        <v>28.5</v>
      </c>
      <c r="F193" s="35">
        <v>2.7789451452649369E-3</v>
      </c>
      <c r="G193" s="35">
        <v>5</v>
      </c>
      <c r="H193" s="2">
        <v>4</v>
      </c>
      <c r="I193" s="36"/>
      <c r="J193" s="41">
        <v>4.96</v>
      </c>
    </row>
    <row r="194" spans="3:10" ht="15.75" thickBot="1" x14ac:dyDescent="0.3">
      <c r="C194" s="71">
        <v>18.18181818181818</v>
      </c>
      <c r="D194" s="45">
        <v>40</v>
      </c>
      <c r="E194" s="40">
        <v>28.5</v>
      </c>
      <c r="F194" s="35">
        <v>3.334734174317924E-3</v>
      </c>
      <c r="G194" s="35">
        <v>6</v>
      </c>
      <c r="H194" s="2">
        <v>4</v>
      </c>
      <c r="I194" s="36"/>
      <c r="J194" s="41">
        <v>5.49</v>
      </c>
    </row>
    <row r="195" spans="3:10" x14ac:dyDescent="0.25">
      <c r="C195" s="71">
        <v>18.18181818181818</v>
      </c>
      <c r="D195" s="45">
        <v>40</v>
      </c>
      <c r="E195" s="40">
        <v>28.5</v>
      </c>
      <c r="F195" s="35">
        <v>5.5578902905298734E-4</v>
      </c>
      <c r="G195" s="23">
        <v>1</v>
      </c>
      <c r="H195" s="2">
        <v>5</v>
      </c>
      <c r="I195" s="36"/>
      <c r="J195" s="41">
        <v>2.44</v>
      </c>
    </row>
    <row r="196" spans="3:10" x14ac:dyDescent="0.25">
      <c r="C196" s="71">
        <v>18.18181818181818</v>
      </c>
      <c r="D196" s="45">
        <v>40</v>
      </c>
      <c r="E196" s="40">
        <v>28.5</v>
      </c>
      <c r="F196" s="35">
        <v>1.1115780581059747E-3</v>
      </c>
      <c r="G196" s="35">
        <v>2</v>
      </c>
      <c r="H196" s="2">
        <v>5</v>
      </c>
      <c r="I196" s="36"/>
      <c r="J196" s="41">
        <v>3.14</v>
      </c>
    </row>
    <row r="197" spans="3:10" x14ac:dyDescent="0.25">
      <c r="C197" s="71">
        <v>18.18181818181818</v>
      </c>
      <c r="D197" s="45">
        <v>40</v>
      </c>
      <c r="E197" s="40">
        <v>28.5</v>
      </c>
      <c r="F197" s="35">
        <v>1.667367087158962E-3</v>
      </c>
      <c r="G197" s="35">
        <v>3</v>
      </c>
      <c r="H197" s="2">
        <v>5</v>
      </c>
      <c r="I197" s="36"/>
      <c r="J197" s="41">
        <v>3.75</v>
      </c>
    </row>
    <row r="198" spans="3:10" x14ac:dyDescent="0.25">
      <c r="C198" s="71">
        <v>18.18181818181818</v>
      </c>
      <c r="D198" s="45">
        <v>40</v>
      </c>
      <c r="E198" s="40">
        <v>28.5</v>
      </c>
      <c r="F198" s="35">
        <v>2.2231561162119494E-3</v>
      </c>
      <c r="G198" s="35">
        <v>4</v>
      </c>
      <c r="H198" s="2">
        <v>5</v>
      </c>
      <c r="I198" s="36"/>
      <c r="J198" s="41">
        <v>4.24</v>
      </c>
    </row>
    <row r="199" spans="3:10" x14ac:dyDescent="0.25">
      <c r="C199" s="71">
        <v>18.18181818181818</v>
      </c>
      <c r="D199" s="45">
        <v>40</v>
      </c>
      <c r="E199" s="40">
        <v>28.5</v>
      </c>
      <c r="F199" s="35">
        <v>2.7789451452649369E-3</v>
      </c>
      <c r="G199" s="35">
        <v>5</v>
      </c>
      <c r="H199" s="2">
        <v>5</v>
      </c>
      <c r="I199" s="36"/>
      <c r="J199" s="41">
        <v>4.5</v>
      </c>
    </row>
    <row r="200" spans="3:10" ht="15.75" thickBot="1" x14ac:dyDescent="0.3">
      <c r="C200" s="71">
        <v>18.18181818181818</v>
      </c>
      <c r="D200" s="45">
        <v>40</v>
      </c>
      <c r="E200" s="40">
        <v>28.5</v>
      </c>
      <c r="F200" s="35">
        <v>3.334734174317924E-3</v>
      </c>
      <c r="G200" s="35">
        <v>6</v>
      </c>
      <c r="H200" s="2">
        <v>5</v>
      </c>
      <c r="I200" s="36"/>
      <c r="J200" s="41">
        <v>4.84</v>
      </c>
    </row>
    <row r="201" spans="3:10" x14ac:dyDescent="0.25">
      <c r="C201" s="71">
        <v>18.18181818181818</v>
      </c>
      <c r="D201" s="45">
        <v>40</v>
      </c>
      <c r="E201" s="40">
        <v>28.5</v>
      </c>
      <c r="F201" s="35">
        <v>5.5578902905298734E-4</v>
      </c>
      <c r="G201" s="23">
        <v>1</v>
      </c>
      <c r="H201" s="2">
        <v>6</v>
      </c>
      <c r="I201" s="36"/>
      <c r="J201" s="41">
        <v>1.66</v>
      </c>
    </row>
    <row r="202" spans="3:10" x14ac:dyDescent="0.25">
      <c r="C202" s="71">
        <v>18.18181818181818</v>
      </c>
      <c r="D202" s="45">
        <v>40</v>
      </c>
      <c r="E202" s="40">
        <v>28.5</v>
      </c>
      <c r="F202" s="35">
        <v>1.1115780581059747E-3</v>
      </c>
      <c r="G202" s="35">
        <v>2</v>
      </c>
      <c r="H202" s="2">
        <v>6</v>
      </c>
      <c r="I202" s="36"/>
      <c r="J202" s="41">
        <v>2.74</v>
      </c>
    </row>
    <row r="203" spans="3:10" x14ac:dyDescent="0.25">
      <c r="C203" s="71">
        <v>18.18181818181818</v>
      </c>
      <c r="D203" s="45">
        <v>40</v>
      </c>
      <c r="E203" s="40">
        <v>28.5</v>
      </c>
      <c r="F203" s="35">
        <v>1.667367087158962E-3</v>
      </c>
      <c r="G203" s="35">
        <v>3</v>
      </c>
      <c r="H203" s="2">
        <v>6</v>
      </c>
      <c r="I203" s="36"/>
      <c r="J203" s="41">
        <v>3.54</v>
      </c>
    </row>
    <row r="204" spans="3:10" x14ac:dyDescent="0.25">
      <c r="C204" s="71">
        <v>18.18181818181818</v>
      </c>
      <c r="D204" s="45">
        <v>40</v>
      </c>
      <c r="E204" s="40">
        <v>28.5</v>
      </c>
      <c r="F204" s="35">
        <v>2.2231561162119494E-3</v>
      </c>
      <c r="G204" s="35">
        <v>4</v>
      </c>
      <c r="H204" s="2">
        <v>6</v>
      </c>
      <c r="I204" s="36"/>
      <c r="J204" s="41">
        <v>3.96</v>
      </c>
    </row>
    <row r="205" spans="3:10" x14ac:dyDescent="0.25">
      <c r="C205" s="71">
        <v>18.18181818181818</v>
      </c>
      <c r="D205" s="45">
        <v>40</v>
      </c>
      <c r="E205" s="40">
        <v>28.5</v>
      </c>
      <c r="F205" s="35">
        <v>2.7789451452649369E-3</v>
      </c>
      <c r="G205" s="35">
        <v>5</v>
      </c>
      <c r="H205" s="2">
        <v>6</v>
      </c>
      <c r="I205" s="36"/>
      <c r="J205" s="41">
        <v>4.29</v>
      </c>
    </row>
    <row r="206" spans="3:10" ht="15.75" thickBot="1" x14ac:dyDescent="0.3">
      <c r="C206" s="74">
        <v>18.18181818181818</v>
      </c>
      <c r="D206" s="79">
        <v>40</v>
      </c>
      <c r="E206" s="76">
        <v>28.5</v>
      </c>
      <c r="F206" s="56">
        <v>3.334734174317924E-3</v>
      </c>
      <c r="G206" s="35">
        <v>6</v>
      </c>
      <c r="H206" s="61">
        <v>6</v>
      </c>
      <c r="I206" s="50"/>
      <c r="J206" s="77">
        <v>4.51</v>
      </c>
    </row>
    <row r="207" spans="3:10" x14ac:dyDescent="0.25">
      <c r="H207" s="2"/>
    </row>
    <row r="208" spans="3:10" x14ac:dyDescent="0.25">
      <c r="H208" s="2"/>
    </row>
    <row r="209" spans="8:8" x14ac:dyDescent="0.25">
      <c r="H209" s="2"/>
    </row>
    <row r="210" spans="8:8" x14ac:dyDescent="0.25">
      <c r="H210" s="2"/>
    </row>
    <row r="211" spans="8:8" x14ac:dyDescent="0.25">
      <c r="H211" s="2"/>
    </row>
    <row r="212" spans="8:8" x14ac:dyDescent="0.25">
      <c r="H212" s="2"/>
    </row>
  </sheetData>
  <pageMargins left="0.7" right="0.7" top="0.75" bottom="0.75" header="0.3" footer="0.3"/>
  <pageSetup paperSize="9" scale="9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zoomScale="90" zoomScaleNormal="90" workbookViewId="0">
      <selection activeCell="L184" sqref="L184"/>
    </sheetView>
  </sheetViews>
  <sheetFormatPr defaultRowHeight="15" x14ac:dyDescent="0.25"/>
  <sheetData>
    <row r="1" spans="1:7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1" t="s">
        <v>1</v>
      </c>
    </row>
    <row r="2" spans="1:7" x14ac:dyDescent="0.25">
      <c r="A2" s="3">
        <v>4.545454545454545</v>
      </c>
      <c r="B2" s="2">
        <v>20</v>
      </c>
      <c r="C2" s="2">
        <v>28.5</v>
      </c>
      <c r="D2" s="2">
        <v>5.5578902905298734E-4</v>
      </c>
      <c r="E2" s="2">
        <v>1</v>
      </c>
      <c r="F2" s="2">
        <v>7</v>
      </c>
      <c r="G2" s="1">
        <v>1.4869800405931907E-2</v>
      </c>
    </row>
    <row r="3" spans="1:7" x14ac:dyDescent="0.25">
      <c r="A3" s="3">
        <v>9.0909090909090899</v>
      </c>
      <c r="B3" s="2">
        <v>20</v>
      </c>
      <c r="C3" s="2">
        <v>28.5</v>
      </c>
      <c r="D3" s="2">
        <v>5.5578902905298734E-4</v>
      </c>
      <c r="E3" s="2">
        <v>1</v>
      </c>
      <c r="F3" s="2">
        <v>7</v>
      </c>
      <c r="G3" s="1">
        <v>0.13357692268000618</v>
      </c>
    </row>
    <row r="4" spans="1:7" x14ac:dyDescent="0.25">
      <c r="A4" s="3">
        <v>13.636363636363635</v>
      </c>
      <c r="B4" s="2">
        <v>20</v>
      </c>
      <c r="C4" s="2">
        <v>28.5</v>
      </c>
      <c r="D4" s="2">
        <v>5.5578902905298734E-4</v>
      </c>
      <c r="E4" s="2">
        <v>1</v>
      </c>
      <c r="F4" s="2">
        <v>7</v>
      </c>
      <c r="G4" s="1">
        <v>0.28503268231480045</v>
      </c>
    </row>
    <row r="5" spans="1:7" x14ac:dyDescent="0.25">
      <c r="A5" s="3">
        <v>18.18181818181818</v>
      </c>
      <c r="B5" s="2">
        <v>20</v>
      </c>
      <c r="C5" s="2">
        <v>28.5</v>
      </c>
      <c r="D5" s="2">
        <v>5.5578902905298734E-4</v>
      </c>
      <c r="E5" s="2">
        <v>1</v>
      </c>
      <c r="F5" s="2">
        <v>7</v>
      </c>
      <c r="G5" s="1">
        <v>0.71138291577969703</v>
      </c>
    </row>
    <row r="6" spans="1:7" x14ac:dyDescent="0.25">
      <c r="A6" s="3">
        <v>22.727272727272727</v>
      </c>
      <c r="B6" s="2">
        <v>20</v>
      </c>
      <c r="C6" s="2">
        <v>28.5</v>
      </c>
      <c r="D6" s="2">
        <v>5.5578902905298734E-4</v>
      </c>
      <c r="E6" s="2">
        <v>1</v>
      </c>
      <c r="F6" s="2">
        <v>7</v>
      </c>
      <c r="G6" s="1">
        <v>0.91000060340280964</v>
      </c>
    </row>
    <row r="7" spans="1:7" x14ac:dyDescent="0.25">
      <c r="A7" s="3">
        <v>4.545454545454545</v>
      </c>
      <c r="B7" s="2">
        <v>30</v>
      </c>
      <c r="C7" s="2">
        <v>28.5</v>
      </c>
      <c r="D7" s="2">
        <v>5.5578902905298701E-4</v>
      </c>
      <c r="E7" s="2">
        <v>1</v>
      </c>
      <c r="F7" s="2">
        <v>7</v>
      </c>
      <c r="G7" s="1">
        <v>8.0330343601475868E-2</v>
      </c>
    </row>
    <row r="8" spans="1:7" x14ac:dyDescent="0.25">
      <c r="A8" s="3">
        <v>9.0909090909090899</v>
      </c>
      <c r="B8" s="2">
        <v>30</v>
      </c>
      <c r="C8" s="2">
        <v>28.5</v>
      </c>
      <c r="D8" s="2">
        <v>5.5578902905298701E-4</v>
      </c>
      <c r="E8" s="2">
        <v>1</v>
      </c>
      <c r="F8" s="2">
        <v>7</v>
      </c>
      <c r="G8" s="1">
        <v>0.21051469901280939</v>
      </c>
    </row>
    <row r="9" spans="1:7" x14ac:dyDescent="0.25">
      <c r="A9" s="3">
        <v>13.636363636363635</v>
      </c>
      <c r="B9" s="2">
        <v>30</v>
      </c>
      <c r="C9" s="2">
        <v>28.5</v>
      </c>
      <c r="D9" s="2">
        <v>5.5578902905298701E-4</v>
      </c>
      <c r="E9" s="2">
        <v>1</v>
      </c>
      <c r="F9" s="2">
        <v>7</v>
      </c>
      <c r="G9" s="1">
        <v>0.63928282802183112</v>
      </c>
    </row>
    <row r="10" spans="1:7" x14ac:dyDescent="0.25">
      <c r="A10" s="3">
        <v>18.18181818181818</v>
      </c>
      <c r="B10" s="2">
        <v>30</v>
      </c>
      <c r="C10" s="2">
        <v>28.5</v>
      </c>
      <c r="D10" s="2">
        <v>5.5578902905298701E-4</v>
      </c>
      <c r="E10" s="2">
        <v>1</v>
      </c>
      <c r="F10" s="2">
        <v>7</v>
      </c>
      <c r="G10" s="1">
        <v>1.1851737201065928</v>
      </c>
    </row>
    <row r="11" spans="1:7" x14ac:dyDescent="0.25">
      <c r="A11" s="3">
        <v>22.727272727272727</v>
      </c>
      <c r="B11" s="2">
        <v>30</v>
      </c>
      <c r="C11" s="2">
        <v>28.5</v>
      </c>
      <c r="D11" s="2">
        <v>5.5578902905298701E-4</v>
      </c>
      <c r="E11" s="2">
        <v>1</v>
      </c>
      <c r="F11" s="2">
        <v>7</v>
      </c>
      <c r="G11" s="1">
        <v>1.4734025198793668</v>
      </c>
    </row>
    <row r="12" spans="1:7" x14ac:dyDescent="0.25">
      <c r="A12" s="3">
        <v>4.545454545454545</v>
      </c>
      <c r="B12" s="2">
        <v>40</v>
      </c>
      <c r="C12" s="2">
        <v>28.5</v>
      </c>
      <c r="D12" s="2">
        <v>5.5578902905298701E-4</v>
      </c>
      <c r="E12" s="2">
        <v>1</v>
      </c>
      <c r="F12" s="2">
        <v>7</v>
      </c>
      <c r="G12" s="1">
        <v>7.0779994118673945E-2</v>
      </c>
    </row>
    <row r="13" spans="1:7" x14ac:dyDescent="0.25">
      <c r="A13" s="3">
        <v>9.0909090909090899</v>
      </c>
      <c r="B13" s="2">
        <v>40</v>
      </c>
      <c r="C13" s="2">
        <v>28.5</v>
      </c>
      <c r="D13" s="2">
        <v>5.5578902905298701E-4</v>
      </c>
      <c r="E13" s="2">
        <v>1</v>
      </c>
      <c r="F13" s="2">
        <v>7</v>
      </c>
      <c r="G13" s="1">
        <v>0.17519580524674078</v>
      </c>
    </row>
    <row r="14" spans="1:7" x14ac:dyDescent="0.25">
      <c r="A14" s="3">
        <v>13.636363636363635</v>
      </c>
      <c r="B14" s="2">
        <v>40</v>
      </c>
      <c r="C14" s="2">
        <v>28.5</v>
      </c>
      <c r="D14" s="2">
        <v>5.5578902905298701E-4</v>
      </c>
      <c r="E14" s="2">
        <v>1</v>
      </c>
      <c r="F14" s="2">
        <v>7</v>
      </c>
      <c r="G14" s="1">
        <v>0.94484444845710147</v>
      </c>
    </row>
    <row r="15" spans="1:7" x14ac:dyDescent="0.25">
      <c r="A15" s="3">
        <v>18.18181818181818</v>
      </c>
      <c r="B15" s="2">
        <v>40</v>
      </c>
      <c r="C15" s="2">
        <v>28.5</v>
      </c>
      <c r="D15" s="2">
        <v>5.5578902905298701E-4</v>
      </c>
      <c r="E15" s="2">
        <v>1</v>
      </c>
      <c r="F15" s="2">
        <v>7</v>
      </c>
      <c r="G15" s="1">
        <v>1.4261880134156799</v>
      </c>
    </row>
    <row r="16" spans="1:7" x14ac:dyDescent="0.25">
      <c r="A16" s="3">
        <v>22.727272727272727</v>
      </c>
      <c r="B16" s="2">
        <v>40</v>
      </c>
      <c r="C16" s="2">
        <v>28.5</v>
      </c>
      <c r="D16" s="2">
        <v>5.5578902905298701E-4</v>
      </c>
      <c r="E16" s="2">
        <v>1</v>
      </c>
      <c r="F16" s="2">
        <v>7</v>
      </c>
      <c r="G16" s="1">
        <v>1.7477084022030289</v>
      </c>
    </row>
    <row r="17" spans="1:7" x14ac:dyDescent="0.25">
      <c r="A17" s="3">
        <v>13.636363636363635</v>
      </c>
      <c r="B17" s="2">
        <v>25</v>
      </c>
      <c r="C17" s="2">
        <v>28.5</v>
      </c>
      <c r="D17" s="2">
        <v>5.5578902905298701E-4</v>
      </c>
      <c r="E17" s="2">
        <v>1</v>
      </c>
      <c r="F17" s="2">
        <v>7</v>
      </c>
      <c r="G17" s="1">
        <v>0.52777306468979701</v>
      </c>
    </row>
    <row r="18" spans="1:7" x14ac:dyDescent="0.25">
      <c r="A18" s="3">
        <v>18.18181818181818</v>
      </c>
      <c r="B18" s="2">
        <v>25</v>
      </c>
      <c r="C18" s="2">
        <v>28.5</v>
      </c>
      <c r="D18" s="2">
        <v>5.5578902905298701E-4</v>
      </c>
      <c r="E18" s="2">
        <v>1</v>
      </c>
      <c r="F18" s="2">
        <v>7</v>
      </c>
      <c r="G18" s="1">
        <v>0.96380931268136283</v>
      </c>
    </row>
    <row r="19" spans="1:7" x14ac:dyDescent="0.25">
      <c r="A19" s="3">
        <v>22.727272727272727</v>
      </c>
      <c r="B19" s="2">
        <v>25</v>
      </c>
      <c r="C19" s="2">
        <v>28.5</v>
      </c>
      <c r="D19" s="2">
        <v>5.5578902905298701E-4</v>
      </c>
      <c r="E19" s="2">
        <v>1</v>
      </c>
      <c r="F19" s="2">
        <v>7</v>
      </c>
      <c r="G19" s="1">
        <v>1.2386758222373562</v>
      </c>
    </row>
    <row r="20" spans="1:7" x14ac:dyDescent="0.25">
      <c r="A20" s="3">
        <v>13.636363636363635</v>
      </c>
      <c r="B20" s="2">
        <v>35</v>
      </c>
      <c r="C20" s="2">
        <v>28.5</v>
      </c>
      <c r="D20" s="2">
        <v>5.5578902905298701E-4</v>
      </c>
      <c r="E20" s="2">
        <v>1</v>
      </c>
      <c r="F20" s="2">
        <v>7</v>
      </c>
      <c r="G20" s="1">
        <v>0.77229061496447315</v>
      </c>
    </row>
    <row r="21" spans="1:7" x14ac:dyDescent="0.25">
      <c r="A21" s="3">
        <v>18.18181818181818</v>
      </c>
      <c r="B21" s="2">
        <v>35</v>
      </c>
      <c r="C21" s="2">
        <v>28.5</v>
      </c>
      <c r="D21" s="2">
        <v>5.5578902905298701E-4</v>
      </c>
      <c r="E21" s="2">
        <v>1</v>
      </c>
      <c r="F21" s="2">
        <v>7</v>
      </c>
      <c r="G21" s="1">
        <v>1.3177061938971115</v>
      </c>
    </row>
    <row r="22" spans="1:7" x14ac:dyDescent="0.25">
      <c r="A22" s="3">
        <v>22.727272727272727</v>
      </c>
      <c r="B22" s="2">
        <v>35</v>
      </c>
      <c r="C22" s="2">
        <v>28.5</v>
      </c>
      <c r="D22" s="2">
        <v>5.5578902905298701E-4</v>
      </c>
      <c r="E22" s="2">
        <v>1</v>
      </c>
      <c r="F22" s="2">
        <v>7</v>
      </c>
      <c r="G22" s="1">
        <v>1.6078376546202668</v>
      </c>
    </row>
    <row r="23" spans="1:7" x14ac:dyDescent="0.25">
      <c r="A23" s="3">
        <v>4.545454545454545</v>
      </c>
      <c r="B23" s="2">
        <v>20</v>
      </c>
      <c r="C23" s="2">
        <v>24</v>
      </c>
      <c r="D23" s="2">
        <v>6.5999947200042234E-4</v>
      </c>
      <c r="E23" s="2">
        <v>1</v>
      </c>
      <c r="F23" s="2">
        <v>7</v>
      </c>
      <c r="G23" s="1">
        <v>2.3162618538655807E-2</v>
      </c>
    </row>
    <row r="24" spans="1:7" x14ac:dyDescent="0.25">
      <c r="A24" s="3">
        <v>9.0909090909090899</v>
      </c>
      <c r="B24" s="2">
        <v>20</v>
      </c>
      <c r="C24" s="2">
        <v>24</v>
      </c>
      <c r="D24" s="2">
        <v>6.5999947200042234E-4</v>
      </c>
      <c r="E24" s="2">
        <v>1</v>
      </c>
      <c r="F24" s="2">
        <v>7</v>
      </c>
      <c r="G24" s="1">
        <v>0.11311027985601263</v>
      </c>
    </row>
    <row r="25" spans="1:7" x14ac:dyDescent="0.25">
      <c r="A25" s="3">
        <v>13.636363636363635</v>
      </c>
      <c r="B25" s="2">
        <v>20</v>
      </c>
      <c r="C25" s="2">
        <v>24</v>
      </c>
      <c r="D25" s="2">
        <v>6.5999947200042234E-4</v>
      </c>
      <c r="E25" s="2">
        <v>1</v>
      </c>
      <c r="F25" s="2">
        <v>7</v>
      </c>
      <c r="G25" s="1">
        <v>0.27341044626432665</v>
      </c>
    </row>
    <row r="26" spans="1:7" x14ac:dyDescent="0.25">
      <c r="A26" s="3">
        <v>18.18181818181818</v>
      </c>
      <c r="B26" s="2">
        <v>20</v>
      </c>
      <c r="C26" s="2">
        <v>24</v>
      </c>
      <c r="D26" s="2">
        <v>6.5999947200042234E-4</v>
      </c>
      <c r="E26" s="2">
        <v>1</v>
      </c>
      <c r="F26" s="2">
        <v>7</v>
      </c>
      <c r="G26" s="1">
        <v>0.5027124283235137</v>
      </c>
    </row>
    <row r="27" spans="1:7" x14ac:dyDescent="0.25">
      <c r="A27" s="3">
        <v>22.727272727272727</v>
      </c>
      <c r="B27" s="2">
        <v>20</v>
      </c>
      <c r="C27" s="2">
        <v>24</v>
      </c>
      <c r="D27" s="2">
        <v>6.5999947200042234E-4</v>
      </c>
      <c r="E27" s="2">
        <v>1</v>
      </c>
      <c r="F27" s="2">
        <v>7</v>
      </c>
      <c r="G27" s="1">
        <v>0.82482541870087467</v>
      </c>
    </row>
    <row r="28" spans="1:7" x14ac:dyDescent="0.25">
      <c r="A28" s="3">
        <v>4.545454545454545</v>
      </c>
      <c r="B28" s="2">
        <v>30</v>
      </c>
      <c r="C28" s="2">
        <v>24</v>
      </c>
      <c r="D28" s="2">
        <v>6.5999947200042234E-4</v>
      </c>
      <c r="E28" s="2">
        <v>1</v>
      </c>
      <c r="F28" s="2">
        <v>7</v>
      </c>
      <c r="G28" s="1">
        <v>7.072144949966927E-2</v>
      </c>
    </row>
    <row r="29" spans="1:7" x14ac:dyDescent="0.25">
      <c r="A29" s="3">
        <v>9.0909090909090899</v>
      </c>
      <c r="B29" s="2">
        <v>30</v>
      </c>
      <c r="C29" s="2">
        <v>24</v>
      </c>
      <c r="D29" s="2">
        <v>6.5999947200042234E-4</v>
      </c>
      <c r="E29" s="2">
        <v>1</v>
      </c>
      <c r="F29" s="2">
        <v>7</v>
      </c>
      <c r="G29" s="1">
        <v>0.20275440783971968</v>
      </c>
    </row>
    <row r="30" spans="1:7" x14ac:dyDescent="0.25">
      <c r="A30" s="3">
        <v>13.636363636363635</v>
      </c>
      <c r="B30" s="2">
        <v>30</v>
      </c>
      <c r="C30" s="2">
        <v>24</v>
      </c>
      <c r="D30" s="2">
        <v>6.5999947200042234E-4</v>
      </c>
      <c r="E30" s="2">
        <v>1</v>
      </c>
      <c r="F30" s="2">
        <v>7</v>
      </c>
      <c r="G30" s="1">
        <v>0.75014120213128621</v>
      </c>
    </row>
    <row r="31" spans="1:7" x14ac:dyDescent="0.25">
      <c r="A31" s="3">
        <v>18.18181818181818</v>
      </c>
      <c r="B31" s="2">
        <v>30</v>
      </c>
      <c r="C31" s="2">
        <v>24</v>
      </c>
      <c r="D31" s="2">
        <v>6.5999947200042234E-4</v>
      </c>
      <c r="E31" s="2">
        <v>1</v>
      </c>
      <c r="F31" s="2">
        <v>7</v>
      </c>
      <c r="G31" s="1">
        <v>1.253833332764783</v>
      </c>
    </row>
    <row r="32" spans="1:7" x14ac:dyDescent="0.25">
      <c r="A32" s="3">
        <v>22.727272727272727</v>
      </c>
      <c r="B32" s="2">
        <v>30</v>
      </c>
      <c r="C32" s="2">
        <v>24</v>
      </c>
      <c r="D32" s="2">
        <v>6.5999947200042234E-4</v>
      </c>
      <c r="E32" s="2">
        <v>1</v>
      </c>
      <c r="F32" s="2">
        <v>7</v>
      </c>
      <c r="G32" s="1">
        <v>1.4948646511161958</v>
      </c>
    </row>
    <row r="33" spans="1:7" x14ac:dyDescent="0.25">
      <c r="A33" s="3">
        <v>4.545454545454545</v>
      </c>
      <c r="B33" s="2">
        <v>40</v>
      </c>
      <c r="C33" s="2">
        <v>24</v>
      </c>
      <c r="D33" s="2">
        <v>6.5999947200042234E-4</v>
      </c>
      <c r="E33" s="2">
        <v>1</v>
      </c>
      <c r="F33" s="2">
        <v>7</v>
      </c>
      <c r="G33" s="1">
        <v>5.5697533224663434E-2</v>
      </c>
    </row>
    <row r="34" spans="1:7" x14ac:dyDescent="0.25">
      <c r="A34" s="3">
        <v>9.0909090909090899</v>
      </c>
      <c r="B34" s="2">
        <v>40</v>
      </c>
      <c r="C34" s="2">
        <v>24</v>
      </c>
      <c r="D34" s="2">
        <v>6.5999947200042234E-4</v>
      </c>
      <c r="E34" s="2">
        <v>1</v>
      </c>
      <c r="F34" s="2">
        <v>7</v>
      </c>
      <c r="G34" s="1">
        <v>0.19904340721776081</v>
      </c>
    </row>
    <row r="35" spans="1:7" x14ac:dyDescent="0.25">
      <c r="A35" s="3">
        <v>13.636363636363635</v>
      </c>
      <c r="B35" s="2">
        <v>40</v>
      </c>
      <c r="C35" s="2">
        <v>24</v>
      </c>
      <c r="D35" s="2">
        <v>6.5999947200042234E-4</v>
      </c>
      <c r="E35" s="2">
        <v>1</v>
      </c>
      <c r="F35" s="2">
        <v>7</v>
      </c>
      <c r="G35" s="1">
        <v>0.87833020848550436</v>
      </c>
    </row>
    <row r="36" spans="1:7" x14ac:dyDescent="0.25">
      <c r="A36" s="3">
        <v>18.18181818181818</v>
      </c>
      <c r="B36" s="2">
        <v>40</v>
      </c>
      <c r="C36" s="2">
        <v>24</v>
      </c>
      <c r="D36" s="2">
        <v>6.5999947200042234E-4</v>
      </c>
      <c r="E36" s="2">
        <v>1</v>
      </c>
      <c r="F36" s="2">
        <v>7</v>
      </c>
      <c r="G36" s="1">
        <v>1.4020891046141679</v>
      </c>
    </row>
    <row r="37" spans="1:7" x14ac:dyDescent="0.25">
      <c r="A37" s="3">
        <v>22.727272727272727</v>
      </c>
      <c r="B37" s="2">
        <v>40</v>
      </c>
      <c r="C37" s="2">
        <v>24</v>
      </c>
      <c r="D37" s="2">
        <v>6.5999947200042234E-4</v>
      </c>
      <c r="E37" s="2">
        <v>1</v>
      </c>
      <c r="F37" s="2">
        <v>7</v>
      </c>
      <c r="G37" s="1">
        <v>1.6077007394651222</v>
      </c>
    </row>
    <row r="38" spans="1:7" x14ac:dyDescent="0.25">
      <c r="A38" s="3">
        <v>13.636363636363635</v>
      </c>
      <c r="B38" s="2">
        <v>25</v>
      </c>
      <c r="C38" s="2">
        <v>24</v>
      </c>
      <c r="D38" s="2">
        <v>6.5999947200042234E-4</v>
      </c>
      <c r="E38" s="2">
        <v>1</v>
      </c>
      <c r="F38" s="2">
        <v>7</v>
      </c>
      <c r="G38" s="1">
        <v>0.50610628507555844</v>
      </c>
    </row>
    <row r="39" spans="1:7" x14ac:dyDescent="0.25">
      <c r="A39" s="3">
        <v>18.18181818181818</v>
      </c>
      <c r="B39" s="2">
        <v>25</v>
      </c>
      <c r="C39" s="2">
        <v>24</v>
      </c>
      <c r="D39" s="2">
        <v>6.5999947200042234E-4</v>
      </c>
      <c r="E39" s="2">
        <v>1</v>
      </c>
      <c r="F39" s="2">
        <v>7</v>
      </c>
      <c r="G39" s="1">
        <v>0.87006633193852878</v>
      </c>
    </row>
    <row r="40" spans="1:7" x14ac:dyDescent="0.25">
      <c r="A40" s="3">
        <v>22.727272727272727</v>
      </c>
      <c r="B40" s="2">
        <v>25</v>
      </c>
      <c r="C40" s="2">
        <v>24</v>
      </c>
      <c r="D40" s="2">
        <v>6.5999947200042234E-4</v>
      </c>
      <c r="E40" s="2">
        <v>1</v>
      </c>
      <c r="F40" s="2">
        <v>7</v>
      </c>
      <c r="G40" s="1">
        <v>1.1507339274669997</v>
      </c>
    </row>
    <row r="41" spans="1:7" x14ac:dyDescent="0.25">
      <c r="A41" s="3">
        <v>13.636363636363635</v>
      </c>
      <c r="B41" s="2">
        <v>35</v>
      </c>
      <c r="C41" s="2">
        <v>24</v>
      </c>
      <c r="D41" s="2">
        <v>6.5999947200042234E-4</v>
      </c>
      <c r="E41" s="2">
        <v>1</v>
      </c>
      <c r="F41" s="2">
        <v>7</v>
      </c>
      <c r="G41" s="1">
        <v>0.88101079018508688</v>
      </c>
    </row>
    <row r="42" spans="1:7" x14ac:dyDescent="0.25">
      <c r="A42" s="3">
        <v>18.18181818181818</v>
      </c>
      <c r="B42" s="2">
        <v>35</v>
      </c>
      <c r="C42" s="2">
        <v>24</v>
      </c>
      <c r="D42" s="2">
        <v>6.5999947200042234E-4</v>
      </c>
      <c r="E42" s="2">
        <v>1</v>
      </c>
      <c r="F42" s="2">
        <v>7</v>
      </c>
      <c r="G42" s="1">
        <v>1.316086047809113</v>
      </c>
    </row>
    <row r="43" spans="1:7" x14ac:dyDescent="0.25">
      <c r="A43" s="3">
        <v>22.727272727272727</v>
      </c>
      <c r="B43" s="2">
        <v>35</v>
      </c>
      <c r="C43" s="2">
        <v>24</v>
      </c>
      <c r="D43" s="2">
        <v>6.5999947200042234E-4</v>
      </c>
      <c r="E43" s="2">
        <v>1</v>
      </c>
      <c r="F43" s="2">
        <v>7</v>
      </c>
      <c r="G43" s="1">
        <v>1.5592984193898709</v>
      </c>
    </row>
    <row r="44" spans="1:7" x14ac:dyDescent="0.25">
      <c r="A44" s="3">
        <v>4.545454545454545</v>
      </c>
      <c r="B44" s="2">
        <v>20</v>
      </c>
      <c r="C44" s="2">
        <v>20</v>
      </c>
      <c r="D44" s="2">
        <v>7.9199936640050688E-4</v>
      </c>
      <c r="E44" s="2">
        <v>1</v>
      </c>
      <c r="F44" s="2">
        <v>7</v>
      </c>
      <c r="G44" s="1">
        <v>-3.4425813695147913E-3</v>
      </c>
    </row>
    <row r="45" spans="1:7" x14ac:dyDescent="0.25">
      <c r="A45" s="3">
        <v>9.0909090909090899</v>
      </c>
      <c r="B45" s="2">
        <v>20</v>
      </c>
      <c r="C45" s="2">
        <v>20</v>
      </c>
      <c r="D45" s="2">
        <v>7.9199936640050688E-4</v>
      </c>
      <c r="E45" s="2">
        <v>1</v>
      </c>
      <c r="F45" s="2">
        <v>7</v>
      </c>
      <c r="G45" s="1">
        <v>0.12785766408955868</v>
      </c>
    </row>
    <row r="46" spans="1:7" x14ac:dyDescent="0.25">
      <c r="A46" s="3">
        <v>13.636363636363635</v>
      </c>
      <c r="B46" s="2">
        <v>20</v>
      </c>
      <c r="C46" s="2">
        <v>20</v>
      </c>
      <c r="D46" s="2">
        <v>7.9199936640050688E-4</v>
      </c>
      <c r="E46" s="2">
        <v>1</v>
      </c>
      <c r="F46" s="2">
        <v>7</v>
      </c>
      <c r="G46" s="1">
        <v>0.28281820874640401</v>
      </c>
    </row>
    <row r="47" spans="1:7" x14ac:dyDescent="0.25">
      <c r="A47" s="3">
        <v>18.18181818181818</v>
      </c>
      <c r="B47" s="2">
        <v>20</v>
      </c>
      <c r="C47" s="2">
        <v>20</v>
      </c>
      <c r="D47" s="2">
        <v>7.9199936640050688E-4</v>
      </c>
      <c r="E47" s="2">
        <v>1</v>
      </c>
      <c r="F47" s="2">
        <v>7</v>
      </c>
      <c r="G47" s="1">
        <v>0.55257282743295133</v>
      </c>
    </row>
    <row r="48" spans="1:7" x14ac:dyDescent="0.25">
      <c r="A48" s="3">
        <v>22.727272727272727</v>
      </c>
      <c r="B48" s="2">
        <v>20</v>
      </c>
      <c r="C48" s="2">
        <v>20</v>
      </c>
      <c r="D48" s="2">
        <v>7.9199936640050688E-4</v>
      </c>
      <c r="E48" s="2">
        <v>1</v>
      </c>
      <c r="F48" s="2">
        <v>7</v>
      </c>
      <c r="G48" s="1">
        <v>0.83265953985669117</v>
      </c>
    </row>
    <row r="49" spans="1:7" x14ac:dyDescent="0.25">
      <c r="A49" s="3">
        <v>4.545454545454545</v>
      </c>
      <c r="B49" s="2">
        <v>30</v>
      </c>
      <c r="C49" s="2">
        <v>20</v>
      </c>
      <c r="D49" s="2">
        <v>7.9199936640050688E-4</v>
      </c>
      <c r="E49" s="2">
        <v>1</v>
      </c>
      <c r="F49" s="2">
        <v>7</v>
      </c>
      <c r="G49" s="1">
        <v>2.897993129281904E-2</v>
      </c>
    </row>
    <row r="50" spans="1:7" x14ac:dyDescent="0.25">
      <c r="A50" s="3">
        <v>9.0909090909090899</v>
      </c>
      <c r="B50" s="2">
        <v>30</v>
      </c>
      <c r="C50" s="2">
        <v>20</v>
      </c>
      <c r="D50" s="2">
        <v>7.9199936640050688E-4</v>
      </c>
      <c r="E50" s="2">
        <v>1</v>
      </c>
      <c r="F50" s="2">
        <v>7</v>
      </c>
      <c r="G50" s="1">
        <v>0.18138491645892035</v>
      </c>
    </row>
    <row r="51" spans="1:7" x14ac:dyDescent="0.25">
      <c r="A51" s="3">
        <v>13.636363636363635</v>
      </c>
      <c r="B51" s="2">
        <v>30</v>
      </c>
      <c r="C51" s="2">
        <v>20</v>
      </c>
      <c r="D51" s="2">
        <v>7.9199936640050688E-4</v>
      </c>
      <c r="E51" s="2">
        <v>1</v>
      </c>
      <c r="F51" s="2">
        <v>7</v>
      </c>
      <c r="G51" s="1">
        <v>0.88793799361979531</v>
      </c>
    </row>
    <row r="52" spans="1:7" x14ac:dyDescent="0.25">
      <c r="A52" s="3">
        <v>18.18181818181818</v>
      </c>
      <c r="B52" s="2">
        <v>30</v>
      </c>
      <c r="C52" s="2">
        <v>20</v>
      </c>
      <c r="D52" s="2">
        <v>7.9199936640050688E-4</v>
      </c>
      <c r="E52" s="2">
        <v>1</v>
      </c>
      <c r="F52" s="2">
        <v>7</v>
      </c>
      <c r="G52" s="1">
        <v>1.3060075911805105</v>
      </c>
    </row>
    <row r="53" spans="1:7" x14ac:dyDescent="0.25">
      <c r="A53" s="3">
        <v>22.727272727272727</v>
      </c>
      <c r="B53" s="2">
        <v>30</v>
      </c>
      <c r="C53" s="2">
        <v>20</v>
      </c>
      <c r="D53" s="2">
        <v>7.9199936640050688E-4</v>
      </c>
      <c r="E53" s="2">
        <v>1</v>
      </c>
      <c r="F53" s="2">
        <v>7</v>
      </c>
      <c r="G53" s="1">
        <v>1.4722994069453783</v>
      </c>
    </row>
    <row r="54" spans="1:7" x14ac:dyDescent="0.25">
      <c r="A54" s="3">
        <v>4.545454545454545</v>
      </c>
      <c r="B54" s="2">
        <v>40</v>
      </c>
      <c r="C54" s="2">
        <v>20</v>
      </c>
      <c r="D54" s="2">
        <v>7.9199936640050688E-4</v>
      </c>
      <c r="E54" s="2">
        <v>1</v>
      </c>
      <c r="F54" s="2">
        <v>7</v>
      </c>
      <c r="G54" s="1">
        <v>0.12417205654506192</v>
      </c>
    </row>
    <row r="55" spans="1:7" x14ac:dyDescent="0.25">
      <c r="A55" s="3">
        <v>9.0909090909090899</v>
      </c>
      <c r="B55" s="2">
        <v>40</v>
      </c>
      <c r="C55" s="2">
        <v>20</v>
      </c>
      <c r="D55" s="2">
        <v>7.9199936640050688E-4</v>
      </c>
      <c r="E55" s="2">
        <v>1</v>
      </c>
      <c r="F55" s="2">
        <v>7</v>
      </c>
      <c r="G55" s="1">
        <v>0.30622387500700882</v>
      </c>
    </row>
    <row r="56" spans="1:7" x14ac:dyDescent="0.25">
      <c r="A56" s="3">
        <v>13.636363636363635</v>
      </c>
      <c r="B56" s="2">
        <v>40</v>
      </c>
      <c r="C56" s="2">
        <v>20</v>
      </c>
      <c r="D56" s="2">
        <v>7.9199936640050688E-4</v>
      </c>
      <c r="E56" s="2">
        <v>1</v>
      </c>
      <c r="F56" s="2">
        <v>7</v>
      </c>
      <c r="G56" s="1">
        <v>0.9363683834014922</v>
      </c>
    </row>
    <row r="57" spans="1:7" x14ac:dyDescent="0.25">
      <c r="A57" s="3">
        <v>18.18181818181818</v>
      </c>
      <c r="B57" s="2">
        <v>40</v>
      </c>
      <c r="C57" s="2">
        <v>20</v>
      </c>
      <c r="D57" s="2">
        <v>7.9199936640050688E-4</v>
      </c>
      <c r="E57" s="2">
        <v>1</v>
      </c>
      <c r="F57" s="2">
        <v>7</v>
      </c>
      <c r="G57" s="1">
        <v>1.4609752183145119</v>
      </c>
    </row>
    <row r="58" spans="1:7" x14ac:dyDescent="0.25">
      <c r="A58" s="3">
        <v>22.727272727272727</v>
      </c>
      <c r="B58" s="2">
        <v>40</v>
      </c>
      <c r="C58" s="2">
        <v>20</v>
      </c>
      <c r="D58" s="2">
        <v>7.9199936640050688E-4</v>
      </c>
      <c r="E58" s="2">
        <v>1</v>
      </c>
      <c r="F58" s="2">
        <v>7</v>
      </c>
      <c r="G58" s="1">
        <v>1.7225755811689063</v>
      </c>
    </row>
    <row r="59" spans="1:7" x14ac:dyDescent="0.25">
      <c r="A59" s="3">
        <v>13.636363636363635</v>
      </c>
      <c r="B59" s="2">
        <v>25</v>
      </c>
      <c r="C59" s="2">
        <v>20</v>
      </c>
      <c r="D59" s="2">
        <v>7.9199936640050688E-4</v>
      </c>
      <c r="E59" s="2">
        <v>1</v>
      </c>
      <c r="F59" s="2">
        <v>7</v>
      </c>
      <c r="G59" s="1">
        <v>0.39676054992414872</v>
      </c>
    </row>
    <row r="60" spans="1:7" x14ac:dyDescent="0.25">
      <c r="A60" s="3">
        <v>18.18181818181818</v>
      </c>
      <c r="B60" s="2">
        <v>25</v>
      </c>
      <c r="C60" s="2">
        <v>20</v>
      </c>
      <c r="D60" s="2">
        <v>7.9199936640050688E-4</v>
      </c>
      <c r="E60" s="2">
        <v>1</v>
      </c>
      <c r="F60" s="2">
        <v>7</v>
      </c>
      <c r="G60" s="1">
        <v>0.97810475951532505</v>
      </c>
    </row>
    <row r="61" spans="1:7" x14ac:dyDescent="0.25">
      <c r="A61" s="3">
        <v>22.727272727272727</v>
      </c>
      <c r="B61" s="2">
        <v>25</v>
      </c>
      <c r="C61" s="2">
        <v>20</v>
      </c>
      <c r="D61" s="2">
        <v>7.9199936640050688E-4</v>
      </c>
      <c r="E61" s="2">
        <v>1</v>
      </c>
      <c r="F61" s="2">
        <v>7</v>
      </c>
      <c r="G61" s="1">
        <v>1.2022257964129919</v>
      </c>
    </row>
    <row r="62" spans="1:7" x14ac:dyDescent="0.25">
      <c r="A62" s="3">
        <v>13.636363636363635</v>
      </c>
      <c r="B62" s="2">
        <v>35</v>
      </c>
      <c r="C62" s="2">
        <v>20</v>
      </c>
      <c r="D62" s="2">
        <v>7.9199936640050688E-4</v>
      </c>
      <c r="E62" s="2">
        <v>1</v>
      </c>
      <c r="F62" s="2">
        <v>7</v>
      </c>
      <c r="G62" s="1">
        <v>0.91536643279087537</v>
      </c>
    </row>
    <row r="63" spans="1:7" x14ac:dyDescent="0.25">
      <c r="A63" s="3">
        <v>18.18181818181818</v>
      </c>
      <c r="B63" s="2">
        <v>35</v>
      </c>
      <c r="C63" s="2">
        <v>20</v>
      </c>
      <c r="D63" s="2">
        <v>7.9199936640050688E-4</v>
      </c>
      <c r="E63" s="2">
        <v>1</v>
      </c>
      <c r="F63" s="2">
        <v>7</v>
      </c>
      <c r="G63" s="1">
        <v>1.3891561898824503</v>
      </c>
    </row>
    <row r="64" spans="1:7" x14ac:dyDescent="0.25">
      <c r="A64" s="3">
        <v>22.727272727272727</v>
      </c>
      <c r="B64" s="2">
        <v>35</v>
      </c>
      <c r="C64" s="2">
        <v>20</v>
      </c>
      <c r="D64" s="2">
        <v>7.9199936640050688E-4</v>
      </c>
      <c r="E64" s="2">
        <v>1</v>
      </c>
      <c r="F64" s="2">
        <v>7</v>
      </c>
      <c r="G64" s="1">
        <v>1.6770132684439518</v>
      </c>
    </row>
    <row r="65" spans="1:7" x14ac:dyDescent="0.25">
      <c r="A65" s="3">
        <v>4.545454545454545</v>
      </c>
      <c r="B65" s="2">
        <v>20</v>
      </c>
      <c r="C65" s="2">
        <v>15.5</v>
      </c>
      <c r="D65" s="2">
        <v>1.0219346663232348E-3</v>
      </c>
      <c r="E65" s="2">
        <v>1</v>
      </c>
      <c r="F65" s="2">
        <v>7</v>
      </c>
      <c r="G65" s="1">
        <v>2.4075687808017644E-2</v>
      </c>
    </row>
    <row r="66" spans="1:7" x14ac:dyDescent="0.25">
      <c r="A66" s="3">
        <v>9.0909090909090899</v>
      </c>
      <c r="B66" s="2">
        <v>20</v>
      </c>
      <c r="C66" s="2">
        <v>15.5</v>
      </c>
      <c r="D66" s="2">
        <v>1.0219346663232348E-3</v>
      </c>
      <c r="E66" s="2">
        <v>1</v>
      </c>
      <c r="F66" s="2">
        <v>7</v>
      </c>
      <c r="G66" s="1">
        <v>0.17185742823645572</v>
      </c>
    </row>
    <row r="67" spans="1:7" x14ac:dyDescent="0.25">
      <c r="A67" s="3">
        <v>13.636363636363635</v>
      </c>
      <c r="B67" s="2">
        <v>20</v>
      </c>
      <c r="C67" s="2">
        <v>15.5</v>
      </c>
      <c r="D67" s="2">
        <v>1.0219346663232348E-3</v>
      </c>
      <c r="E67" s="2">
        <v>1</v>
      </c>
      <c r="F67" s="2">
        <v>7</v>
      </c>
      <c r="G67" s="1">
        <v>0.44831073877486843</v>
      </c>
    </row>
    <row r="68" spans="1:7" x14ac:dyDescent="0.25">
      <c r="A68" s="3">
        <v>18.18181818181818</v>
      </c>
      <c r="B68" s="2">
        <v>20</v>
      </c>
      <c r="C68" s="2">
        <v>15.5</v>
      </c>
      <c r="D68" s="2">
        <v>1.0219346663232348E-3</v>
      </c>
      <c r="E68" s="2">
        <v>1</v>
      </c>
      <c r="F68" s="2">
        <v>7</v>
      </c>
      <c r="G68" s="1">
        <v>0.59529170166627732</v>
      </c>
    </row>
    <row r="69" spans="1:7" x14ac:dyDescent="0.25">
      <c r="A69" s="3">
        <v>22.727272727272727</v>
      </c>
      <c r="B69" s="2">
        <v>20</v>
      </c>
      <c r="C69" s="2">
        <v>15.5</v>
      </c>
      <c r="D69" s="2">
        <v>1.0219346663232348E-3</v>
      </c>
      <c r="E69" s="2">
        <v>1</v>
      </c>
      <c r="F69" s="2">
        <v>7</v>
      </c>
      <c r="G69" s="1">
        <v>0.93899490375673078</v>
      </c>
    </row>
    <row r="70" spans="1:7" x14ac:dyDescent="0.25">
      <c r="A70" s="3">
        <v>4.545454545454545</v>
      </c>
      <c r="B70" s="2">
        <v>30</v>
      </c>
      <c r="C70" s="2">
        <v>15.5</v>
      </c>
      <c r="D70" s="2">
        <v>1.0219346663232348E-3</v>
      </c>
      <c r="E70" s="2">
        <v>1</v>
      </c>
      <c r="F70" s="2">
        <v>7</v>
      </c>
      <c r="G70" s="1">
        <v>8.0871099965774323E-2</v>
      </c>
    </row>
    <row r="71" spans="1:7" x14ac:dyDescent="0.25">
      <c r="A71" s="3">
        <v>9.0909090909090899</v>
      </c>
      <c r="B71" s="2">
        <v>30</v>
      </c>
      <c r="C71" s="2">
        <v>15.5</v>
      </c>
      <c r="D71" s="2">
        <v>1.0219346663232348E-3</v>
      </c>
      <c r="E71" s="2">
        <v>1</v>
      </c>
      <c r="F71" s="2">
        <v>7</v>
      </c>
      <c r="G71" s="1">
        <v>0.21416976155340137</v>
      </c>
    </row>
    <row r="72" spans="1:7" x14ac:dyDescent="0.25">
      <c r="A72" s="3">
        <v>13.636363636363635</v>
      </c>
      <c r="B72" s="2">
        <v>30</v>
      </c>
      <c r="C72" s="2">
        <v>15.5</v>
      </c>
      <c r="D72" s="2">
        <v>1.0219346663232348E-3</v>
      </c>
      <c r="E72" s="2">
        <v>1</v>
      </c>
      <c r="F72" s="2">
        <v>7</v>
      </c>
      <c r="G72" s="1">
        <v>0.87558335084240602</v>
      </c>
    </row>
    <row r="73" spans="1:7" x14ac:dyDescent="0.25">
      <c r="A73" s="3">
        <v>18.18181818181818</v>
      </c>
      <c r="B73" s="2">
        <v>30</v>
      </c>
      <c r="C73" s="2">
        <v>15.5</v>
      </c>
      <c r="D73" s="2">
        <v>1.0219346663232348E-3</v>
      </c>
      <c r="E73" s="2">
        <v>1</v>
      </c>
      <c r="F73" s="2">
        <v>7</v>
      </c>
      <c r="G73" s="1">
        <v>1.355068357306594</v>
      </c>
    </row>
    <row r="74" spans="1:7" x14ac:dyDescent="0.25">
      <c r="A74" s="3">
        <v>22.727272727272727</v>
      </c>
      <c r="B74" s="2">
        <v>30</v>
      </c>
      <c r="C74" s="2">
        <v>15.5</v>
      </c>
      <c r="D74" s="2">
        <v>1.0219346663232348E-3</v>
      </c>
      <c r="E74" s="2">
        <v>1</v>
      </c>
      <c r="F74" s="2">
        <v>7</v>
      </c>
      <c r="G74" s="1">
        <v>1.4827432980969433</v>
      </c>
    </row>
    <row r="75" spans="1:7" x14ac:dyDescent="0.25">
      <c r="A75" s="3">
        <v>4.545454545454545</v>
      </c>
      <c r="B75" s="2">
        <v>40</v>
      </c>
      <c r="C75" s="2">
        <v>15.5</v>
      </c>
      <c r="D75" s="2">
        <v>1.0219346663232348E-3</v>
      </c>
      <c r="E75" s="2">
        <v>1</v>
      </c>
      <c r="F75" s="2">
        <v>7</v>
      </c>
      <c r="G75" s="1">
        <v>0.12708237066257083</v>
      </c>
    </row>
    <row r="76" spans="1:7" x14ac:dyDescent="0.25">
      <c r="A76" s="3">
        <v>9.0909090909090899</v>
      </c>
      <c r="B76" s="2">
        <v>40</v>
      </c>
      <c r="C76" s="2">
        <v>15.5</v>
      </c>
      <c r="D76" s="2">
        <v>1.0219346663232348E-3</v>
      </c>
      <c r="E76" s="2">
        <v>1</v>
      </c>
      <c r="F76" s="2">
        <v>7</v>
      </c>
      <c r="G76" s="1">
        <v>0.2399570294245601</v>
      </c>
    </row>
    <row r="77" spans="1:7" x14ac:dyDescent="0.25">
      <c r="A77" s="3">
        <v>13.636363636363635</v>
      </c>
      <c r="B77" s="2">
        <v>40</v>
      </c>
      <c r="C77" s="2">
        <v>15.5</v>
      </c>
      <c r="D77" s="2">
        <v>1.0219346663232348E-3</v>
      </c>
      <c r="E77" s="2">
        <v>1</v>
      </c>
      <c r="F77" s="2">
        <v>7</v>
      </c>
      <c r="G77" s="1">
        <v>1.1008959652126593</v>
      </c>
    </row>
    <row r="78" spans="1:7" x14ac:dyDescent="0.25">
      <c r="A78" s="3">
        <v>18.18181818181818</v>
      </c>
      <c r="B78" s="2">
        <v>40</v>
      </c>
      <c r="C78" s="2">
        <v>15.5</v>
      </c>
      <c r="D78" s="2">
        <v>1.0219346663232348E-3</v>
      </c>
      <c r="E78" s="2">
        <v>1</v>
      </c>
      <c r="F78" s="2">
        <v>7</v>
      </c>
      <c r="G78" s="1">
        <v>1.5009409226882191</v>
      </c>
    </row>
    <row r="79" spans="1:7" x14ac:dyDescent="0.25">
      <c r="A79" s="3">
        <v>22.727272727272727</v>
      </c>
      <c r="B79" s="2">
        <v>40</v>
      </c>
      <c r="C79" s="2">
        <v>15.5</v>
      </c>
      <c r="D79" s="2">
        <v>1.0219346663232348E-3</v>
      </c>
      <c r="E79" s="2">
        <v>1</v>
      </c>
      <c r="F79" s="2">
        <v>7</v>
      </c>
      <c r="G79" s="1">
        <v>1.6992184278454767</v>
      </c>
    </row>
    <row r="80" spans="1:7" x14ac:dyDescent="0.25">
      <c r="A80" s="3">
        <v>13.636363636363635</v>
      </c>
      <c r="B80" s="2">
        <v>25</v>
      </c>
      <c r="C80" s="2">
        <v>15.5</v>
      </c>
      <c r="D80" s="2">
        <v>1.0219346663232348E-3</v>
      </c>
      <c r="E80" s="2">
        <v>1</v>
      </c>
      <c r="F80" s="2">
        <v>7</v>
      </c>
      <c r="G80" s="1">
        <v>0.62593544166309434</v>
      </c>
    </row>
    <row r="81" spans="1:7" x14ac:dyDescent="0.25">
      <c r="A81" s="3">
        <v>18.18181818181818</v>
      </c>
      <c r="B81" s="2">
        <v>25</v>
      </c>
      <c r="C81" s="2">
        <v>15.5</v>
      </c>
      <c r="D81" s="2">
        <v>1.0219346663232348E-3</v>
      </c>
      <c r="E81" s="2">
        <v>1</v>
      </c>
      <c r="F81" s="2">
        <v>7</v>
      </c>
      <c r="G81" s="1">
        <v>0.9939248903729837</v>
      </c>
    </row>
    <row r="82" spans="1:7" x14ac:dyDescent="0.25">
      <c r="A82" s="3">
        <v>22.727272727272727</v>
      </c>
      <c r="B82" s="2">
        <v>25</v>
      </c>
      <c r="C82" s="2">
        <v>15.5</v>
      </c>
      <c r="D82" s="2">
        <v>1.0219346663232348E-3</v>
      </c>
      <c r="E82" s="2">
        <v>1</v>
      </c>
      <c r="F82" s="2">
        <v>7</v>
      </c>
      <c r="G82" s="1">
        <v>1.1903568651379128</v>
      </c>
    </row>
    <row r="83" spans="1:7" x14ac:dyDescent="0.25">
      <c r="A83" s="3">
        <v>13.636363636363635</v>
      </c>
      <c r="B83" s="2">
        <v>35</v>
      </c>
      <c r="C83" s="2">
        <v>15.5</v>
      </c>
      <c r="D83" s="2">
        <v>1.0219346663232348E-3</v>
      </c>
      <c r="E83" s="2">
        <v>1</v>
      </c>
      <c r="F83" s="2">
        <v>7</v>
      </c>
      <c r="G83" s="1">
        <v>1.0560155920982472</v>
      </c>
    </row>
    <row r="84" spans="1:7" x14ac:dyDescent="0.25">
      <c r="A84" s="3">
        <v>18.18181818181818</v>
      </c>
      <c r="B84" s="2">
        <v>35</v>
      </c>
      <c r="C84" s="2">
        <v>15.5</v>
      </c>
      <c r="D84" s="2">
        <v>1.0219346663232348E-3</v>
      </c>
      <c r="E84" s="2">
        <v>1</v>
      </c>
      <c r="F84" s="2">
        <v>7</v>
      </c>
      <c r="G84" s="1">
        <v>1.4163988663050731</v>
      </c>
    </row>
    <row r="85" spans="1:7" x14ac:dyDescent="0.25">
      <c r="A85" s="2">
        <v>22.727272727272727</v>
      </c>
      <c r="B85" s="2">
        <v>35</v>
      </c>
      <c r="C85" s="2">
        <v>15.5</v>
      </c>
      <c r="D85" s="2">
        <v>1.0219346663232348E-3</v>
      </c>
      <c r="E85" s="2">
        <v>1</v>
      </c>
      <c r="F85" s="2">
        <v>7</v>
      </c>
      <c r="G85" s="1">
        <v>1.6244809151015047</v>
      </c>
    </row>
    <row r="86" spans="1:7" x14ac:dyDescent="0.25">
      <c r="A86" s="2">
        <v>10</v>
      </c>
      <c r="B86" s="2">
        <v>40</v>
      </c>
      <c r="C86" s="2">
        <v>28.5</v>
      </c>
      <c r="D86" s="2">
        <v>5.5578902905298734E-4</v>
      </c>
      <c r="E86" s="2">
        <v>1</v>
      </c>
      <c r="F86" s="2">
        <v>7</v>
      </c>
      <c r="G86" s="1">
        <v>0.24217805848915752</v>
      </c>
    </row>
    <row r="87" spans="1:7" x14ac:dyDescent="0.25">
      <c r="A87" s="2">
        <v>10</v>
      </c>
      <c r="B87" s="2">
        <v>40</v>
      </c>
      <c r="C87" s="2">
        <v>28.5</v>
      </c>
      <c r="D87" s="2">
        <v>1.1115780581059747E-3</v>
      </c>
      <c r="E87" s="2">
        <v>2</v>
      </c>
      <c r="F87" s="2">
        <v>7</v>
      </c>
      <c r="G87" s="1">
        <v>0.4640472445311985</v>
      </c>
    </row>
    <row r="88" spans="1:7" x14ac:dyDescent="0.25">
      <c r="A88" s="2">
        <v>10</v>
      </c>
      <c r="B88" s="2">
        <v>40</v>
      </c>
      <c r="C88" s="2">
        <v>28.5</v>
      </c>
      <c r="D88" s="2">
        <v>1.667367087158962E-3</v>
      </c>
      <c r="E88" s="2">
        <v>3</v>
      </c>
      <c r="F88" s="2">
        <v>7</v>
      </c>
      <c r="G88" s="1">
        <v>0.65672268521320709</v>
      </c>
    </row>
    <row r="89" spans="1:7" x14ac:dyDescent="0.25">
      <c r="A89" s="2">
        <v>10</v>
      </c>
      <c r="B89" s="2">
        <v>40</v>
      </c>
      <c r="C89" s="2">
        <v>28.5</v>
      </c>
      <c r="D89" s="2">
        <v>2.2231561162119494E-3</v>
      </c>
      <c r="E89" s="2">
        <v>4</v>
      </c>
      <c r="F89" s="2">
        <v>7</v>
      </c>
      <c r="G89" s="1">
        <v>0.78748341240336084</v>
      </c>
    </row>
    <row r="90" spans="1:7" x14ac:dyDescent="0.25">
      <c r="A90" s="2">
        <v>10</v>
      </c>
      <c r="B90" s="2">
        <v>40</v>
      </c>
      <c r="C90" s="2">
        <v>28.5</v>
      </c>
      <c r="D90" s="2">
        <v>2.7789451452649369E-3</v>
      </c>
      <c r="E90" s="2">
        <v>5</v>
      </c>
      <c r="F90" s="2">
        <v>7</v>
      </c>
      <c r="G90" s="1">
        <v>0.92445662150738606</v>
      </c>
    </row>
    <row r="91" spans="1:7" x14ac:dyDescent="0.25">
      <c r="A91" s="2">
        <v>10</v>
      </c>
      <c r="B91" s="2">
        <v>40</v>
      </c>
      <c r="C91" s="2">
        <v>28.5</v>
      </c>
      <c r="D91" s="2">
        <v>3.334734174317924E-3</v>
      </c>
      <c r="E91" s="2">
        <v>6</v>
      </c>
      <c r="F91" s="2">
        <v>7</v>
      </c>
      <c r="G91" s="1">
        <v>0.98298797855206266</v>
      </c>
    </row>
    <row r="92" spans="1:7" x14ac:dyDescent="0.25">
      <c r="A92" s="2">
        <v>14.545454545454547</v>
      </c>
      <c r="B92" s="2">
        <v>40</v>
      </c>
      <c r="C92" s="2">
        <v>28.5</v>
      </c>
      <c r="D92" s="2">
        <v>5.5578902905298734E-4</v>
      </c>
      <c r="E92" s="2">
        <v>1</v>
      </c>
      <c r="F92" s="2">
        <v>7</v>
      </c>
      <c r="G92" s="1">
        <v>0.83819112858230871</v>
      </c>
    </row>
    <row r="93" spans="1:7" x14ac:dyDescent="0.25">
      <c r="A93" s="2">
        <v>14.545454545454547</v>
      </c>
      <c r="B93" s="2">
        <v>40</v>
      </c>
      <c r="C93" s="2">
        <v>28.5</v>
      </c>
      <c r="D93" s="2">
        <v>1.1115780581059747E-3</v>
      </c>
      <c r="E93" s="2">
        <v>2</v>
      </c>
      <c r="F93" s="2">
        <v>7</v>
      </c>
      <c r="G93" s="1">
        <v>1.6454695369784378</v>
      </c>
    </row>
    <row r="94" spans="1:7" x14ac:dyDescent="0.25">
      <c r="A94" s="2">
        <v>14.545454545454547</v>
      </c>
      <c r="B94" s="2">
        <v>40</v>
      </c>
      <c r="C94" s="2">
        <v>28.5</v>
      </c>
      <c r="D94" s="2">
        <v>1.667367087158962E-3</v>
      </c>
      <c r="E94" s="2">
        <v>3</v>
      </c>
      <c r="F94" s="2">
        <v>7</v>
      </c>
      <c r="G94" s="1">
        <v>2.0841755122419423</v>
      </c>
    </row>
    <row r="95" spans="1:7" x14ac:dyDescent="0.25">
      <c r="A95" s="2">
        <v>14.545454545454547</v>
      </c>
      <c r="B95" s="2">
        <v>40</v>
      </c>
      <c r="C95" s="2">
        <v>28.5</v>
      </c>
      <c r="D95" s="2">
        <v>2.2231561162119494E-3</v>
      </c>
      <c r="E95" s="2">
        <v>4</v>
      </c>
      <c r="F95" s="2">
        <v>7</v>
      </c>
      <c r="G95" s="1">
        <v>2.4586428907898288</v>
      </c>
    </row>
    <row r="96" spans="1:7" x14ac:dyDescent="0.25">
      <c r="A96" s="2">
        <v>14.545454545454547</v>
      </c>
      <c r="B96" s="2">
        <v>40</v>
      </c>
      <c r="C96" s="2">
        <v>28.5</v>
      </c>
      <c r="D96" s="2">
        <v>2.7789451452649369E-3</v>
      </c>
      <c r="E96" s="2">
        <v>5</v>
      </c>
      <c r="F96" s="2">
        <v>7</v>
      </c>
      <c r="G96" s="1">
        <v>2.6608932334948201</v>
      </c>
    </row>
    <row r="97" spans="1:7" x14ac:dyDescent="0.25">
      <c r="A97" s="2">
        <v>14.545454545454547</v>
      </c>
      <c r="B97" s="2">
        <v>40</v>
      </c>
      <c r="C97" s="2">
        <v>28.5</v>
      </c>
      <c r="D97" s="2">
        <v>3.334734174317924E-3</v>
      </c>
      <c r="E97" s="2">
        <v>6</v>
      </c>
      <c r="F97" s="2">
        <v>7</v>
      </c>
      <c r="G97" s="1">
        <v>2.8391202597386371</v>
      </c>
    </row>
    <row r="98" spans="1:7" x14ac:dyDescent="0.25">
      <c r="A98" s="2">
        <v>16</v>
      </c>
      <c r="B98" s="2">
        <v>40</v>
      </c>
      <c r="C98" s="2">
        <v>28.5</v>
      </c>
      <c r="D98" s="2">
        <v>5.5578902905298734E-4</v>
      </c>
      <c r="E98" s="2">
        <v>1</v>
      </c>
      <c r="F98" s="2">
        <v>7</v>
      </c>
      <c r="G98" s="1">
        <v>1.085523141330788</v>
      </c>
    </row>
    <row r="99" spans="1:7" x14ac:dyDescent="0.25">
      <c r="A99" s="2">
        <v>16</v>
      </c>
      <c r="B99" s="2">
        <v>40</v>
      </c>
      <c r="C99" s="2">
        <v>28.5</v>
      </c>
      <c r="D99" s="2">
        <v>1.1115780581059747E-3</v>
      </c>
      <c r="E99" s="2">
        <v>2</v>
      </c>
      <c r="F99" s="2">
        <v>7</v>
      </c>
      <c r="G99" s="1">
        <v>2.24015296530514</v>
      </c>
    </row>
    <row r="100" spans="1:7" x14ac:dyDescent="0.25">
      <c r="A100" s="2">
        <v>16</v>
      </c>
      <c r="B100" s="2">
        <v>40</v>
      </c>
      <c r="C100" s="2">
        <v>28.5</v>
      </c>
      <c r="D100" s="2">
        <v>1.667367087158962E-3</v>
      </c>
      <c r="E100" s="2">
        <v>3</v>
      </c>
      <c r="F100" s="2">
        <v>7</v>
      </c>
      <c r="G100" s="1">
        <v>2.7358806288807274</v>
      </c>
    </row>
    <row r="101" spans="1:7" x14ac:dyDescent="0.25">
      <c r="A101" s="2">
        <v>16</v>
      </c>
      <c r="B101" s="2">
        <v>40</v>
      </c>
      <c r="C101" s="2">
        <v>28.5</v>
      </c>
      <c r="D101" s="2">
        <v>2.2231561162119494E-3</v>
      </c>
      <c r="E101" s="2">
        <v>4</v>
      </c>
      <c r="F101" s="2">
        <v>7</v>
      </c>
      <c r="G101" s="1">
        <v>3.2118042270162919</v>
      </c>
    </row>
    <row r="102" spans="1:7" x14ac:dyDescent="0.25">
      <c r="A102" s="2">
        <v>16</v>
      </c>
      <c r="B102" s="2">
        <v>40</v>
      </c>
      <c r="C102" s="2">
        <v>28.5</v>
      </c>
      <c r="D102" s="2">
        <v>2.7789451452649369E-3</v>
      </c>
      <c r="E102" s="2">
        <v>5</v>
      </c>
      <c r="F102" s="2">
        <v>7</v>
      </c>
      <c r="G102" s="1">
        <v>3.5756513048152487</v>
      </c>
    </row>
    <row r="103" spans="1:7" x14ac:dyDescent="0.25">
      <c r="A103" s="2">
        <v>16</v>
      </c>
      <c r="B103" s="2">
        <v>40</v>
      </c>
      <c r="C103" s="2">
        <v>28.5</v>
      </c>
      <c r="D103" s="2">
        <v>3.334734174317924E-3</v>
      </c>
      <c r="E103" s="2">
        <v>6</v>
      </c>
      <c r="F103" s="2">
        <v>7</v>
      </c>
      <c r="G103" s="1">
        <v>3.8726257118704428</v>
      </c>
    </row>
    <row r="104" spans="1:7" x14ac:dyDescent="0.25">
      <c r="A104" s="2">
        <v>18.18181818181818</v>
      </c>
      <c r="B104" s="2">
        <v>40</v>
      </c>
      <c r="C104" s="2">
        <v>28.5</v>
      </c>
      <c r="D104" s="2">
        <v>5.5578902905298734E-4</v>
      </c>
      <c r="E104" s="2">
        <v>1</v>
      </c>
      <c r="F104" s="2">
        <v>7</v>
      </c>
      <c r="G104" s="1">
        <v>1.2037467605200132</v>
      </c>
    </row>
    <row r="105" spans="1:7" x14ac:dyDescent="0.25">
      <c r="A105" s="2">
        <v>18.18181818181818</v>
      </c>
      <c r="B105" s="2">
        <v>40</v>
      </c>
      <c r="C105" s="2">
        <v>28.5</v>
      </c>
      <c r="D105" s="2">
        <v>1.1115780581059747E-3</v>
      </c>
      <c r="E105" s="2">
        <v>2</v>
      </c>
      <c r="F105" s="2">
        <v>7</v>
      </c>
      <c r="G105" s="1">
        <v>2.309038041638396</v>
      </c>
    </row>
    <row r="106" spans="1:7" x14ac:dyDescent="0.25">
      <c r="A106" s="2">
        <v>18.18181818181818</v>
      </c>
      <c r="B106" s="2">
        <v>40</v>
      </c>
      <c r="C106" s="2">
        <v>28.5</v>
      </c>
      <c r="D106" s="2">
        <v>1.667367087158962E-3</v>
      </c>
      <c r="E106" s="2">
        <v>3</v>
      </c>
      <c r="F106" s="2">
        <v>7</v>
      </c>
      <c r="G106" s="1">
        <v>3.1488778563286646</v>
      </c>
    </row>
    <row r="107" spans="1:7" x14ac:dyDescent="0.25">
      <c r="A107" s="2">
        <v>18.18181818181818</v>
      </c>
      <c r="B107" s="2">
        <v>40</v>
      </c>
      <c r="C107" s="2">
        <v>28.5</v>
      </c>
      <c r="D107" s="2">
        <v>2.2231561162119494E-3</v>
      </c>
      <c r="E107" s="2">
        <v>4</v>
      </c>
      <c r="F107" s="2">
        <v>7</v>
      </c>
      <c r="G107" s="1">
        <v>3.537144166972034</v>
      </c>
    </row>
    <row r="108" spans="1:7" x14ac:dyDescent="0.25">
      <c r="A108" s="2">
        <v>18.18181818181818</v>
      </c>
      <c r="B108" s="2">
        <v>40</v>
      </c>
      <c r="C108" s="2">
        <v>28.5</v>
      </c>
      <c r="D108" s="2">
        <v>2.7789451452649369E-3</v>
      </c>
      <c r="E108" s="2">
        <v>5</v>
      </c>
      <c r="F108" s="2">
        <v>7</v>
      </c>
      <c r="G108" s="1">
        <v>3.9804923777206596</v>
      </c>
    </row>
    <row r="109" spans="1:7" x14ac:dyDescent="0.25">
      <c r="A109" s="2">
        <v>18.18181818181818</v>
      </c>
      <c r="B109" s="2">
        <v>40</v>
      </c>
      <c r="C109" s="2">
        <v>28.5</v>
      </c>
      <c r="D109" s="2">
        <v>3.334734174317924E-3</v>
      </c>
      <c r="E109" s="2">
        <v>6</v>
      </c>
      <c r="F109" s="2">
        <v>7</v>
      </c>
      <c r="G109" s="1">
        <v>4.2178553484963928</v>
      </c>
    </row>
    <row r="110" spans="1:7" x14ac:dyDescent="0.25">
      <c r="A110" s="2">
        <v>20.454545454545453</v>
      </c>
      <c r="B110" s="2">
        <v>40</v>
      </c>
      <c r="C110" s="2">
        <v>28.5</v>
      </c>
      <c r="D110" s="2">
        <v>5.5578902905298734E-4</v>
      </c>
      <c r="E110" s="2">
        <v>1</v>
      </c>
      <c r="F110" s="2">
        <v>7</v>
      </c>
      <c r="G110" s="1">
        <v>1.5769320088505716</v>
      </c>
    </row>
    <row r="111" spans="1:7" x14ac:dyDescent="0.25">
      <c r="A111" s="2">
        <v>20.454545454545453</v>
      </c>
      <c r="B111" s="2">
        <v>40</v>
      </c>
      <c r="C111" s="2">
        <v>28.5</v>
      </c>
      <c r="D111" s="2">
        <v>1.1115780581059747E-3</v>
      </c>
      <c r="E111" s="2">
        <v>2</v>
      </c>
      <c r="F111" s="2">
        <v>7</v>
      </c>
      <c r="G111" s="1">
        <v>3.0003759768373817</v>
      </c>
    </row>
    <row r="112" spans="1:7" x14ac:dyDescent="0.25">
      <c r="A112" s="2">
        <v>20.454545454545453</v>
      </c>
      <c r="B112" s="2">
        <v>40</v>
      </c>
      <c r="C112" s="2">
        <v>28.5</v>
      </c>
      <c r="D112" s="2">
        <v>1.667367087158962E-3</v>
      </c>
      <c r="E112" s="2">
        <v>3</v>
      </c>
      <c r="F112" s="2">
        <v>7</v>
      </c>
      <c r="G112" s="1">
        <v>3.8290669521589025</v>
      </c>
    </row>
    <row r="113" spans="1:7" x14ac:dyDescent="0.25">
      <c r="A113" s="2">
        <v>20.454545454545453</v>
      </c>
      <c r="B113" s="2">
        <v>40</v>
      </c>
      <c r="C113" s="2">
        <v>28.5</v>
      </c>
      <c r="D113" s="2">
        <v>2.2231561162119494E-3</v>
      </c>
      <c r="E113" s="2">
        <v>4</v>
      </c>
      <c r="F113" s="2">
        <v>7</v>
      </c>
      <c r="G113" s="1">
        <v>4.6044542472196097</v>
      </c>
    </row>
    <row r="114" spans="1:7" x14ac:dyDescent="0.25">
      <c r="A114" s="2">
        <v>20.454545454545453</v>
      </c>
      <c r="B114" s="2">
        <v>40</v>
      </c>
      <c r="C114" s="2">
        <v>28.5</v>
      </c>
      <c r="D114" s="2">
        <v>2.7789451452649369E-3</v>
      </c>
      <c r="E114" s="2">
        <v>5</v>
      </c>
      <c r="F114" s="2">
        <v>7</v>
      </c>
      <c r="G114" s="1">
        <v>5.1436109480995507</v>
      </c>
    </row>
    <row r="115" spans="1:7" x14ac:dyDescent="0.25">
      <c r="A115" s="2">
        <v>20.454545454545453</v>
      </c>
      <c r="B115" s="2">
        <v>40</v>
      </c>
      <c r="C115" s="2">
        <v>28.5</v>
      </c>
      <c r="D115" s="2">
        <v>3.334734174317924E-3</v>
      </c>
      <c r="E115" s="2">
        <v>6</v>
      </c>
      <c r="F115" s="2">
        <v>7</v>
      </c>
      <c r="G115" s="1">
        <v>5.2784561979736591</v>
      </c>
    </row>
    <row r="116" spans="1:7" x14ac:dyDescent="0.25">
      <c r="A116" s="2">
        <v>18.18181818181818</v>
      </c>
      <c r="B116" s="2">
        <v>30</v>
      </c>
      <c r="C116" s="2">
        <v>28.5</v>
      </c>
      <c r="D116" s="2">
        <v>5.5578902905298734E-4</v>
      </c>
      <c r="E116" s="2">
        <v>1</v>
      </c>
      <c r="F116" s="2">
        <v>7</v>
      </c>
      <c r="G116" s="1">
        <v>1.1858959941475549</v>
      </c>
    </row>
    <row r="117" spans="1:7" x14ac:dyDescent="0.25">
      <c r="A117" s="2">
        <v>18.18181818181818</v>
      </c>
      <c r="B117" s="2">
        <v>30</v>
      </c>
      <c r="C117" s="2">
        <v>28.5</v>
      </c>
      <c r="D117" s="2">
        <v>1.1115780581059747E-3</v>
      </c>
      <c r="E117" s="2">
        <v>2</v>
      </c>
      <c r="F117" s="2">
        <v>7</v>
      </c>
      <c r="G117" s="1">
        <v>2.1014278300635825</v>
      </c>
    </row>
    <row r="118" spans="1:7" x14ac:dyDescent="0.25">
      <c r="A118" s="2">
        <v>18.18181818181818</v>
      </c>
      <c r="B118" s="2">
        <v>30</v>
      </c>
      <c r="C118" s="2">
        <v>28.5</v>
      </c>
      <c r="D118" s="2">
        <v>1.667367087158962E-3</v>
      </c>
      <c r="E118" s="2">
        <v>3</v>
      </c>
      <c r="F118" s="2">
        <v>7</v>
      </c>
      <c r="G118" s="1">
        <v>2.7837728115449778</v>
      </c>
    </row>
    <row r="119" spans="1:7" x14ac:dyDescent="0.25">
      <c r="A119" s="2">
        <v>18.18181818181818</v>
      </c>
      <c r="B119" s="2">
        <v>30</v>
      </c>
      <c r="C119" s="2">
        <v>28.5</v>
      </c>
      <c r="D119" s="2">
        <v>2.2231561162119494E-3</v>
      </c>
      <c r="E119" s="2">
        <v>4</v>
      </c>
      <c r="F119" s="2">
        <v>7</v>
      </c>
      <c r="G119" s="1">
        <v>3.3113595101997029</v>
      </c>
    </row>
    <row r="120" spans="1:7" x14ac:dyDescent="0.25">
      <c r="A120" s="2">
        <v>18.18181818181818</v>
      </c>
      <c r="B120" s="2">
        <v>30</v>
      </c>
      <c r="C120" s="2">
        <v>28.5</v>
      </c>
      <c r="D120" s="2">
        <v>2.7789451452649369E-3</v>
      </c>
      <c r="E120" s="2">
        <v>5</v>
      </c>
      <c r="F120" s="2">
        <v>7</v>
      </c>
      <c r="G120" s="1">
        <v>3.5458926348330291</v>
      </c>
    </row>
    <row r="121" spans="1:7" x14ac:dyDescent="0.25">
      <c r="A121" s="2">
        <v>18.18181818181818</v>
      </c>
      <c r="B121" s="2">
        <v>30</v>
      </c>
      <c r="C121" s="2">
        <v>28.5</v>
      </c>
      <c r="D121" s="2">
        <v>3.334734174317924E-3</v>
      </c>
      <c r="E121" s="2">
        <v>6</v>
      </c>
      <c r="F121" s="2">
        <v>7</v>
      </c>
      <c r="G121" s="1">
        <v>3.815482530467639</v>
      </c>
    </row>
    <row r="122" spans="1:7" x14ac:dyDescent="0.25">
      <c r="A122" s="2">
        <v>18.18181818181818</v>
      </c>
      <c r="B122" s="2">
        <v>20</v>
      </c>
      <c r="C122" s="2">
        <v>28.5</v>
      </c>
      <c r="D122" s="2">
        <v>5.5578902905298734E-4</v>
      </c>
      <c r="E122" s="2">
        <v>1</v>
      </c>
      <c r="F122" s="2">
        <v>7</v>
      </c>
      <c r="G122" s="1">
        <v>0.73107544349077769</v>
      </c>
    </row>
    <row r="123" spans="1:7" x14ac:dyDescent="0.25">
      <c r="A123" s="2">
        <v>18.18181818181818</v>
      </c>
      <c r="B123" s="2">
        <v>20</v>
      </c>
      <c r="C123" s="2">
        <v>28.5</v>
      </c>
      <c r="D123" s="2">
        <v>1.1115780581059747E-3</v>
      </c>
      <c r="E123" s="2">
        <v>2</v>
      </c>
      <c r="F123" s="2">
        <v>7</v>
      </c>
      <c r="G123" s="1">
        <v>1.3104036862347477</v>
      </c>
    </row>
    <row r="124" spans="1:7" x14ac:dyDescent="0.25">
      <c r="A124" s="2">
        <v>18.18181818181818</v>
      </c>
      <c r="B124" s="2">
        <v>20</v>
      </c>
      <c r="C124" s="2">
        <v>28.5</v>
      </c>
      <c r="D124" s="2">
        <v>1.667367087158962E-3</v>
      </c>
      <c r="E124" s="2">
        <v>3</v>
      </c>
      <c r="F124" s="2">
        <v>7</v>
      </c>
      <c r="G124" s="1">
        <v>1.8554389804736231</v>
      </c>
    </row>
    <row r="125" spans="1:7" x14ac:dyDescent="0.25">
      <c r="A125" s="2">
        <v>18.18181818181818</v>
      </c>
      <c r="B125" s="2">
        <v>20</v>
      </c>
      <c r="C125" s="2">
        <v>28.5</v>
      </c>
      <c r="D125" s="2">
        <v>2.2231561162119494E-3</v>
      </c>
      <c r="E125" s="2">
        <v>4</v>
      </c>
      <c r="F125" s="2">
        <v>7</v>
      </c>
      <c r="G125" s="1">
        <v>2.3133783524913483</v>
      </c>
    </row>
    <row r="126" spans="1:7" x14ac:dyDescent="0.25">
      <c r="A126" s="2">
        <v>18.18181818181818</v>
      </c>
      <c r="B126" s="2">
        <v>20</v>
      </c>
      <c r="C126" s="2">
        <v>28.5</v>
      </c>
      <c r="D126" s="2">
        <v>2.7789451452649369E-3</v>
      </c>
      <c r="E126" s="2">
        <v>5</v>
      </c>
      <c r="F126" s="2">
        <v>7</v>
      </c>
      <c r="G126" s="1">
        <v>2.572336015365742</v>
      </c>
    </row>
    <row r="127" spans="1:7" x14ac:dyDescent="0.25">
      <c r="A127" s="2">
        <v>18.18181818181818</v>
      </c>
      <c r="B127" s="2">
        <v>20</v>
      </c>
      <c r="C127" s="2">
        <v>28.5</v>
      </c>
      <c r="D127" s="2">
        <v>3.334734174317924E-3</v>
      </c>
      <c r="E127" s="2">
        <v>6</v>
      </c>
      <c r="F127" s="2">
        <v>7</v>
      </c>
      <c r="G127" s="1">
        <v>2.8220348400811495</v>
      </c>
    </row>
    <row r="128" spans="1:7" x14ac:dyDescent="0.25">
      <c r="A128" s="2">
        <v>10</v>
      </c>
      <c r="B128" s="2">
        <v>40</v>
      </c>
      <c r="C128" s="2">
        <v>28.5</v>
      </c>
      <c r="D128" s="2">
        <v>4.4900000000000002E-4</v>
      </c>
      <c r="E128" s="2">
        <v>0</v>
      </c>
      <c r="F128" s="2">
        <v>7</v>
      </c>
      <c r="G128" s="1">
        <v>0.39848355649264472</v>
      </c>
    </row>
    <row r="129" spans="1:7" x14ac:dyDescent="0.25">
      <c r="A129" s="2">
        <v>10</v>
      </c>
      <c r="B129" s="2">
        <v>40</v>
      </c>
      <c r="C129" s="2">
        <v>28.5</v>
      </c>
      <c r="D129" s="2">
        <v>8.9800000000000004E-4</v>
      </c>
      <c r="E129" s="2">
        <v>0</v>
      </c>
      <c r="F129" s="2">
        <v>7</v>
      </c>
      <c r="G129" s="1">
        <v>0.62590598649689988</v>
      </c>
    </row>
    <row r="130" spans="1:7" x14ac:dyDescent="0.25">
      <c r="A130" s="2">
        <v>10</v>
      </c>
      <c r="B130" s="2">
        <v>40</v>
      </c>
      <c r="C130" s="2">
        <v>28.5</v>
      </c>
      <c r="D130" s="2">
        <v>1.346E-3</v>
      </c>
      <c r="E130" s="2">
        <v>0</v>
      </c>
      <c r="F130" s="2">
        <v>7</v>
      </c>
      <c r="G130" s="1">
        <v>0.8171625812196549</v>
      </c>
    </row>
    <row r="131" spans="1:7" x14ac:dyDescent="0.25">
      <c r="A131" s="2">
        <v>10</v>
      </c>
      <c r="B131" s="2">
        <v>40</v>
      </c>
      <c r="C131" s="2">
        <v>28.5</v>
      </c>
      <c r="D131" s="2">
        <v>1.7949999999999999E-3</v>
      </c>
      <c r="E131" s="2">
        <v>0</v>
      </c>
      <c r="F131" s="2">
        <v>7</v>
      </c>
      <c r="G131" s="1">
        <v>0.91416602056260654</v>
      </c>
    </row>
    <row r="132" spans="1:7" x14ac:dyDescent="0.25">
      <c r="A132" s="2">
        <v>10</v>
      </c>
      <c r="B132" s="2">
        <v>40</v>
      </c>
      <c r="C132" s="2">
        <v>28.5</v>
      </c>
      <c r="D132" s="2">
        <v>2.2439999999999999E-3</v>
      </c>
      <c r="E132" s="2">
        <v>0</v>
      </c>
      <c r="F132" s="2">
        <v>7</v>
      </c>
      <c r="G132" s="1">
        <v>0.98616765149289898</v>
      </c>
    </row>
    <row r="133" spans="1:7" x14ac:dyDescent="0.25">
      <c r="A133" s="2">
        <v>10</v>
      </c>
      <c r="B133" s="2">
        <v>40</v>
      </c>
      <c r="C133" s="2">
        <v>28.5</v>
      </c>
      <c r="D133" s="2">
        <v>2.6930000000000001E-3</v>
      </c>
      <c r="E133" s="2">
        <v>0</v>
      </c>
      <c r="F133" s="2">
        <v>7</v>
      </c>
      <c r="G133" s="1">
        <v>1.0528419686577808</v>
      </c>
    </row>
    <row r="134" spans="1:7" x14ac:dyDescent="0.25">
      <c r="A134" s="2">
        <v>10</v>
      </c>
      <c r="B134" s="2">
        <v>40</v>
      </c>
      <c r="C134" s="2">
        <v>28.5</v>
      </c>
      <c r="D134" s="2">
        <v>3.1419999999999998E-3</v>
      </c>
      <c r="E134" s="2">
        <v>0</v>
      </c>
      <c r="F134" s="2">
        <v>7</v>
      </c>
      <c r="G134" s="1">
        <v>1.0902280322290658</v>
      </c>
    </row>
    <row r="135" spans="1:7" x14ac:dyDescent="0.25">
      <c r="A135" s="2">
        <v>10</v>
      </c>
      <c r="B135" s="2">
        <v>40</v>
      </c>
      <c r="C135" s="2">
        <v>28.5</v>
      </c>
      <c r="D135" s="2">
        <v>3.5899999999999999E-3</v>
      </c>
      <c r="E135" s="2">
        <v>0</v>
      </c>
      <c r="F135" s="2">
        <v>7</v>
      </c>
      <c r="G135" s="1">
        <v>1.1319579916978646</v>
      </c>
    </row>
    <row r="136" spans="1:7" x14ac:dyDescent="0.25">
      <c r="A136" s="2">
        <v>10</v>
      </c>
      <c r="B136" s="2">
        <v>40</v>
      </c>
      <c r="C136" s="2">
        <v>28.5</v>
      </c>
      <c r="D136" s="2">
        <v>4.0390000000000001E-3</v>
      </c>
      <c r="E136" s="2">
        <v>0</v>
      </c>
      <c r="F136" s="2">
        <v>7</v>
      </c>
      <c r="G136" s="1">
        <v>1.1864195238126123</v>
      </c>
    </row>
    <row r="137" spans="1:7" x14ac:dyDescent="0.25">
      <c r="A137" s="2">
        <v>10</v>
      </c>
      <c r="B137" s="2">
        <v>40</v>
      </c>
      <c r="C137" s="2">
        <v>28.5</v>
      </c>
      <c r="D137" s="2">
        <v>4.4879999999999998E-3</v>
      </c>
      <c r="E137" s="2">
        <v>0</v>
      </c>
      <c r="F137" s="2">
        <v>7</v>
      </c>
      <c r="G137" s="1">
        <v>1.2269607449677253</v>
      </c>
    </row>
    <row r="138" spans="1:7" x14ac:dyDescent="0.25">
      <c r="A138" s="2">
        <v>14.545454545454547</v>
      </c>
      <c r="B138" s="2">
        <v>40</v>
      </c>
      <c r="C138" s="2">
        <v>28.5</v>
      </c>
      <c r="D138" s="2">
        <v>4.4900000000000002E-4</v>
      </c>
      <c r="E138" s="2">
        <v>0</v>
      </c>
      <c r="F138" s="2">
        <v>7</v>
      </c>
      <c r="G138" s="1">
        <v>0.65641226167148381</v>
      </c>
    </row>
    <row r="139" spans="1:7" x14ac:dyDescent="0.25">
      <c r="A139" s="2">
        <v>14.545454545454547</v>
      </c>
      <c r="B139" s="2">
        <v>40</v>
      </c>
      <c r="C139" s="2">
        <v>28.5</v>
      </c>
      <c r="D139" s="2">
        <v>8.9800000000000004E-4</v>
      </c>
      <c r="E139" s="2">
        <v>0</v>
      </c>
      <c r="F139" s="2">
        <v>7</v>
      </c>
      <c r="G139" s="1">
        <v>1.213472155768111</v>
      </c>
    </row>
    <row r="140" spans="1:7" x14ac:dyDescent="0.25">
      <c r="A140" s="2">
        <v>14.545454545454547</v>
      </c>
      <c r="B140" s="2">
        <v>40</v>
      </c>
      <c r="C140" s="2">
        <v>28.5</v>
      </c>
      <c r="D140" s="2">
        <v>1.346E-3</v>
      </c>
      <c r="E140" s="2">
        <v>0</v>
      </c>
      <c r="F140" s="2">
        <v>7</v>
      </c>
      <c r="G140" s="1">
        <v>1.601335257451955</v>
      </c>
    </row>
    <row r="141" spans="1:7" x14ac:dyDescent="0.25">
      <c r="A141" s="2">
        <v>14.545454545454547</v>
      </c>
      <c r="B141" s="2">
        <v>40</v>
      </c>
      <c r="C141" s="2">
        <v>28.5</v>
      </c>
      <c r="D141" s="2">
        <v>1.7949999999999999E-3</v>
      </c>
      <c r="E141" s="2">
        <v>0</v>
      </c>
      <c r="F141" s="2">
        <v>7</v>
      </c>
      <c r="G141" s="1">
        <v>2.0252199171948</v>
      </c>
    </row>
    <row r="142" spans="1:7" x14ac:dyDescent="0.25">
      <c r="A142" s="2">
        <v>14.545454545454547</v>
      </c>
      <c r="B142" s="2">
        <v>40</v>
      </c>
      <c r="C142" s="2">
        <v>28.5</v>
      </c>
      <c r="D142" s="2">
        <v>2.2439999999999999E-3</v>
      </c>
      <c r="E142" s="2">
        <v>0</v>
      </c>
      <c r="F142" s="2">
        <v>7</v>
      </c>
      <c r="G142" s="1">
        <v>2.3754738095046548</v>
      </c>
    </row>
    <row r="143" spans="1:7" x14ac:dyDescent="0.25">
      <c r="A143" s="2">
        <v>14.545454545454547</v>
      </c>
      <c r="B143" s="2">
        <v>40</v>
      </c>
      <c r="C143" s="2">
        <v>28.5</v>
      </c>
      <c r="D143" s="2">
        <v>2.6930000000000001E-3</v>
      </c>
      <c r="E143" s="2">
        <v>0</v>
      </c>
      <c r="F143" s="2">
        <v>7</v>
      </c>
      <c r="G143" s="1">
        <v>2.6716128381959496</v>
      </c>
    </row>
    <row r="144" spans="1:7" x14ac:dyDescent="0.25">
      <c r="A144" s="2">
        <v>14.545454545454547</v>
      </c>
      <c r="B144" s="2">
        <v>40</v>
      </c>
      <c r="C144" s="2">
        <v>28.5</v>
      </c>
      <c r="D144" s="2">
        <v>3.1419999999999998E-3</v>
      </c>
      <c r="E144" s="2">
        <v>0</v>
      </c>
      <c r="F144" s="2">
        <v>7</v>
      </c>
      <c r="G144" s="1">
        <v>2.9333563155786351</v>
      </c>
    </row>
    <row r="145" spans="1:7" x14ac:dyDescent="0.25">
      <c r="A145" s="2">
        <v>14.545454545454547</v>
      </c>
      <c r="B145" s="2">
        <v>40</v>
      </c>
      <c r="C145" s="2">
        <v>28.5</v>
      </c>
      <c r="D145" s="2">
        <v>3.5899999999999999E-3</v>
      </c>
      <c r="E145" s="2">
        <v>0</v>
      </c>
      <c r="F145" s="2">
        <v>7</v>
      </c>
      <c r="G145" s="1">
        <v>3.1249387366082999</v>
      </c>
    </row>
    <row r="146" spans="1:7" x14ac:dyDescent="0.25">
      <c r="A146" s="2">
        <v>14.545454545454547</v>
      </c>
      <c r="B146" s="2">
        <v>40</v>
      </c>
      <c r="C146" s="2">
        <v>28.5</v>
      </c>
      <c r="D146" s="2">
        <v>4.0390000000000001E-3</v>
      </c>
      <c r="E146" s="2">
        <v>0</v>
      </c>
      <c r="F146" s="2">
        <v>7</v>
      </c>
      <c r="G146" s="1">
        <v>3.2427572536592946</v>
      </c>
    </row>
    <row r="147" spans="1:7" x14ac:dyDescent="0.25">
      <c r="A147" s="2">
        <v>14.545454545454547</v>
      </c>
      <c r="B147" s="2">
        <v>40</v>
      </c>
      <c r="C147" s="2">
        <v>28.5</v>
      </c>
      <c r="D147" s="2">
        <v>4.4879999999999998E-3</v>
      </c>
      <c r="E147" s="2">
        <v>0</v>
      </c>
      <c r="F147" s="2">
        <v>7</v>
      </c>
      <c r="G147" s="1">
        <v>3.304449707929134</v>
      </c>
    </row>
    <row r="148" spans="1:7" x14ac:dyDescent="0.25">
      <c r="A148" s="2">
        <v>16</v>
      </c>
      <c r="B148" s="2">
        <v>40</v>
      </c>
      <c r="C148" s="2">
        <v>28.5</v>
      </c>
      <c r="D148" s="2">
        <v>4.4900000000000002E-4</v>
      </c>
      <c r="E148" s="2">
        <v>0</v>
      </c>
      <c r="F148" s="2">
        <v>7</v>
      </c>
      <c r="G148" s="1">
        <v>0.69443296756636419</v>
      </c>
    </row>
    <row r="149" spans="1:7" x14ac:dyDescent="0.25">
      <c r="A149" s="2">
        <v>16</v>
      </c>
      <c r="B149" s="2">
        <v>40</v>
      </c>
      <c r="C149" s="2">
        <v>28.5</v>
      </c>
      <c r="D149" s="2">
        <v>8.9800000000000004E-4</v>
      </c>
      <c r="E149" s="2">
        <v>0</v>
      </c>
      <c r="F149" s="2">
        <v>7</v>
      </c>
      <c r="G149" s="1">
        <v>1.3736732416122817</v>
      </c>
    </row>
    <row r="150" spans="1:7" x14ac:dyDescent="0.25">
      <c r="A150" s="2">
        <v>16</v>
      </c>
      <c r="B150" s="2">
        <v>40</v>
      </c>
      <c r="C150" s="2">
        <v>28.5</v>
      </c>
      <c r="D150" s="2">
        <v>1.346E-3</v>
      </c>
      <c r="E150" s="2">
        <v>0</v>
      </c>
      <c r="F150" s="2">
        <v>7</v>
      </c>
      <c r="G150" s="1">
        <v>1.8757664027659071</v>
      </c>
    </row>
    <row r="151" spans="1:7" x14ac:dyDescent="0.25">
      <c r="A151" s="2">
        <v>16</v>
      </c>
      <c r="B151" s="2">
        <v>40</v>
      </c>
      <c r="C151" s="2">
        <v>28.5</v>
      </c>
      <c r="D151" s="2">
        <v>1.7949999999999999E-3</v>
      </c>
      <c r="E151" s="2">
        <v>0</v>
      </c>
      <c r="F151" s="2">
        <v>7</v>
      </c>
      <c r="G151" s="1">
        <v>2.3006667550797846</v>
      </c>
    </row>
    <row r="152" spans="1:7" x14ac:dyDescent="0.25">
      <c r="A152" s="2">
        <v>16</v>
      </c>
      <c r="B152" s="2">
        <v>40</v>
      </c>
      <c r="C152" s="2">
        <v>28.5</v>
      </c>
      <c r="D152" s="2">
        <v>2.2439999999999999E-3</v>
      </c>
      <c r="E152" s="2">
        <v>0</v>
      </c>
      <c r="F152" s="2">
        <v>7</v>
      </c>
      <c r="G152" s="1">
        <v>2.7211265532945568</v>
      </c>
    </row>
    <row r="153" spans="1:7" x14ac:dyDescent="0.25">
      <c r="A153" s="2">
        <v>16</v>
      </c>
      <c r="B153" s="2">
        <v>40</v>
      </c>
      <c r="C153" s="2">
        <v>28.5</v>
      </c>
      <c r="D153" s="2">
        <v>2.6930000000000001E-3</v>
      </c>
      <c r="E153" s="2">
        <v>0</v>
      </c>
      <c r="F153" s="2">
        <v>7</v>
      </c>
      <c r="G153" s="1">
        <v>3.2686143099099851</v>
      </c>
    </row>
    <row r="154" spans="1:7" x14ac:dyDescent="0.25">
      <c r="A154" s="2">
        <v>16</v>
      </c>
      <c r="B154" s="2">
        <v>40</v>
      </c>
      <c r="C154" s="2">
        <v>28.5</v>
      </c>
      <c r="D154" s="2">
        <v>3.1419999999999998E-3</v>
      </c>
      <c r="E154" s="2">
        <v>0</v>
      </c>
      <c r="F154" s="2">
        <v>7</v>
      </c>
      <c r="G154" s="1">
        <v>3.7404382398621632</v>
      </c>
    </row>
    <row r="155" spans="1:7" x14ac:dyDescent="0.25">
      <c r="A155" s="2">
        <v>16</v>
      </c>
      <c r="B155" s="2">
        <v>40</v>
      </c>
      <c r="C155" s="2">
        <v>28.5</v>
      </c>
      <c r="D155" s="2">
        <v>3.5899999999999999E-3</v>
      </c>
      <c r="E155" s="2">
        <v>0</v>
      </c>
      <c r="F155" s="2">
        <v>7</v>
      </c>
      <c r="G155" s="1">
        <v>3.9737015424545099</v>
      </c>
    </row>
    <row r="156" spans="1:7" x14ac:dyDescent="0.25">
      <c r="A156" s="2">
        <v>16</v>
      </c>
      <c r="B156" s="2">
        <v>40</v>
      </c>
      <c r="C156" s="2">
        <v>28.5</v>
      </c>
      <c r="D156" s="2">
        <v>4.0390000000000001E-3</v>
      </c>
      <c r="E156" s="2">
        <v>0</v>
      </c>
      <c r="F156" s="2">
        <v>7</v>
      </c>
      <c r="G156" s="1">
        <v>4.0476358910817796</v>
      </c>
    </row>
    <row r="157" spans="1:7" x14ac:dyDescent="0.25">
      <c r="A157" s="2">
        <v>16</v>
      </c>
      <c r="B157" s="2">
        <v>40</v>
      </c>
      <c r="C157" s="2">
        <v>28.5</v>
      </c>
      <c r="D157" s="2">
        <v>4.4879999999999998E-3</v>
      </c>
      <c r="E157" s="2">
        <v>0</v>
      </c>
      <c r="F157" s="2">
        <v>7</v>
      </c>
      <c r="G157" s="1">
        <v>4.1205255634752005</v>
      </c>
    </row>
    <row r="158" spans="1:7" x14ac:dyDescent="0.25">
      <c r="A158" s="2">
        <v>18.18181818181818</v>
      </c>
      <c r="B158" s="2">
        <v>40</v>
      </c>
      <c r="C158" s="2">
        <v>28.5</v>
      </c>
      <c r="D158" s="2">
        <v>4.4900000000000002E-4</v>
      </c>
      <c r="E158" s="2">
        <v>0</v>
      </c>
      <c r="F158" s="2">
        <v>7</v>
      </c>
      <c r="G158" s="1">
        <v>0.74243569811710908</v>
      </c>
    </row>
    <row r="159" spans="1:7" x14ac:dyDescent="0.25">
      <c r="A159" s="2">
        <v>18.18181818181818</v>
      </c>
      <c r="B159" s="2">
        <v>40</v>
      </c>
      <c r="C159" s="2">
        <v>28.5</v>
      </c>
      <c r="D159" s="2">
        <v>8.9800000000000004E-4</v>
      </c>
      <c r="E159" s="2">
        <v>0</v>
      </c>
      <c r="F159" s="2">
        <v>7</v>
      </c>
      <c r="G159" s="1">
        <v>1.5560411950480333</v>
      </c>
    </row>
    <row r="160" spans="1:7" x14ac:dyDescent="0.25">
      <c r="A160" s="2">
        <v>18.18181818181818</v>
      </c>
      <c r="B160" s="2">
        <v>40</v>
      </c>
      <c r="C160" s="2">
        <v>28.5</v>
      </c>
      <c r="D160" s="2">
        <v>1.346E-3</v>
      </c>
      <c r="E160" s="2">
        <v>0</v>
      </c>
      <c r="F160" s="2">
        <v>7</v>
      </c>
      <c r="G160" s="1">
        <v>2.1874172777601628</v>
      </c>
    </row>
    <row r="161" spans="1:7" x14ac:dyDescent="0.25">
      <c r="A161" s="2">
        <v>18.18181818181818</v>
      </c>
      <c r="B161" s="2">
        <v>40</v>
      </c>
      <c r="C161" s="2">
        <v>28.5</v>
      </c>
      <c r="D161" s="2">
        <v>1.7949999999999999E-3</v>
      </c>
      <c r="E161" s="2">
        <v>0</v>
      </c>
      <c r="F161" s="2">
        <v>7</v>
      </c>
      <c r="G161" s="1">
        <v>2.6147326207485104</v>
      </c>
    </row>
    <row r="162" spans="1:7" x14ac:dyDescent="0.25">
      <c r="A162" s="2">
        <v>18.18181818181818</v>
      </c>
      <c r="B162" s="2">
        <v>40</v>
      </c>
      <c r="C162" s="2">
        <v>28.5</v>
      </c>
      <c r="D162" s="2">
        <v>2.2439999999999999E-3</v>
      </c>
      <c r="E162" s="2">
        <v>0</v>
      </c>
      <c r="F162" s="2">
        <v>7</v>
      </c>
      <c r="G162" s="1">
        <v>3.2727893176877574</v>
      </c>
    </row>
    <row r="163" spans="1:7" x14ac:dyDescent="0.25">
      <c r="A163" s="2">
        <v>18.18181818181818</v>
      </c>
      <c r="B163" s="2">
        <v>40</v>
      </c>
      <c r="C163" s="2">
        <v>28.5</v>
      </c>
      <c r="D163" s="2">
        <v>2.6930000000000001E-3</v>
      </c>
      <c r="E163" s="2">
        <v>0</v>
      </c>
      <c r="F163" s="2">
        <v>7</v>
      </c>
      <c r="G163" s="1">
        <v>3.9829257135889975</v>
      </c>
    </row>
    <row r="164" spans="1:7" x14ac:dyDescent="0.25">
      <c r="A164" s="2">
        <v>18.18181818181818</v>
      </c>
      <c r="B164" s="2">
        <v>40</v>
      </c>
      <c r="C164" s="2">
        <v>28.5</v>
      </c>
      <c r="D164" s="2">
        <v>3.1419999999999998E-3</v>
      </c>
      <c r="E164" s="2">
        <v>0</v>
      </c>
      <c r="F164" s="2">
        <v>7</v>
      </c>
      <c r="G164" s="1">
        <v>4.4695012714412936</v>
      </c>
    </row>
    <row r="165" spans="1:7" x14ac:dyDescent="0.25">
      <c r="A165" s="2">
        <v>18.18181818181818</v>
      </c>
      <c r="B165" s="2">
        <v>40</v>
      </c>
      <c r="C165" s="2">
        <v>28.5</v>
      </c>
      <c r="D165" s="2">
        <v>3.5899999999999999E-3</v>
      </c>
      <c r="E165" s="2">
        <v>0</v>
      </c>
      <c r="F165" s="2">
        <v>7</v>
      </c>
      <c r="G165" s="1">
        <v>4.6025529478187881</v>
      </c>
    </row>
    <row r="166" spans="1:7" x14ac:dyDescent="0.25">
      <c r="A166" s="2">
        <v>18.18181818181818</v>
      </c>
      <c r="B166" s="2">
        <v>40</v>
      </c>
      <c r="C166" s="2">
        <v>28.5</v>
      </c>
      <c r="D166" s="2">
        <v>4.0390000000000001E-3</v>
      </c>
      <c r="E166" s="2">
        <v>0</v>
      </c>
      <c r="F166" s="2">
        <v>7</v>
      </c>
      <c r="G166" s="1">
        <v>5.0495657365010072</v>
      </c>
    </row>
    <row r="167" spans="1:7" x14ac:dyDescent="0.25">
      <c r="A167" s="2">
        <v>18.18181818181818</v>
      </c>
      <c r="B167" s="2">
        <v>40</v>
      </c>
      <c r="C167" s="2">
        <v>28.5</v>
      </c>
      <c r="D167" s="2">
        <v>4.4879999999999998E-3</v>
      </c>
      <c r="E167" s="2">
        <v>0</v>
      </c>
      <c r="F167" s="2">
        <v>7</v>
      </c>
      <c r="G167" s="1">
        <v>5.2211795742302254</v>
      </c>
    </row>
    <row r="168" spans="1:7" x14ac:dyDescent="0.25">
      <c r="A168" s="2">
        <v>20.454545454545453</v>
      </c>
      <c r="B168" s="2">
        <v>40</v>
      </c>
      <c r="C168" s="2">
        <v>28.5</v>
      </c>
      <c r="D168" s="2">
        <v>4.4900000000000002E-4</v>
      </c>
      <c r="E168" s="2">
        <v>0</v>
      </c>
      <c r="F168" s="2">
        <v>7</v>
      </c>
      <c r="G168" s="1">
        <v>0.7903836556260595</v>
      </c>
    </row>
    <row r="169" spans="1:7" x14ac:dyDescent="0.25">
      <c r="A169" s="2">
        <v>20.454545454545453</v>
      </c>
      <c r="B169" s="2">
        <v>40</v>
      </c>
      <c r="C169" s="2">
        <v>28.5</v>
      </c>
      <c r="D169" s="2">
        <v>8.9800000000000004E-4</v>
      </c>
      <c r="E169" s="2">
        <v>0</v>
      </c>
      <c r="F169" s="2">
        <v>7</v>
      </c>
      <c r="G169" s="1">
        <v>1.4991713954627366</v>
      </c>
    </row>
    <row r="170" spans="1:7" x14ac:dyDescent="0.25">
      <c r="A170" s="2">
        <v>20.454545454545453</v>
      </c>
      <c r="B170" s="2">
        <v>40</v>
      </c>
      <c r="C170" s="2">
        <v>28.5</v>
      </c>
      <c r="D170" s="2">
        <v>1.346E-3</v>
      </c>
      <c r="E170" s="2">
        <v>0</v>
      </c>
      <c r="F170" s="2">
        <v>7</v>
      </c>
      <c r="G170" s="1">
        <v>2.3568679184800461</v>
      </c>
    </row>
    <row r="171" spans="1:7" x14ac:dyDescent="0.25">
      <c r="A171" s="2">
        <v>20.454545454545453</v>
      </c>
      <c r="B171" s="2">
        <v>40</v>
      </c>
      <c r="C171" s="2">
        <v>28.5</v>
      </c>
      <c r="D171" s="2">
        <v>1.7949999999999999E-3</v>
      </c>
      <c r="E171" s="2">
        <v>0</v>
      </c>
      <c r="F171" s="2">
        <v>7</v>
      </c>
      <c r="G171" s="1">
        <v>3.0527763802866708</v>
      </c>
    </row>
    <row r="172" spans="1:7" x14ac:dyDescent="0.25">
      <c r="A172" s="2">
        <v>20.454545454545453</v>
      </c>
      <c r="B172" s="2">
        <v>40</v>
      </c>
      <c r="C172" s="2">
        <v>28.5</v>
      </c>
      <c r="D172" s="2">
        <v>2.2439999999999999E-3</v>
      </c>
      <c r="E172" s="2">
        <v>0</v>
      </c>
      <c r="F172" s="2">
        <v>7</v>
      </c>
      <c r="G172" s="1">
        <v>3.7411517350877208</v>
      </c>
    </row>
    <row r="173" spans="1:7" x14ac:dyDescent="0.25">
      <c r="A173" s="2">
        <v>20.454545454545453</v>
      </c>
      <c r="B173" s="2">
        <v>40</v>
      </c>
      <c r="C173" s="2">
        <v>28.5</v>
      </c>
      <c r="D173" s="2">
        <v>2.6930000000000001E-3</v>
      </c>
      <c r="E173" s="2">
        <v>0</v>
      </c>
      <c r="F173" s="2">
        <v>7</v>
      </c>
      <c r="G173" s="1">
        <v>4.1637007550948493</v>
      </c>
    </row>
    <row r="174" spans="1:7" x14ac:dyDescent="0.25">
      <c r="A174" s="2">
        <v>20.454545454545453</v>
      </c>
      <c r="B174" s="2">
        <v>40</v>
      </c>
      <c r="C174" s="2">
        <v>28.5</v>
      </c>
      <c r="D174" s="2">
        <v>3.1419999999999998E-3</v>
      </c>
      <c r="E174" s="2">
        <v>0</v>
      </c>
      <c r="F174" s="2">
        <v>7</v>
      </c>
      <c r="G174" s="1">
        <v>4.5527763802866712</v>
      </c>
    </row>
    <row r="175" spans="1:7" x14ac:dyDescent="0.25">
      <c r="A175" s="2">
        <v>20.454545454545453</v>
      </c>
      <c r="B175" s="2">
        <v>40</v>
      </c>
      <c r="C175" s="2">
        <v>28.5</v>
      </c>
      <c r="D175" s="2">
        <v>3.5899999999999999E-3</v>
      </c>
      <c r="E175" s="2">
        <v>0</v>
      </c>
      <c r="F175" s="2">
        <v>7</v>
      </c>
      <c r="G175" s="1">
        <v>4.8142157529268399</v>
      </c>
    </row>
    <row r="176" spans="1:7" x14ac:dyDescent="0.25">
      <c r="A176" s="2">
        <v>20.454545454545453</v>
      </c>
      <c r="B176" s="2">
        <v>40</v>
      </c>
      <c r="C176" s="2">
        <v>28.5</v>
      </c>
      <c r="D176" s="2">
        <v>4.0390000000000001E-3</v>
      </c>
      <c r="E176" s="2">
        <v>0</v>
      </c>
      <c r="F176" s="2">
        <v>7</v>
      </c>
      <c r="G176" s="1">
        <v>5.1637007550948493</v>
      </c>
    </row>
    <row r="177" spans="1:7" x14ac:dyDescent="0.25">
      <c r="A177" s="2">
        <v>20.454545454545453</v>
      </c>
      <c r="B177" s="2">
        <v>40</v>
      </c>
      <c r="C177" s="2">
        <v>28.5</v>
      </c>
      <c r="D177" s="2">
        <v>4.4879999999999998E-3</v>
      </c>
      <c r="E177" s="2">
        <v>0</v>
      </c>
      <c r="F177" s="2">
        <v>7</v>
      </c>
      <c r="G177" s="1">
        <v>5.4480188730153554</v>
      </c>
    </row>
    <row r="178" spans="1:7" x14ac:dyDescent="0.25">
      <c r="A178" s="2">
        <v>18.18181818181818</v>
      </c>
      <c r="B178" s="2">
        <v>40</v>
      </c>
      <c r="C178" s="2">
        <v>28.5</v>
      </c>
      <c r="D178" s="2">
        <v>5.5578902905298734E-4</v>
      </c>
      <c r="E178" s="2">
        <v>1</v>
      </c>
      <c r="F178" s="2">
        <v>3.5</v>
      </c>
      <c r="G178" s="1">
        <v>2.48</v>
      </c>
    </row>
    <row r="179" spans="1:7" x14ac:dyDescent="0.25">
      <c r="A179" s="2">
        <v>18.18181818181818</v>
      </c>
      <c r="B179" s="2">
        <v>40</v>
      </c>
      <c r="C179" s="2">
        <v>28.5</v>
      </c>
      <c r="D179" s="2">
        <v>1.1115780581059747E-3</v>
      </c>
      <c r="E179" s="2">
        <v>2</v>
      </c>
      <c r="F179" s="2">
        <v>3.5</v>
      </c>
      <c r="G179" s="1">
        <v>3.52</v>
      </c>
    </row>
    <row r="180" spans="1:7" x14ac:dyDescent="0.25">
      <c r="A180" s="2">
        <v>18.18181818181818</v>
      </c>
      <c r="B180" s="2">
        <v>40</v>
      </c>
      <c r="C180" s="2">
        <v>28.5</v>
      </c>
      <c r="D180" s="2">
        <v>1.667367087158962E-3</v>
      </c>
      <c r="E180" s="2">
        <v>3</v>
      </c>
      <c r="F180" s="2">
        <v>3.5</v>
      </c>
      <c r="G180" s="1">
        <v>4.4800000000000004</v>
      </c>
    </row>
    <row r="181" spans="1:7" x14ac:dyDescent="0.25">
      <c r="A181" s="2">
        <v>18.18181818181818</v>
      </c>
      <c r="B181" s="2">
        <v>40</v>
      </c>
      <c r="C181" s="2">
        <v>28.5</v>
      </c>
      <c r="D181" s="2">
        <v>2.2231561162119494E-3</v>
      </c>
      <c r="E181" s="2">
        <v>4</v>
      </c>
      <c r="F181" s="2">
        <v>3.5</v>
      </c>
      <c r="G181" s="1">
        <v>5.21</v>
      </c>
    </row>
    <row r="182" spans="1:7" x14ac:dyDescent="0.25">
      <c r="A182" s="2">
        <v>18.18181818181818</v>
      </c>
      <c r="B182" s="2">
        <v>40</v>
      </c>
      <c r="C182" s="2">
        <v>28.5</v>
      </c>
      <c r="D182" s="2">
        <v>2.7789451452649369E-3</v>
      </c>
      <c r="E182" s="2">
        <v>5</v>
      </c>
      <c r="F182" s="2">
        <v>3.5</v>
      </c>
      <c r="G182" s="1">
        <v>5.46</v>
      </c>
    </row>
    <row r="183" spans="1:7" x14ac:dyDescent="0.25">
      <c r="A183" s="2">
        <v>18.18181818181818</v>
      </c>
      <c r="B183" s="2">
        <v>40</v>
      </c>
      <c r="C183" s="2">
        <v>28.5</v>
      </c>
      <c r="D183" s="2">
        <v>3.334734174317924E-3</v>
      </c>
      <c r="E183" s="2">
        <v>6</v>
      </c>
      <c r="F183" s="2">
        <v>3.5</v>
      </c>
      <c r="G183" s="1">
        <v>5.6</v>
      </c>
    </row>
    <row r="184" spans="1:7" x14ac:dyDescent="0.25">
      <c r="A184" s="2">
        <v>18.18181818181818</v>
      </c>
      <c r="B184" s="2">
        <v>40</v>
      </c>
      <c r="C184" s="2">
        <v>28.5</v>
      </c>
      <c r="D184" s="2">
        <v>5.5578902905298734E-4</v>
      </c>
      <c r="E184" s="2">
        <v>1</v>
      </c>
      <c r="F184" s="2">
        <v>4</v>
      </c>
      <c r="G184" s="1">
        <v>2.3199999999999998</v>
      </c>
    </row>
    <row r="185" spans="1:7" x14ac:dyDescent="0.25">
      <c r="A185" s="2">
        <v>18.18181818181818</v>
      </c>
      <c r="B185" s="2">
        <v>40</v>
      </c>
      <c r="C185" s="2">
        <v>28.5</v>
      </c>
      <c r="D185" s="2">
        <v>1.1115780581059747E-3</v>
      </c>
      <c r="E185" s="2">
        <v>2</v>
      </c>
      <c r="F185" s="2">
        <v>4</v>
      </c>
      <c r="G185" s="1">
        <v>2.95</v>
      </c>
    </row>
    <row r="186" spans="1:7" x14ac:dyDescent="0.25">
      <c r="A186" s="2">
        <v>18.18181818181818</v>
      </c>
      <c r="B186" s="2">
        <v>40</v>
      </c>
      <c r="C186" s="2">
        <v>28.5</v>
      </c>
      <c r="D186" s="2">
        <v>1.667367087158962E-3</v>
      </c>
      <c r="E186" s="2">
        <v>3</v>
      </c>
      <c r="F186" s="2">
        <v>4</v>
      </c>
      <c r="G186" s="1">
        <v>3.67</v>
      </c>
    </row>
    <row r="187" spans="1:7" x14ac:dyDescent="0.25">
      <c r="A187" s="2">
        <v>18.18181818181818</v>
      </c>
      <c r="B187" s="2">
        <v>40</v>
      </c>
      <c r="C187" s="2">
        <v>28.5</v>
      </c>
      <c r="D187" s="2">
        <v>2.2231561162119494E-3</v>
      </c>
      <c r="E187" s="2">
        <v>4</v>
      </c>
      <c r="F187" s="2">
        <v>4</v>
      </c>
      <c r="G187" s="1">
        <v>4.33</v>
      </c>
    </row>
    <row r="188" spans="1:7" x14ac:dyDescent="0.25">
      <c r="A188" s="2">
        <v>18.18181818181818</v>
      </c>
      <c r="B188" s="2">
        <v>40</v>
      </c>
      <c r="C188" s="2">
        <v>28.5</v>
      </c>
      <c r="D188" s="2">
        <v>2.7789451452649369E-3</v>
      </c>
      <c r="E188" s="2">
        <v>5</v>
      </c>
      <c r="F188" s="2">
        <v>4</v>
      </c>
      <c r="G188" s="1">
        <v>4.96</v>
      </c>
    </row>
    <row r="189" spans="1:7" x14ac:dyDescent="0.25">
      <c r="A189" s="2">
        <v>18.18181818181818</v>
      </c>
      <c r="B189" s="2">
        <v>40</v>
      </c>
      <c r="C189" s="2">
        <v>28.5</v>
      </c>
      <c r="D189" s="2">
        <v>3.334734174317924E-3</v>
      </c>
      <c r="E189" s="2">
        <v>6</v>
      </c>
      <c r="F189" s="2">
        <v>4</v>
      </c>
      <c r="G189" s="1">
        <v>5.49</v>
      </c>
    </row>
    <row r="190" spans="1:7" x14ac:dyDescent="0.25">
      <c r="A190" s="2">
        <v>18.18181818181818</v>
      </c>
      <c r="B190" s="2">
        <v>40</v>
      </c>
      <c r="C190" s="2">
        <v>28.5</v>
      </c>
      <c r="D190" s="2">
        <v>5.5578902905298734E-4</v>
      </c>
      <c r="E190" s="2">
        <v>1</v>
      </c>
      <c r="F190" s="2">
        <v>5</v>
      </c>
      <c r="G190" s="1">
        <v>2.44</v>
      </c>
    </row>
    <row r="191" spans="1:7" x14ac:dyDescent="0.25">
      <c r="A191" s="2">
        <v>18.18181818181818</v>
      </c>
      <c r="B191" s="2">
        <v>40</v>
      </c>
      <c r="C191" s="2">
        <v>28.5</v>
      </c>
      <c r="D191" s="2">
        <v>1.1115780581059747E-3</v>
      </c>
      <c r="E191" s="2">
        <v>2</v>
      </c>
      <c r="F191" s="2">
        <v>5</v>
      </c>
      <c r="G191" s="1">
        <v>3.14</v>
      </c>
    </row>
    <row r="192" spans="1:7" x14ac:dyDescent="0.25">
      <c r="A192" s="2">
        <v>18.18181818181818</v>
      </c>
      <c r="B192" s="2">
        <v>40</v>
      </c>
      <c r="C192" s="2">
        <v>28.5</v>
      </c>
      <c r="D192" s="2">
        <v>1.667367087158962E-3</v>
      </c>
      <c r="E192" s="2">
        <v>3</v>
      </c>
      <c r="F192" s="2">
        <v>5</v>
      </c>
      <c r="G192" s="1">
        <v>3.75</v>
      </c>
    </row>
    <row r="193" spans="1:7" x14ac:dyDescent="0.25">
      <c r="A193" s="2">
        <v>18.18181818181818</v>
      </c>
      <c r="B193" s="2">
        <v>40</v>
      </c>
      <c r="C193" s="2">
        <v>28.5</v>
      </c>
      <c r="D193" s="2">
        <v>2.2231561162119494E-3</v>
      </c>
      <c r="E193" s="2">
        <v>4</v>
      </c>
      <c r="F193" s="2">
        <v>5</v>
      </c>
      <c r="G193" s="1">
        <v>4.24</v>
      </c>
    </row>
    <row r="194" spans="1:7" x14ac:dyDescent="0.25">
      <c r="A194" s="2">
        <v>18.18181818181818</v>
      </c>
      <c r="B194" s="2">
        <v>40</v>
      </c>
      <c r="C194" s="2">
        <v>28.5</v>
      </c>
      <c r="D194" s="2">
        <v>2.7789451452649369E-3</v>
      </c>
      <c r="E194" s="2">
        <v>5</v>
      </c>
      <c r="F194" s="2">
        <v>5</v>
      </c>
      <c r="G194" s="1">
        <v>4.5</v>
      </c>
    </row>
    <row r="195" spans="1:7" x14ac:dyDescent="0.25">
      <c r="A195" s="2">
        <v>18.18181818181818</v>
      </c>
      <c r="B195" s="2">
        <v>40</v>
      </c>
      <c r="C195" s="2">
        <v>28.5</v>
      </c>
      <c r="D195" s="2">
        <v>3.334734174317924E-3</v>
      </c>
      <c r="E195" s="2">
        <v>6</v>
      </c>
      <c r="F195" s="2">
        <v>5</v>
      </c>
      <c r="G195" s="1">
        <v>4.84</v>
      </c>
    </row>
    <row r="196" spans="1:7" x14ac:dyDescent="0.25">
      <c r="A196" s="2">
        <v>18.18181818181818</v>
      </c>
      <c r="B196" s="2">
        <v>40</v>
      </c>
      <c r="C196" s="2">
        <v>28.5</v>
      </c>
      <c r="D196" s="2">
        <v>5.5578902905298734E-4</v>
      </c>
      <c r="E196" s="2">
        <v>1</v>
      </c>
      <c r="F196" s="2">
        <v>6</v>
      </c>
      <c r="G196" s="1">
        <v>1.66</v>
      </c>
    </row>
    <row r="197" spans="1:7" x14ac:dyDescent="0.25">
      <c r="A197" s="2">
        <v>18.18181818181818</v>
      </c>
      <c r="B197" s="2">
        <v>40</v>
      </c>
      <c r="C197" s="2">
        <v>28.5</v>
      </c>
      <c r="D197" s="2">
        <v>1.1115780581059747E-3</v>
      </c>
      <c r="E197" s="2">
        <v>2</v>
      </c>
      <c r="F197" s="2">
        <v>6</v>
      </c>
      <c r="G197" s="1">
        <v>2.74</v>
      </c>
    </row>
    <row r="198" spans="1:7" x14ac:dyDescent="0.25">
      <c r="A198" s="2">
        <v>18.18181818181818</v>
      </c>
      <c r="B198" s="2">
        <v>40</v>
      </c>
      <c r="C198" s="2">
        <v>28.5</v>
      </c>
      <c r="D198" s="2">
        <v>1.667367087158962E-3</v>
      </c>
      <c r="E198" s="2">
        <v>3</v>
      </c>
      <c r="F198" s="2">
        <v>6</v>
      </c>
      <c r="G198" s="1">
        <v>3.54</v>
      </c>
    </row>
    <row r="199" spans="1:7" x14ac:dyDescent="0.25">
      <c r="A199" s="2">
        <v>18.18181818181818</v>
      </c>
      <c r="B199" s="2">
        <v>40</v>
      </c>
      <c r="C199" s="2">
        <v>28.5</v>
      </c>
      <c r="D199" s="2">
        <v>2.2231561162119494E-3</v>
      </c>
      <c r="E199" s="2">
        <v>4</v>
      </c>
      <c r="F199" s="2">
        <v>6</v>
      </c>
      <c r="G199" s="1">
        <v>3.96</v>
      </c>
    </row>
    <row r="200" spans="1:7" x14ac:dyDescent="0.25">
      <c r="A200" s="2">
        <v>18.18181818181818</v>
      </c>
      <c r="B200" s="2">
        <v>40</v>
      </c>
      <c r="C200" s="2">
        <v>28.5</v>
      </c>
      <c r="D200" s="2">
        <v>2.7789451452649369E-3</v>
      </c>
      <c r="E200" s="2">
        <v>5</v>
      </c>
      <c r="F200" s="2">
        <v>6</v>
      </c>
      <c r="G200" s="1">
        <v>4.29</v>
      </c>
    </row>
    <row r="201" spans="1:7" x14ac:dyDescent="0.25">
      <c r="A201" s="2">
        <v>18.18181818181818</v>
      </c>
      <c r="B201" s="2">
        <v>40</v>
      </c>
      <c r="C201" s="2">
        <v>28.5</v>
      </c>
      <c r="D201" s="2">
        <v>3.334734174317924E-3</v>
      </c>
      <c r="E201" s="2">
        <v>6</v>
      </c>
      <c r="F201" s="2">
        <v>6</v>
      </c>
      <c r="G201" s="1">
        <v>4.51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A2" sqref="A2:F21"/>
    </sheetView>
  </sheetViews>
  <sheetFormatPr defaultRowHeight="15" x14ac:dyDescent="0.25"/>
  <cols>
    <col min="7" max="7" width="8.85546875" style="1"/>
  </cols>
  <sheetData>
    <row r="1" spans="1:7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1" t="s">
        <v>1</v>
      </c>
    </row>
    <row r="2" spans="1:7" x14ac:dyDescent="0.25">
      <c r="A2">
        <v>14</v>
      </c>
      <c r="B2">
        <v>29.4</v>
      </c>
      <c r="C2">
        <v>28.5</v>
      </c>
      <c r="D2">
        <v>5.5578902905298734E-4</v>
      </c>
      <c r="E2">
        <v>1</v>
      </c>
      <c r="F2">
        <v>7</v>
      </c>
      <c r="G2" s="1">
        <v>0.61850421591152449</v>
      </c>
    </row>
    <row r="3" spans="1:7" x14ac:dyDescent="0.25">
      <c r="A3">
        <v>14.272727272727272</v>
      </c>
      <c r="B3">
        <v>38.200000000000003</v>
      </c>
      <c r="C3">
        <v>28.5</v>
      </c>
      <c r="D3">
        <v>5.5578902905298734E-4</v>
      </c>
      <c r="E3">
        <v>1</v>
      </c>
      <c r="F3">
        <v>7</v>
      </c>
      <c r="G3" s="1">
        <v>1.1318953930514444</v>
      </c>
    </row>
    <row r="4" spans="1:7" x14ac:dyDescent="0.25">
      <c r="A4">
        <v>15.09090909090909</v>
      </c>
      <c r="B4">
        <v>29.8</v>
      </c>
      <c r="C4">
        <v>28.5</v>
      </c>
      <c r="D4">
        <v>5.5578902905298734E-4</v>
      </c>
      <c r="E4">
        <v>1</v>
      </c>
      <c r="F4">
        <v>7</v>
      </c>
      <c r="G4" s="1">
        <v>0.83257272280795092</v>
      </c>
    </row>
    <row r="5" spans="1:7" x14ac:dyDescent="0.25">
      <c r="A5">
        <v>15.363636363636363</v>
      </c>
      <c r="B5">
        <v>39</v>
      </c>
      <c r="C5">
        <v>28.5</v>
      </c>
      <c r="D5">
        <v>5.5578902905298734E-4</v>
      </c>
      <c r="E5">
        <v>1</v>
      </c>
      <c r="F5">
        <v>7</v>
      </c>
      <c r="G5" s="1">
        <v>1.3015203096816852</v>
      </c>
    </row>
    <row r="6" spans="1:7" x14ac:dyDescent="0.25">
      <c r="A6">
        <v>16.09090909090909</v>
      </c>
      <c r="B6">
        <v>27.3</v>
      </c>
      <c r="C6">
        <v>28.5</v>
      </c>
      <c r="D6">
        <v>5.5578902905298734E-4</v>
      </c>
      <c r="E6">
        <v>1</v>
      </c>
      <c r="F6">
        <v>7</v>
      </c>
      <c r="G6" s="1">
        <v>0.92480923668517989</v>
      </c>
    </row>
    <row r="7" spans="1:7" x14ac:dyDescent="0.25">
      <c r="A7">
        <v>16.363636363636363</v>
      </c>
      <c r="B7">
        <v>39.5</v>
      </c>
      <c r="C7">
        <v>28.5</v>
      </c>
      <c r="D7">
        <v>5.5578902905298701E-4</v>
      </c>
      <c r="E7">
        <v>1</v>
      </c>
      <c r="F7">
        <v>7</v>
      </c>
      <c r="G7" s="1">
        <v>1.4425128671696141</v>
      </c>
    </row>
    <row r="8" spans="1:7" x14ac:dyDescent="0.25">
      <c r="A8">
        <v>17.272727272727273</v>
      </c>
      <c r="B8">
        <v>26.2</v>
      </c>
      <c r="C8">
        <v>28.5</v>
      </c>
      <c r="D8">
        <v>5.5578902905298701E-4</v>
      </c>
      <c r="E8">
        <v>1</v>
      </c>
      <c r="F8">
        <v>7</v>
      </c>
      <c r="G8" s="1">
        <v>1.1145553924289613</v>
      </c>
    </row>
    <row r="9" spans="1:7" x14ac:dyDescent="0.25">
      <c r="A9">
        <v>17.272727272727273</v>
      </c>
      <c r="B9">
        <v>38.4</v>
      </c>
      <c r="C9">
        <v>28.5</v>
      </c>
      <c r="D9">
        <v>5.5578902905298701E-4</v>
      </c>
      <c r="E9">
        <v>1</v>
      </c>
      <c r="F9">
        <v>7</v>
      </c>
      <c r="G9" s="1">
        <v>1.5239697108176438</v>
      </c>
    </row>
    <row r="10" spans="1:7" x14ac:dyDescent="0.25">
      <c r="A10">
        <v>19.090909090909093</v>
      </c>
      <c r="B10">
        <v>27.6</v>
      </c>
      <c r="C10">
        <v>28.5</v>
      </c>
      <c r="D10">
        <v>5.5578902905298701E-4</v>
      </c>
      <c r="E10">
        <v>1</v>
      </c>
      <c r="F10">
        <v>7</v>
      </c>
      <c r="G10" s="1">
        <v>1.3530339302899663</v>
      </c>
    </row>
    <row r="11" spans="1:7" x14ac:dyDescent="0.25">
      <c r="A11">
        <v>19.090909090909093</v>
      </c>
      <c r="B11">
        <v>38.1</v>
      </c>
      <c r="C11">
        <v>28.5</v>
      </c>
      <c r="D11">
        <v>5.5578902905298701E-4</v>
      </c>
      <c r="E11">
        <v>1</v>
      </c>
      <c r="F11">
        <v>7</v>
      </c>
      <c r="G11" s="1">
        <v>1.5499938089868122</v>
      </c>
    </row>
    <row r="12" spans="1:7" x14ac:dyDescent="0.25">
      <c r="A12">
        <v>9.0909090909090899</v>
      </c>
      <c r="B12">
        <v>19.8</v>
      </c>
      <c r="C12">
        <v>28.5</v>
      </c>
      <c r="D12">
        <v>5.5578902905298701E-4</v>
      </c>
      <c r="E12">
        <v>1</v>
      </c>
      <c r="F12">
        <v>7</v>
      </c>
      <c r="G12" s="1">
        <v>0.13357692268000618</v>
      </c>
    </row>
    <row r="13" spans="1:7" x14ac:dyDescent="0.25">
      <c r="A13">
        <v>13.636363636363637</v>
      </c>
      <c r="B13">
        <v>19.2</v>
      </c>
      <c r="C13">
        <v>28.5</v>
      </c>
      <c r="D13">
        <v>5.5578902905298701E-4</v>
      </c>
      <c r="E13">
        <v>1</v>
      </c>
      <c r="F13">
        <v>7</v>
      </c>
      <c r="G13" s="1">
        <v>0.57467028822730226</v>
      </c>
    </row>
    <row r="14" spans="1:7" x14ac:dyDescent="0.25">
      <c r="A14">
        <v>18.18181818181818</v>
      </c>
      <c r="B14">
        <v>19.399999999999999</v>
      </c>
      <c r="C14">
        <v>28.5</v>
      </c>
      <c r="D14">
        <v>5.5578902905298701E-4</v>
      </c>
      <c r="E14">
        <v>1</v>
      </c>
      <c r="F14">
        <v>7</v>
      </c>
      <c r="G14" s="1">
        <v>0.83190167613195565</v>
      </c>
    </row>
    <row r="15" spans="1:7" x14ac:dyDescent="0.25">
      <c r="A15">
        <v>22.727272727272727</v>
      </c>
      <c r="B15">
        <v>19.7</v>
      </c>
      <c r="C15">
        <v>28.5</v>
      </c>
      <c r="D15">
        <v>5.5578902905298701E-4</v>
      </c>
      <c r="E15">
        <v>1</v>
      </c>
      <c r="F15">
        <v>7</v>
      </c>
      <c r="G15" s="1">
        <v>0.92370923914362379</v>
      </c>
    </row>
    <row r="16" spans="1:7" x14ac:dyDescent="0.25">
      <c r="A16">
        <v>9.0909090909090899</v>
      </c>
      <c r="B16">
        <v>29.6</v>
      </c>
      <c r="C16">
        <v>28.5</v>
      </c>
      <c r="D16">
        <v>5.5578902905298701E-4</v>
      </c>
      <c r="E16">
        <v>1</v>
      </c>
      <c r="F16">
        <v>7</v>
      </c>
      <c r="G16" s="1">
        <v>0.21051469901280939</v>
      </c>
    </row>
    <row r="17" spans="1:7" x14ac:dyDescent="0.25">
      <c r="A17">
        <v>13.636363636363637</v>
      </c>
      <c r="B17">
        <v>29.7</v>
      </c>
      <c r="C17">
        <v>28.5</v>
      </c>
      <c r="D17">
        <v>5.5578902905298701E-4</v>
      </c>
      <c r="E17">
        <v>1</v>
      </c>
      <c r="F17">
        <v>7</v>
      </c>
      <c r="G17" s="1">
        <v>0.66388398454233011</v>
      </c>
    </row>
    <row r="18" spans="1:7" x14ac:dyDescent="0.25">
      <c r="A18">
        <v>18.18181818181818</v>
      </c>
      <c r="B18">
        <v>30.7</v>
      </c>
      <c r="C18">
        <v>28.5</v>
      </c>
      <c r="D18">
        <v>5.5578902905298701E-4</v>
      </c>
      <c r="E18">
        <v>1</v>
      </c>
      <c r="F18">
        <v>7</v>
      </c>
      <c r="G18" s="1">
        <v>1.3410213415430992</v>
      </c>
    </row>
    <row r="19" spans="1:7" x14ac:dyDescent="0.25">
      <c r="A19">
        <v>22.727272727272727</v>
      </c>
      <c r="B19">
        <v>30</v>
      </c>
      <c r="C19">
        <v>28.5</v>
      </c>
      <c r="D19">
        <v>5.5578902905298701E-4</v>
      </c>
      <c r="E19">
        <v>1</v>
      </c>
      <c r="F19">
        <v>7</v>
      </c>
      <c r="G19" s="1">
        <v>1.5562246956728409</v>
      </c>
    </row>
    <row r="20" spans="1:7" x14ac:dyDescent="0.25">
      <c r="A20">
        <v>9.0909090909090899</v>
      </c>
      <c r="B20">
        <v>39.4</v>
      </c>
      <c r="C20">
        <v>28.5</v>
      </c>
      <c r="D20">
        <v>5.5578902905298701E-4</v>
      </c>
      <c r="E20">
        <v>1</v>
      </c>
      <c r="F20">
        <v>7</v>
      </c>
      <c r="G20" s="1">
        <v>0.17519580524674078</v>
      </c>
    </row>
    <row r="21" spans="1:7" x14ac:dyDescent="0.25">
      <c r="A21">
        <v>13.636363636363637</v>
      </c>
      <c r="B21">
        <v>39.6</v>
      </c>
      <c r="C21">
        <v>28.5</v>
      </c>
      <c r="D21">
        <v>5.5578902905298701E-4</v>
      </c>
      <c r="E21">
        <v>1</v>
      </c>
      <c r="F21">
        <v>7</v>
      </c>
      <c r="G21" s="1">
        <v>0.68898153151927588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E2" sqref="E2:E7"/>
    </sheetView>
  </sheetViews>
  <sheetFormatPr defaultRowHeight="15" x14ac:dyDescent="0.25"/>
  <cols>
    <col min="7" max="7" width="8.85546875" style="1"/>
  </cols>
  <sheetData>
    <row r="1" spans="1:7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1" t="s">
        <v>1</v>
      </c>
    </row>
    <row r="2" spans="1:7" x14ac:dyDescent="0.25">
      <c r="A2">
        <v>17</v>
      </c>
      <c r="B2">
        <v>40</v>
      </c>
      <c r="C2">
        <v>28.5</v>
      </c>
      <c r="D2">
        <v>5.5578902905298734E-4</v>
      </c>
      <c r="E2">
        <v>1</v>
      </c>
      <c r="F2">
        <v>7</v>
      </c>
      <c r="G2" s="1">
        <v>1.1755606655312663</v>
      </c>
    </row>
    <row r="3" spans="1:7" x14ac:dyDescent="0.25">
      <c r="A3">
        <v>17</v>
      </c>
      <c r="B3">
        <v>40</v>
      </c>
      <c r="C3">
        <v>28.5</v>
      </c>
      <c r="D3">
        <v>1.1115780581059747E-3</v>
      </c>
      <c r="E3">
        <v>2</v>
      </c>
      <c r="F3">
        <v>7</v>
      </c>
      <c r="G3" s="1">
        <v>2.2057402685541607</v>
      </c>
    </row>
    <row r="4" spans="1:7" x14ac:dyDescent="0.25">
      <c r="A4">
        <v>17</v>
      </c>
      <c r="B4">
        <v>40</v>
      </c>
      <c r="C4">
        <v>28.5</v>
      </c>
      <c r="D4">
        <v>1.667367087158962E-3</v>
      </c>
      <c r="E4">
        <v>3</v>
      </c>
      <c r="F4">
        <v>7</v>
      </c>
      <c r="G4" s="1">
        <v>2.6728350382814163</v>
      </c>
    </row>
    <row r="5" spans="1:7" x14ac:dyDescent="0.25">
      <c r="A5">
        <v>17</v>
      </c>
      <c r="B5">
        <v>40</v>
      </c>
      <c r="C5">
        <v>28.5</v>
      </c>
      <c r="D5">
        <v>2.2231561162119494E-3</v>
      </c>
      <c r="E5">
        <v>4</v>
      </c>
      <c r="F5">
        <v>7</v>
      </c>
      <c r="G5" s="1">
        <v>3.2144848759393256</v>
      </c>
    </row>
    <row r="6" spans="1:7" x14ac:dyDescent="0.25">
      <c r="A6">
        <v>17</v>
      </c>
      <c r="B6">
        <v>40</v>
      </c>
      <c r="C6">
        <v>28.5</v>
      </c>
      <c r="D6">
        <v>2.7789451452649369E-3</v>
      </c>
      <c r="E6">
        <v>5</v>
      </c>
      <c r="F6">
        <v>7</v>
      </c>
      <c r="G6" s="1">
        <v>3.6244861510857951</v>
      </c>
    </row>
    <row r="7" spans="1:7" x14ac:dyDescent="0.25">
      <c r="A7">
        <v>17</v>
      </c>
      <c r="B7">
        <v>40</v>
      </c>
      <c r="C7">
        <v>28.5</v>
      </c>
      <c r="D7">
        <v>3.334734174317924E-3</v>
      </c>
      <c r="E7">
        <v>6</v>
      </c>
      <c r="F7">
        <v>7</v>
      </c>
      <c r="G7" s="1">
        <v>3.9769236299661586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60A1-33EC-4FF1-AE23-256B7DA05B61}">
  <dimension ref="A1:G11"/>
  <sheetViews>
    <sheetView workbookViewId="0">
      <selection activeCell="E2" sqref="E2:E11"/>
    </sheetView>
  </sheetViews>
  <sheetFormatPr defaultRowHeight="15" x14ac:dyDescent="0.25"/>
  <cols>
    <col min="7" max="7" width="8.85546875" style="1"/>
  </cols>
  <sheetData>
    <row r="1" spans="1:7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1" t="s">
        <v>1</v>
      </c>
    </row>
    <row r="2" spans="1:7" x14ac:dyDescent="0.25">
      <c r="A2">
        <v>17</v>
      </c>
      <c r="B2">
        <v>40</v>
      </c>
      <c r="C2">
        <v>28.5</v>
      </c>
      <c r="D2">
        <v>4.4900000000000002E-4</v>
      </c>
      <c r="E2">
        <v>0</v>
      </c>
      <c r="F2">
        <v>7</v>
      </c>
      <c r="G2" s="1">
        <v>0.79613539948337619</v>
      </c>
    </row>
    <row r="3" spans="1:7" x14ac:dyDescent="0.25">
      <c r="A3">
        <v>17</v>
      </c>
      <c r="B3">
        <v>40</v>
      </c>
      <c r="C3">
        <v>28.5</v>
      </c>
      <c r="D3">
        <v>8.9800000000000004E-4</v>
      </c>
      <c r="E3">
        <v>0</v>
      </c>
      <c r="F3">
        <v>7</v>
      </c>
      <c r="G3" s="1">
        <v>1.4047810262811162</v>
      </c>
    </row>
    <row r="4" spans="1:7" x14ac:dyDescent="0.25">
      <c r="A4">
        <v>17</v>
      </c>
      <c r="B4">
        <v>40</v>
      </c>
      <c r="C4">
        <v>28.5</v>
      </c>
      <c r="D4">
        <v>1.346E-3</v>
      </c>
      <c r="E4">
        <v>0</v>
      </c>
      <c r="F4">
        <v>7</v>
      </c>
      <c r="G4" s="1">
        <v>1.9443716493049283</v>
      </c>
    </row>
    <row r="5" spans="1:7" x14ac:dyDescent="0.25">
      <c r="A5">
        <v>17</v>
      </c>
      <c r="B5">
        <v>40</v>
      </c>
      <c r="C5">
        <v>28.5</v>
      </c>
      <c r="D5">
        <v>1.7949999999999999E-3</v>
      </c>
      <c r="E5">
        <v>0</v>
      </c>
      <c r="F5">
        <v>7</v>
      </c>
      <c r="G5" s="1">
        <v>2.512611087884407</v>
      </c>
    </row>
    <row r="6" spans="1:7" x14ac:dyDescent="0.25">
      <c r="A6">
        <v>17</v>
      </c>
      <c r="B6">
        <v>40</v>
      </c>
      <c r="C6">
        <v>28.5</v>
      </c>
      <c r="D6">
        <v>2.2439999999999999E-3</v>
      </c>
      <c r="E6">
        <v>0</v>
      </c>
      <c r="F6">
        <v>7</v>
      </c>
      <c r="G6" s="1">
        <v>2.7607309704884573</v>
      </c>
    </row>
    <row r="7" spans="1:7" x14ac:dyDescent="0.25">
      <c r="A7">
        <v>17</v>
      </c>
      <c r="B7">
        <v>40</v>
      </c>
      <c r="C7">
        <v>28.5</v>
      </c>
      <c r="D7">
        <v>2.6930000000000001E-3</v>
      </c>
      <c r="E7">
        <v>0</v>
      </c>
      <c r="F7">
        <v>7</v>
      </c>
      <c r="G7" s="1">
        <v>3.2603832566576312</v>
      </c>
    </row>
    <row r="8" spans="1:7" x14ac:dyDescent="0.25">
      <c r="A8">
        <v>17</v>
      </c>
      <c r="B8">
        <v>40</v>
      </c>
      <c r="C8">
        <v>28.5</v>
      </c>
      <c r="D8">
        <v>3.1419999999999998E-3</v>
      </c>
      <c r="E8">
        <v>0</v>
      </c>
      <c r="F8">
        <v>7</v>
      </c>
      <c r="G8" s="1">
        <v>3.6960636335964479</v>
      </c>
    </row>
    <row r="9" spans="1:7" x14ac:dyDescent="0.25">
      <c r="A9">
        <v>17</v>
      </c>
      <c r="B9">
        <v>40</v>
      </c>
      <c r="C9">
        <v>28.5</v>
      </c>
      <c r="D9">
        <v>3.5899999999999999E-3</v>
      </c>
      <c r="E9">
        <v>0</v>
      </c>
      <c r="F9">
        <v>7</v>
      </c>
      <c r="G9" s="1">
        <v>3.9593532609936499</v>
      </c>
    </row>
    <row r="10" spans="1:7" x14ac:dyDescent="0.25">
      <c r="A10">
        <v>17</v>
      </c>
      <c r="B10">
        <v>40</v>
      </c>
      <c r="C10">
        <v>28.5</v>
      </c>
      <c r="D10">
        <v>4.0390000000000001E-3</v>
      </c>
      <c r="E10">
        <v>0</v>
      </c>
      <c r="F10">
        <v>7</v>
      </c>
      <c r="G10" s="1">
        <v>4.3144950958405488</v>
      </c>
    </row>
    <row r="11" spans="1:7" x14ac:dyDescent="0.25">
      <c r="A11">
        <v>17</v>
      </c>
      <c r="B11">
        <v>40</v>
      </c>
      <c r="C11">
        <v>28.5</v>
      </c>
      <c r="D11">
        <v>4.4879999999999998E-3</v>
      </c>
      <c r="E11">
        <v>0</v>
      </c>
      <c r="F11">
        <v>7</v>
      </c>
      <c r="G11" s="1">
        <v>4.5113264815748861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39787-27E8-4FF7-A118-3B000672E1D5}">
  <dimension ref="A1:G7"/>
  <sheetViews>
    <sheetView tabSelected="1" workbookViewId="0">
      <selection activeCell="E2" sqref="E2:E7"/>
    </sheetView>
  </sheetViews>
  <sheetFormatPr defaultRowHeight="15" x14ac:dyDescent="0.25"/>
  <cols>
    <col min="7" max="7" width="8.85546875" style="1"/>
  </cols>
  <sheetData>
    <row r="1" spans="1:7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1" t="s">
        <v>1</v>
      </c>
    </row>
    <row r="2" spans="1:7" x14ac:dyDescent="0.25">
      <c r="A2">
        <v>18.18181818181818</v>
      </c>
      <c r="B2">
        <v>40</v>
      </c>
      <c r="C2">
        <v>28.5</v>
      </c>
      <c r="D2">
        <v>5.5578902905298734E-4</v>
      </c>
      <c r="E2">
        <v>1</v>
      </c>
      <c r="F2">
        <v>5.5</v>
      </c>
      <c r="G2" s="1">
        <v>2.3094309624145586</v>
      </c>
    </row>
    <row r="3" spans="1:7" x14ac:dyDescent="0.25">
      <c r="A3">
        <v>18.18181818181818</v>
      </c>
      <c r="B3">
        <v>40</v>
      </c>
      <c r="C3">
        <v>28.5</v>
      </c>
      <c r="D3">
        <v>1.1115780581059747E-3</v>
      </c>
      <c r="E3">
        <v>2</v>
      </c>
      <c r="F3">
        <v>5.5</v>
      </c>
      <c r="G3" s="1">
        <v>2.9838538366014462</v>
      </c>
    </row>
    <row r="4" spans="1:7" x14ac:dyDescent="0.25">
      <c r="A4">
        <v>18.18181818181818</v>
      </c>
      <c r="B4">
        <v>40</v>
      </c>
      <c r="C4">
        <v>28.5</v>
      </c>
      <c r="D4">
        <v>1.667367087158962E-3</v>
      </c>
      <c r="E4">
        <v>3</v>
      </c>
      <c r="F4">
        <v>5.5</v>
      </c>
      <c r="G4" s="1">
        <v>3.5301617595109982</v>
      </c>
    </row>
    <row r="5" spans="1:7" x14ac:dyDescent="0.25">
      <c r="A5">
        <v>18.18181818181818</v>
      </c>
      <c r="B5">
        <v>40</v>
      </c>
      <c r="C5">
        <v>28.5</v>
      </c>
      <c r="D5">
        <v>2.2231561162119494E-3</v>
      </c>
      <c r="E5">
        <v>4</v>
      </c>
      <c r="F5">
        <v>5.5</v>
      </c>
      <c r="G5" s="1">
        <v>3.8342471695162841</v>
      </c>
    </row>
    <row r="6" spans="1:7" x14ac:dyDescent="0.25">
      <c r="A6">
        <v>18.18181818181818</v>
      </c>
      <c r="B6">
        <v>40</v>
      </c>
      <c r="C6">
        <v>28.5</v>
      </c>
      <c r="D6">
        <v>2.7789451452649369E-3</v>
      </c>
      <c r="E6">
        <v>5</v>
      </c>
      <c r="F6">
        <v>5.5</v>
      </c>
      <c r="G6" s="1">
        <v>4.1796732265732039</v>
      </c>
    </row>
    <row r="7" spans="1:7" x14ac:dyDescent="0.25">
      <c r="A7">
        <v>18.18181818181818</v>
      </c>
      <c r="B7">
        <v>40</v>
      </c>
      <c r="C7">
        <v>28.5</v>
      </c>
      <c r="D7">
        <v>3.334734174317924E-3</v>
      </c>
      <c r="E7">
        <v>6</v>
      </c>
      <c r="F7">
        <v>5.5</v>
      </c>
      <c r="G7" s="1">
        <v>4.3639231575976378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ANN-All</vt:lpstr>
      <vt:lpstr>train</vt:lpstr>
      <vt:lpstr>v-ss</vt:lpstr>
      <vt:lpstr>v-ms</vt:lpstr>
      <vt:lpstr>v-rc</vt:lpstr>
      <vt:lpstr>v-ph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2018-10-09T05:22:12Z</dcterms:modified>
</cp:coreProperties>
</file>