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ack\Desktop\GW Class\Homework\Homework_1\"/>
    </mc:Choice>
  </mc:AlternateContent>
  <xr:revisionPtr revIDLastSave="0" documentId="13_ncr:1_{78955E57-586F-4B89-93EF-94AA520CC95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Category" sheetId="14" r:id="rId2"/>
    <sheet name="Sub-Category" sheetId="15" r:id="rId3"/>
    <sheet name="Time" sheetId="12" r:id="rId4"/>
    <sheet name="Bonus" sheetId="13" r:id="rId5"/>
  </sheets>
  <definedNames>
    <definedName name="_xlnm._FilterDatabase" localSheetId="0">Data!$A$1:$T$4115</definedName>
    <definedName name="Data">Data!$A$1:$T$4115</definedName>
    <definedName name="Numbers">#REF!</definedName>
    <definedName name="Product">#REF!</definedName>
  </definedNames>
  <calcPr calcId="191029"/>
  <pivotCaches>
    <pivotCache cacheId="4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4115" i="1" l="1"/>
  <c r="Q4115" i="1"/>
  <c r="R4114" i="1"/>
  <c r="Q4114" i="1"/>
  <c r="R4113" i="1"/>
  <c r="Q4113" i="1"/>
  <c r="R4112" i="1"/>
  <c r="Q4112" i="1"/>
  <c r="R4111" i="1"/>
  <c r="Q4111" i="1"/>
  <c r="R4110" i="1"/>
  <c r="Q4110" i="1"/>
  <c r="R4109" i="1"/>
  <c r="Q4109" i="1"/>
  <c r="R4108" i="1"/>
  <c r="Q4108" i="1"/>
  <c r="R4107" i="1"/>
  <c r="Q4107" i="1"/>
  <c r="R4106" i="1"/>
  <c r="Q4106" i="1"/>
  <c r="R4105" i="1"/>
  <c r="Q4105" i="1"/>
  <c r="R4104" i="1"/>
  <c r="Q4104" i="1"/>
  <c r="R4103" i="1"/>
  <c r="Q4103" i="1"/>
  <c r="R4102" i="1"/>
  <c r="Q4102" i="1"/>
  <c r="R4101" i="1"/>
  <c r="Q4101" i="1"/>
  <c r="R4100" i="1"/>
  <c r="Q4100" i="1"/>
  <c r="R4099" i="1"/>
  <c r="Q4099" i="1"/>
  <c r="R4098" i="1"/>
  <c r="Q4098" i="1"/>
  <c r="R4097" i="1"/>
  <c r="Q4097" i="1"/>
  <c r="R4096" i="1"/>
  <c r="Q4096" i="1"/>
  <c r="R4095" i="1"/>
  <c r="Q4095" i="1"/>
  <c r="R4094" i="1"/>
  <c r="Q4094" i="1"/>
  <c r="R4093" i="1"/>
  <c r="Q4093" i="1"/>
  <c r="R4092" i="1"/>
  <c r="Q4092" i="1"/>
  <c r="R4091" i="1"/>
  <c r="Q4091" i="1"/>
  <c r="R4090" i="1"/>
  <c r="Q4090" i="1"/>
  <c r="R4089" i="1"/>
  <c r="Q4089" i="1"/>
  <c r="R4088" i="1"/>
  <c r="Q4088" i="1"/>
  <c r="R4087" i="1"/>
  <c r="Q4087" i="1"/>
  <c r="R4086" i="1"/>
  <c r="Q4086" i="1"/>
  <c r="R4085" i="1"/>
  <c r="Q4085" i="1"/>
  <c r="R4084" i="1"/>
  <c r="Q4084" i="1"/>
  <c r="R4083" i="1"/>
  <c r="Q4083" i="1"/>
  <c r="R4082" i="1"/>
  <c r="Q4082" i="1"/>
  <c r="R4081" i="1"/>
  <c r="Q4081" i="1"/>
  <c r="R4080" i="1"/>
  <c r="Q4080" i="1"/>
  <c r="R4079" i="1"/>
  <c r="Q4079" i="1"/>
  <c r="R4078" i="1"/>
  <c r="Q4078" i="1"/>
  <c r="R4077" i="1"/>
  <c r="Q4077" i="1"/>
  <c r="R4076" i="1"/>
  <c r="Q4076" i="1"/>
  <c r="R4075" i="1"/>
  <c r="Q4075" i="1"/>
  <c r="R4074" i="1"/>
  <c r="Q4074" i="1"/>
  <c r="R4073" i="1"/>
  <c r="Q4073" i="1"/>
  <c r="R4072" i="1"/>
  <c r="Q4072" i="1"/>
  <c r="R4071" i="1"/>
  <c r="Q4071" i="1"/>
  <c r="R4070" i="1"/>
  <c r="Q4070" i="1"/>
  <c r="R4069" i="1"/>
  <c r="Q4069" i="1"/>
  <c r="R4068" i="1"/>
  <c r="Q4068" i="1"/>
  <c r="R4067" i="1"/>
  <c r="Q4067" i="1"/>
  <c r="R4066" i="1"/>
  <c r="Q4066" i="1"/>
  <c r="R4065" i="1"/>
  <c r="Q4065" i="1"/>
  <c r="R4064" i="1"/>
  <c r="Q4064" i="1"/>
  <c r="R4063" i="1"/>
  <c r="Q4063" i="1"/>
  <c r="R4062" i="1"/>
  <c r="Q4062" i="1"/>
  <c r="R4061" i="1"/>
  <c r="Q4061" i="1"/>
  <c r="R4060" i="1"/>
  <c r="Q4060" i="1"/>
  <c r="R4059" i="1"/>
  <c r="Q4059" i="1"/>
  <c r="R4058" i="1"/>
  <c r="Q4058" i="1"/>
  <c r="R4057" i="1"/>
  <c r="Q4057" i="1"/>
  <c r="R4056" i="1"/>
  <c r="Q4056" i="1"/>
  <c r="R4055" i="1"/>
  <c r="Q4055" i="1"/>
  <c r="R4054" i="1"/>
  <c r="Q4054" i="1"/>
  <c r="R4053" i="1"/>
  <c r="Q4053" i="1"/>
  <c r="R4052" i="1"/>
  <c r="Q4052" i="1"/>
  <c r="R4051" i="1"/>
  <c r="Q4051" i="1"/>
  <c r="R4050" i="1"/>
  <c r="Q4050" i="1"/>
  <c r="R4049" i="1"/>
  <c r="Q4049" i="1"/>
  <c r="R4048" i="1"/>
  <c r="Q4048" i="1"/>
  <c r="R4047" i="1"/>
  <c r="Q4047" i="1"/>
  <c r="R4046" i="1"/>
  <c r="Q4046" i="1"/>
  <c r="R4045" i="1"/>
  <c r="Q4045" i="1"/>
  <c r="R4044" i="1"/>
  <c r="Q4044" i="1"/>
  <c r="R4043" i="1"/>
  <c r="Q4043" i="1"/>
  <c r="R4042" i="1"/>
  <c r="Q4042" i="1"/>
  <c r="R4041" i="1"/>
  <c r="Q4041" i="1"/>
  <c r="R4040" i="1"/>
  <c r="Q4040" i="1"/>
  <c r="R4039" i="1"/>
  <c r="Q4039" i="1"/>
  <c r="R4038" i="1"/>
  <c r="Q4038" i="1"/>
  <c r="R4037" i="1"/>
  <c r="Q4037" i="1"/>
  <c r="R4036" i="1"/>
  <c r="Q4036" i="1"/>
  <c r="R4035" i="1"/>
  <c r="Q4035" i="1"/>
  <c r="R4034" i="1"/>
  <c r="Q4034" i="1"/>
  <c r="R4033" i="1"/>
  <c r="Q4033" i="1"/>
  <c r="R4032" i="1"/>
  <c r="Q4032" i="1"/>
  <c r="R4031" i="1"/>
  <c r="Q4031" i="1"/>
  <c r="R4030" i="1"/>
  <c r="Q4030" i="1"/>
  <c r="R4029" i="1"/>
  <c r="Q4029" i="1"/>
  <c r="R4028" i="1"/>
  <c r="Q4028" i="1"/>
  <c r="R4027" i="1"/>
  <c r="Q4027" i="1"/>
  <c r="R4026" i="1"/>
  <c r="Q4026" i="1"/>
  <c r="R4025" i="1"/>
  <c r="Q4025" i="1"/>
  <c r="R4024" i="1"/>
  <c r="Q4024" i="1"/>
  <c r="R4023" i="1"/>
  <c r="Q4023" i="1"/>
  <c r="R4022" i="1"/>
  <c r="Q4022" i="1"/>
  <c r="R4021" i="1"/>
  <c r="Q4021" i="1"/>
  <c r="R4020" i="1"/>
  <c r="Q4020" i="1"/>
  <c r="R4019" i="1"/>
  <c r="Q4019" i="1"/>
  <c r="R4018" i="1"/>
  <c r="Q4018" i="1"/>
  <c r="R4017" i="1"/>
  <c r="Q4017" i="1"/>
  <c r="R4016" i="1"/>
  <c r="Q4016" i="1"/>
  <c r="R4015" i="1"/>
  <c r="Q4015" i="1"/>
  <c r="R4014" i="1"/>
  <c r="Q4014" i="1"/>
  <c r="R4013" i="1"/>
  <c r="Q4013" i="1"/>
  <c r="R4012" i="1"/>
  <c r="Q4012" i="1"/>
  <c r="R4011" i="1"/>
  <c r="Q4011" i="1"/>
  <c r="R4010" i="1"/>
  <c r="Q4010" i="1"/>
  <c r="R4009" i="1"/>
  <c r="Q4009" i="1"/>
  <c r="R4008" i="1"/>
  <c r="Q4008" i="1"/>
  <c r="R4007" i="1"/>
  <c r="Q4007" i="1"/>
  <c r="R4006" i="1"/>
  <c r="Q4006" i="1"/>
  <c r="R4005" i="1"/>
  <c r="Q4005" i="1"/>
  <c r="R4004" i="1"/>
  <c r="Q4004" i="1"/>
  <c r="R4003" i="1"/>
  <c r="Q4003" i="1"/>
  <c r="R4002" i="1"/>
  <c r="Q4002" i="1"/>
  <c r="R4001" i="1"/>
  <c r="Q4001" i="1"/>
  <c r="R4000" i="1"/>
  <c r="Q4000" i="1"/>
  <c r="R3999" i="1"/>
  <c r="Q3999" i="1"/>
  <c r="R3998" i="1"/>
  <c r="Q3998" i="1"/>
  <c r="R3997" i="1"/>
  <c r="Q3997" i="1"/>
  <c r="R3996" i="1"/>
  <c r="Q3996" i="1"/>
  <c r="R3995" i="1"/>
  <c r="Q3995" i="1"/>
  <c r="R3994" i="1"/>
  <c r="Q3994" i="1"/>
  <c r="R3993" i="1"/>
  <c r="Q3993" i="1"/>
  <c r="R3992" i="1"/>
  <c r="Q3992" i="1"/>
  <c r="R3991" i="1"/>
  <c r="Q3991" i="1"/>
  <c r="R3990" i="1"/>
  <c r="Q3990" i="1"/>
  <c r="R3989" i="1"/>
  <c r="Q3989" i="1"/>
  <c r="R3988" i="1"/>
  <c r="Q3988" i="1"/>
  <c r="R3987" i="1"/>
  <c r="Q3987" i="1"/>
  <c r="R3986" i="1"/>
  <c r="Q3986" i="1"/>
  <c r="R3985" i="1"/>
  <c r="Q3985" i="1"/>
  <c r="R3984" i="1"/>
  <c r="Q3984" i="1"/>
  <c r="R3983" i="1"/>
  <c r="Q3983" i="1"/>
  <c r="R3982" i="1"/>
  <c r="Q3982" i="1"/>
  <c r="R3981" i="1"/>
  <c r="Q3981" i="1"/>
  <c r="R3980" i="1"/>
  <c r="Q3980" i="1"/>
  <c r="R3979" i="1"/>
  <c r="Q3979" i="1"/>
  <c r="R3978" i="1"/>
  <c r="Q3978" i="1"/>
  <c r="R3977" i="1"/>
  <c r="Q3977" i="1"/>
  <c r="R3976" i="1"/>
  <c r="Q3976" i="1"/>
  <c r="R3975" i="1"/>
  <c r="Q3975" i="1"/>
  <c r="R3974" i="1"/>
  <c r="Q3974" i="1"/>
  <c r="R3973" i="1"/>
  <c r="Q3973" i="1"/>
  <c r="R3972" i="1"/>
  <c r="Q3972" i="1"/>
  <c r="R3971" i="1"/>
  <c r="Q3971" i="1"/>
  <c r="R3970" i="1"/>
  <c r="Q3970" i="1"/>
  <c r="R3969" i="1"/>
  <c r="Q3969" i="1"/>
  <c r="R3968" i="1"/>
  <c r="Q3968" i="1"/>
  <c r="R3967" i="1"/>
  <c r="Q3967" i="1"/>
  <c r="R3966" i="1"/>
  <c r="Q3966" i="1"/>
  <c r="R3965" i="1"/>
  <c r="Q3965" i="1"/>
  <c r="R3964" i="1"/>
  <c r="Q3964" i="1"/>
  <c r="R3963" i="1"/>
  <c r="Q3963" i="1"/>
  <c r="R3962" i="1"/>
  <c r="Q3962" i="1"/>
  <c r="R3961" i="1"/>
  <c r="Q3961" i="1"/>
  <c r="R3960" i="1"/>
  <c r="Q3960" i="1"/>
  <c r="R3959" i="1"/>
  <c r="Q3959" i="1"/>
  <c r="R3958" i="1"/>
  <c r="Q3958" i="1"/>
  <c r="R3957" i="1"/>
  <c r="Q3957" i="1"/>
  <c r="R3956" i="1"/>
  <c r="Q3956" i="1"/>
  <c r="R3955" i="1"/>
  <c r="Q3955" i="1"/>
  <c r="R3954" i="1"/>
  <c r="Q3954" i="1"/>
  <c r="R3953" i="1"/>
  <c r="Q3953" i="1"/>
  <c r="R3952" i="1"/>
  <c r="Q3952" i="1"/>
  <c r="R3951" i="1"/>
  <c r="Q3951" i="1"/>
  <c r="R3950" i="1"/>
  <c r="Q3950" i="1"/>
  <c r="R3949" i="1"/>
  <c r="Q3949" i="1"/>
  <c r="R3948" i="1"/>
  <c r="Q3948" i="1"/>
  <c r="R3947" i="1"/>
  <c r="Q3947" i="1"/>
  <c r="R3946" i="1"/>
  <c r="Q3946" i="1"/>
  <c r="R3945" i="1"/>
  <c r="Q3945" i="1"/>
  <c r="R3944" i="1"/>
  <c r="Q3944" i="1"/>
  <c r="R3943" i="1"/>
  <c r="Q3943" i="1"/>
  <c r="R3942" i="1"/>
  <c r="Q3942" i="1"/>
  <c r="R3941" i="1"/>
  <c r="Q3941" i="1"/>
  <c r="R3940" i="1"/>
  <c r="Q3940" i="1"/>
  <c r="R3939" i="1"/>
  <c r="Q3939" i="1"/>
  <c r="R3938" i="1"/>
  <c r="Q3938" i="1"/>
  <c r="R3937" i="1"/>
  <c r="Q3937" i="1"/>
  <c r="R3936" i="1"/>
  <c r="Q3936" i="1"/>
  <c r="R3935" i="1"/>
  <c r="Q3935" i="1"/>
  <c r="R3934" i="1"/>
  <c r="Q3934" i="1"/>
  <c r="R3933" i="1"/>
  <c r="Q3933" i="1"/>
  <c r="R3932" i="1"/>
  <c r="Q3932" i="1"/>
  <c r="R3931" i="1"/>
  <c r="Q3931" i="1"/>
  <c r="R3930" i="1"/>
  <c r="Q3930" i="1"/>
  <c r="R3929" i="1"/>
  <c r="Q3929" i="1"/>
  <c r="R3928" i="1"/>
  <c r="Q3928" i="1"/>
  <c r="R3927" i="1"/>
  <c r="Q3927" i="1"/>
  <c r="R3926" i="1"/>
  <c r="Q3926" i="1"/>
  <c r="R3925" i="1"/>
  <c r="Q3925" i="1"/>
  <c r="R3924" i="1"/>
  <c r="Q3924" i="1"/>
  <c r="R3923" i="1"/>
  <c r="Q3923" i="1"/>
  <c r="R3922" i="1"/>
  <c r="Q3922" i="1"/>
  <c r="R3921" i="1"/>
  <c r="Q3921" i="1"/>
  <c r="R3920" i="1"/>
  <c r="Q3920" i="1"/>
  <c r="R3919" i="1"/>
  <c r="Q3919" i="1"/>
  <c r="R3918" i="1"/>
  <c r="Q3918" i="1"/>
  <c r="R3917" i="1"/>
  <c r="Q3917" i="1"/>
  <c r="R3916" i="1"/>
  <c r="Q3916" i="1"/>
  <c r="R3915" i="1"/>
  <c r="Q3915" i="1"/>
  <c r="R3914" i="1"/>
  <c r="Q3914" i="1"/>
  <c r="R3913" i="1"/>
  <c r="Q3913" i="1"/>
  <c r="R3912" i="1"/>
  <c r="Q3912" i="1"/>
  <c r="R3911" i="1"/>
  <c r="Q3911" i="1"/>
  <c r="R3910" i="1"/>
  <c r="Q3910" i="1"/>
  <c r="R3909" i="1"/>
  <c r="Q3909" i="1"/>
  <c r="R3908" i="1"/>
  <c r="Q3908" i="1"/>
  <c r="R3907" i="1"/>
  <c r="Q3907" i="1"/>
  <c r="R3906" i="1"/>
  <c r="Q3906" i="1"/>
  <c r="R3905" i="1"/>
  <c r="Q3905" i="1"/>
  <c r="R3904" i="1"/>
  <c r="Q3904" i="1"/>
  <c r="R3903" i="1"/>
  <c r="Q3903" i="1"/>
  <c r="R3902" i="1"/>
  <c r="Q3902" i="1"/>
  <c r="R3901" i="1"/>
  <c r="Q3901" i="1"/>
  <c r="R3900" i="1"/>
  <c r="Q3900" i="1"/>
  <c r="R3899" i="1"/>
  <c r="Q3899" i="1"/>
  <c r="R3898" i="1"/>
  <c r="Q3898" i="1"/>
  <c r="R3897" i="1"/>
  <c r="Q3897" i="1"/>
  <c r="R3896" i="1"/>
  <c r="Q3896" i="1"/>
  <c r="R3895" i="1"/>
  <c r="Q3895" i="1"/>
  <c r="R3894" i="1"/>
  <c r="Q3894" i="1"/>
  <c r="R3893" i="1"/>
  <c r="Q3893" i="1"/>
  <c r="R3892" i="1"/>
  <c r="Q3892" i="1"/>
  <c r="R3891" i="1"/>
  <c r="Q3891" i="1"/>
  <c r="R3890" i="1"/>
  <c r="Q3890" i="1"/>
  <c r="R3889" i="1"/>
  <c r="Q3889" i="1"/>
  <c r="R3888" i="1"/>
  <c r="Q3888" i="1"/>
  <c r="R3887" i="1"/>
  <c r="Q3887" i="1"/>
  <c r="R3886" i="1"/>
  <c r="Q3886" i="1"/>
  <c r="R3885" i="1"/>
  <c r="Q3885" i="1"/>
  <c r="R3884" i="1"/>
  <c r="Q3884" i="1"/>
  <c r="R3883" i="1"/>
  <c r="Q3883" i="1"/>
  <c r="R3882" i="1"/>
  <c r="Q3882" i="1"/>
  <c r="R3881" i="1"/>
  <c r="Q3881" i="1"/>
  <c r="R3880" i="1"/>
  <c r="Q3880" i="1"/>
  <c r="R3879" i="1"/>
  <c r="Q3879" i="1"/>
  <c r="R3878" i="1"/>
  <c r="Q3878" i="1"/>
  <c r="R3877" i="1"/>
  <c r="Q3877" i="1"/>
  <c r="R3876" i="1"/>
  <c r="Q3876" i="1"/>
  <c r="R3875" i="1"/>
  <c r="Q3875" i="1"/>
  <c r="R3874" i="1"/>
  <c r="Q3874" i="1"/>
  <c r="R3873" i="1"/>
  <c r="Q3873" i="1"/>
  <c r="R3872" i="1"/>
  <c r="Q3872" i="1"/>
  <c r="R3871" i="1"/>
  <c r="Q3871" i="1"/>
  <c r="R3870" i="1"/>
  <c r="Q3870" i="1"/>
  <c r="R3869" i="1"/>
  <c r="Q3869" i="1"/>
  <c r="R3868" i="1"/>
  <c r="Q3868" i="1"/>
  <c r="R3867" i="1"/>
  <c r="Q3867" i="1"/>
  <c r="R3866" i="1"/>
  <c r="Q3866" i="1"/>
  <c r="R3865" i="1"/>
  <c r="Q3865" i="1"/>
  <c r="R3864" i="1"/>
  <c r="Q3864" i="1"/>
  <c r="R3863" i="1"/>
  <c r="Q3863" i="1"/>
  <c r="R3862" i="1"/>
  <c r="Q3862" i="1"/>
  <c r="R3861" i="1"/>
  <c r="Q3861" i="1"/>
  <c r="R3860" i="1"/>
  <c r="Q3860" i="1"/>
  <c r="R3859" i="1"/>
  <c r="Q3859" i="1"/>
  <c r="R3858" i="1"/>
  <c r="Q3858" i="1"/>
  <c r="R3857" i="1"/>
  <c r="Q3857" i="1"/>
  <c r="R3856" i="1"/>
  <c r="Q3856" i="1"/>
  <c r="R3855" i="1"/>
  <c r="Q3855" i="1"/>
  <c r="R3854" i="1"/>
  <c r="Q3854" i="1"/>
  <c r="R3853" i="1"/>
  <c r="Q3853" i="1"/>
  <c r="R3852" i="1"/>
  <c r="Q3852" i="1"/>
  <c r="R3851" i="1"/>
  <c r="Q3851" i="1"/>
  <c r="R3850" i="1"/>
  <c r="Q3850" i="1"/>
  <c r="R3849" i="1"/>
  <c r="Q3849" i="1"/>
  <c r="R3848" i="1"/>
  <c r="Q3848" i="1"/>
  <c r="R3847" i="1"/>
  <c r="Q3847" i="1"/>
  <c r="R3846" i="1"/>
  <c r="Q3846" i="1"/>
  <c r="R3845" i="1"/>
  <c r="Q3845" i="1"/>
  <c r="R3844" i="1"/>
  <c r="Q3844" i="1"/>
  <c r="R3843" i="1"/>
  <c r="Q3843" i="1"/>
  <c r="R3842" i="1"/>
  <c r="Q3842" i="1"/>
  <c r="R3841" i="1"/>
  <c r="Q3841" i="1"/>
  <c r="R3840" i="1"/>
  <c r="Q3840" i="1"/>
  <c r="R3839" i="1"/>
  <c r="Q3839" i="1"/>
  <c r="R3838" i="1"/>
  <c r="Q3838" i="1"/>
  <c r="R3837" i="1"/>
  <c r="Q3837" i="1"/>
  <c r="R3836" i="1"/>
  <c r="Q3836" i="1"/>
  <c r="R3835" i="1"/>
  <c r="Q3835" i="1"/>
  <c r="R3834" i="1"/>
  <c r="Q3834" i="1"/>
  <c r="R3833" i="1"/>
  <c r="Q3833" i="1"/>
  <c r="R3832" i="1"/>
  <c r="Q3832" i="1"/>
  <c r="R3831" i="1"/>
  <c r="Q3831" i="1"/>
  <c r="R3830" i="1"/>
  <c r="Q3830" i="1"/>
  <c r="R3829" i="1"/>
  <c r="Q3829" i="1"/>
  <c r="R3828" i="1"/>
  <c r="Q3828" i="1"/>
  <c r="R3827" i="1"/>
  <c r="Q3827" i="1"/>
  <c r="R3826" i="1"/>
  <c r="Q3826" i="1"/>
  <c r="R3825" i="1"/>
  <c r="Q3825" i="1"/>
  <c r="R3824" i="1"/>
  <c r="Q3824" i="1"/>
  <c r="R3823" i="1"/>
  <c r="Q3823" i="1"/>
  <c r="R3822" i="1"/>
  <c r="Q3822" i="1"/>
  <c r="R3821" i="1"/>
  <c r="Q3821" i="1"/>
  <c r="R3820" i="1"/>
  <c r="Q3820" i="1"/>
  <c r="R3819" i="1"/>
  <c r="Q3819" i="1"/>
  <c r="R3818" i="1"/>
  <c r="Q3818" i="1"/>
  <c r="R3817" i="1"/>
  <c r="Q3817" i="1"/>
  <c r="R3816" i="1"/>
  <c r="Q3816" i="1"/>
  <c r="R3815" i="1"/>
  <c r="Q3815" i="1"/>
  <c r="R3814" i="1"/>
  <c r="Q3814" i="1"/>
  <c r="R3813" i="1"/>
  <c r="Q3813" i="1"/>
  <c r="R3812" i="1"/>
  <c r="Q3812" i="1"/>
  <c r="R3811" i="1"/>
  <c r="Q3811" i="1"/>
  <c r="R3810" i="1"/>
  <c r="Q3810" i="1"/>
  <c r="R3809" i="1"/>
  <c r="Q3809" i="1"/>
  <c r="R3808" i="1"/>
  <c r="Q3808" i="1"/>
  <c r="R3807" i="1"/>
  <c r="Q3807" i="1"/>
  <c r="R3806" i="1"/>
  <c r="Q3806" i="1"/>
  <c r="R3805" i="1"/>
  <c r="Q3805" i="1"/>
  <c r="R3804" i="1"/>
  <c r="Q3804" i="1"/>
  <c r="R3803" i="1"/>
  <c r="Q3803" i="1"/>
  <c r="R3802" i="1"/>
  <c r="Q3802" i="1"/>
  <c r="R3801" i="1"/>
  <c r="Q3801" i="1"/>
  <c r="R3800" i="1"/>
  <c r="Q3800" i="1"/>
  <c r="R3799" i="1"/>
  <c r="Q3799" i="1"/>
  <c r="R3798" i="1"/>
  <c r="Q3798" i="1"/>
  <c r="R3797" i="1"/>
  <c r="Q3797" i="1"/>
  <c r="R3796" i="1"/>
  <c r="Q3796" i="1"/>
  <c r="R3795" i="1"/>
  <c r="Q3795" i="1"/>
  <c r="R3794" i="1"/>
  <c r="Q3794" i="1"/>
  <c r="R3793" i="1"/>
  <c r="Q3793" i="1"/>
  <c r="R3792" i="1"/>
  <c r="Q3792" i="1"/>
  <c r="R3791" i="1"/>
  <c r="Q3791" i="1"/>
  <c r="R3790" i="1"/>
  <c r="Q3790" i="1"/>
  <c r="R3789" i="1"/>
  <c r="Q3789" i="1"/>
  <c r="R3788" i="1"/>
  <c r="Q3788" i="1"/>
  <c r="R3787" i="1"/>
  <c r="Q3787" i="1"/>
  <c r="R3786" i="1"/>
  <c r="Q3786" i="1"/>
  <c r="R3785" i="1"/>
  <c r="Q3785" i="1"/>
  <c r="R3784" i="1"/>
  <c r="Q3784" i="1"/>
  <c r="R3783" i="1"/>
  <c r="Q3783" i="1"/>
  <c r="R3782" i="1"/>
  <c r="Q3782" i="1"/>
  <c r="R3781" i="1"/>
  <c r="Q3781" i="1"/>
  <c r="R3780" i="1"/>
  <c r="Q3780" i="1"/>
  <c r="R3779" i="1"/>
  <c r="Q3779" i="1"/>
  <c r="R3778" i="1"/>
  <c r="Q3778" i="1"/>
  <c r="R3777" i="1"/>
  <c r="Q3777" i="1"/>
  <c r="R3776" i="1"/>
  <c r="Q3776" i="1"/>
  <c r="R3775" i="1"/>
  <c r="Q3775" i="1"/>
  <c r="R3774" i="1"/>
  <c r="Q3774" i="1"/>
  <c r="R3773" i="1"/>
  <c r="Q3773" i="1"/>
  <c r="R3772" i="1"/>
  <c r="Q3772" i="1"/>
  <c r="R3771" i="1"/>
  <c r="Q3771" i="1"/>
  <c r="R3770" i="1"/>
  <c r="Q3770" i="1"/>
  <c r="R3769" i="1"/>
  <c r="Q3769" i="1"/>
  <c r="R3768" i="1"/>
  <c r="Q3768" i="1"/>
  <c r="R3767" i="1"/>
  <c r="Q3767" i="1"/>
  <c r="R3766" i="1"/>
  <c r="Q3766" i="1"/>
  <c r="R3765" i="1"/>
  <c r="Q3765" i="1"/>
  <c r="R3764" i="1"/>
  <c r="Q3764" i="1"/>
  <c r="R3763" i="1"/>
  <c r="Q3763" i="1"/>
  <c r="R3762" i="1"/>
  <c r="Q3762" i="1"/>
  <c r="R3761" i="1"/>
  <c r="Q3761" i="1"/>
  <c r="R3760" i="1"/>
  <c r="Q3760" i="1"/>
  <c r="R3759" i="1"/>
  <c r="Q3759" i="1"/>
  <c r="R3758" i="1"/>
  <c r="Q3758" i="1"/>
  <c r="R3757" i="1"/>
  <c r="Q3757" i="1"/>
  <c r="R3756" i="1"/>
  <c r="Q3756" i="1"/>
  <c r="R3755" i="1"/>
  <c r="Q3755" i="1"/>
  <c r="R3754" i="1"/>
  <c r="Q3754" i="1"/>
  <c r="R3753" i="1"/>
  <c r="Q3753" i="1"/>
  <c r="R3752" i="1"/>
  <c r="Q3752" i="1"/>
  <c r="R3751" i="1"/>
  <c r="Q3751" i="1"/>
  <c r="R3750" i="1"/>
  <c r="Q3750" i="1"/>
  <c r="R3749" i="1"/>
  <c r="Q3749" i="1"/>
  <c r="R3748" i="1"/>
  <c r="Q3748" i="1"/>
  <c r="R3747" i="1"/>
  <c r="Q3747" i="1"/>
  <c r="R3746" i="1"/>
  <c r="Q3746" i="1"/>
  <c r="R3745" i="1"/>
  <c r="Q3745" i="1"/>
  <c r="R3744" i="1"/>
  <c r="Q3744" i="1"/>
  <c r="R3743" i="1"/>
  <c r="Q3743" i="1"/>
  <c r="R3742" i="1"/>
  <c r="Q3742" i="1"/>
  <c r="R3741" i="1"/>
  <c r="Q3741" i="1"/>
  <c r="R3740" i="1"/>
  <c r="Q3740" i="1"/>
  <c r="R3739" i="1"/>
  <c r="Q3739" i="1"/>
  <c r="R3738" i="1"/>
  <c r="Q3738" i="1"/>
  <c r="R3737" i="1"/>
  <c r="Q3737" i="1"/>
  <c r="R3736" i="1"/>
  <c r="Q3736" i="1"/>
  <c r="R3735" i="1"/>
  <c r="Q3735" i="1"/>
  <c r="R3734" i="1"/>
  <c r="Q3734" i="1"/>
  <c r="R3733" i="1"/>
  <c r="Q3733" i="1"/>
  <c r="R3732" i="1"/>
  <c r="Q3732" i="1"/>
  <c r="R3731" i="1"/>
  <c r="Q3731" i="1"/>
  <c r="R3730" i="1"/>
  <c r="Q3730" i="1"/>
  <c r="R3729" i="1"/>
  <c r="Q3729" i="1"/>
  <c r="R3728" i="1"/>
  <c r="Q3728" i="1"/>
  <c r="R3727" i="1"/>
  <c r="Q3727" i="1"/>
  <c r="R3726" i="1"/>
  <c r="Q3726" i="1"/>
  <c r="R3725" i="1"/>
  <c r="Q3725" i="1"/>
  <c r="R3724" i="1"/>
  <c r="Q3724" i="1"/>
  <c r="R3723" i="1"/>
  <c r="Q3723" i="1"/>
  <c r="R3722" i="1"/>
  <c r="Q3722" i="1"/>
  <c r="R3721" i="1"/>
  <c r="Q3721" i="1"/>
  <c r="R3720" i="1"/>
  <c r="Q3720" i="1"/>
  <c r="R3719" i="1"/>
  <c r="Q3719" i="1"/>
  <c r="R3718" i="1"/>
  <c r="Q3718" i="1"/>
  <c r="R3717" i="1"/>
  <c r="Q3717" i="1"/>
  <c r="R3716" i="1"/>
  <c r="Q3716" i="1"/>
  <c r="R3715" i="1"/>
  <c r="Q3715" i="1"/>
  <c r="R3714" i="1"/>
  <c r="Q3714" i="1"/>
  <c r="R3713" i="1"/>
  <c r="Q3713" i="1"/>
  <c r="R3712" i="1"/>
  <c r="Q3712" i="1"/>
  <c r="R3711" i="1"/>
  <c r="Q3711" i="1"/>
  <c r="R3710" i="1"/>
  <c r="Q3710" i="1"/>
  <c r="R3709" i="1"/>
  <c r="Q3709" i="1"/>
  <c r="R3708" i="1"/>
  <c r="Q3708" i="1"/>
  <c r="R3707" i="1"/>
  <c r="Q3707" i="1"/>
  <c r="R3706" i="1"/>
  <c r="Q3706" i="1"/>
  <c r="R3705" i="1"/>
  <c r="Q3705" i="1"/>
  <c r="R3704" i="1"/>
  <c r="Q3704" i="1"/>
  <c r="R3703" i="1"/>
  <c r="Q3703" i="1"/>
  <c r="R3702" i="1"/>
  <c r="Q3702" i="1"/>
  <c r="R3701" i="1"/>
  <c r="Q3701" i="1"/>
  <c r="R3700" i="1"/>
  <c r="Q3700" i="1"/>
  <c r="R3699" i="1"/>
  <c r="Q3699" i="1"/>
  <c r="R3698" i="1"/>
  <c r="Q3698" i="1"/>
  <c r="R3697" i="1"/>
  <c r="Q3697" i="1"/>
  <c r="R3696" i="1"/>
  <c r="Q3696" i="1"/>
  <c r="R3695" i="1"/>
  <c r="Q3695" i="1"/>
  <c r="R3694" i="1"/>
  <c r="Q3694" i="1"/>
  <c r="R3693" i="1"/>
  <c r="Q3693" i="1"/>
  <c r="R3692" i="1"/>
  <c r="Q3692" i="1"/>
  <c r="R3691" i="1"/>
  <c r="Q3691" i="1"/>
  <c r="R3690" i="1"/>
  <c r="Q3690" i="1"/>
  <c r="R3689" i="1"/>
  <c r="Q3689" i="1"/>
  <c r="R3688" i="1"/>
  <c r="Q3688" i="1"/>
  <c r="R3687" i="1"/>
  <c r="Q3687" i="1"/>
  <c r="R3686" i="1"/>
  <c r="Q3686" i="1"/>
  <c r="R3685" i="1"/>
  <c r="Q3685" i="1"/>
  <c r="R3684" i="1"/>
  <c r="Q3684" i="1"/>
  <c r="R3683" i="1"/>
  <c r="Q3683" i="1"/>
  <c r="R3682" i="1"/>
  <c r="Q3682" i="1"/>
  <c r="R3681" i="1"/>
  <c r="Q3681" i="1"/>
  <c r="R3680" i="1"/>
  <c r="Q3680" i="1"/>
  <c r="R3679" i="1"/>
  <c r="Q3679" i="1"/>
  <c r="R3678" i="1"/>
  <c r="Q3678" i="1"/>
  <c r="R3677" i="1"/>
  <c r="Q3677" i="1"/>
  <c r="R3676" i="1"/>
  <c r="Q3676" i="1"/>
  <c r="R3675" i="1"/>
  <c r="Q3675" i="1"/>
  <c r="R3674" i="1"/>
  <c r="Q3674" i="1"/>
  <c r="R3673" i="1"/>
  <c r="Q3673" i="1"/>
  <c r="R3672" i="1"/>
  <c r="Q3672" i="1"/>
  <c r="R3671" i="1"/>
  <c r="Q3671" i="1"/>
  <c r="R3670" i="1"/>
  <c r="Q3670" i="1"/>
  <c r="R3669" i="1"/>
  <c r="Q3669" i="1"/>
  <c r="R3668" i="1"/>
  <c r="Q3668" i="1"/>
  <c r="R3667" i="1"/>
  <c r="Q3667" i="1"/>
  <c r="R3666" i="1"/>
  <c r="Q3666" i="1"/>
  <c r="R3665" i="1"/>
  <c r="Q3665" i="1"/>
  <c r="R3664" i="1"/>
  <c r="Q3664" i="1"/>
  <c r="R3663" i="1"/>
  <c r="Q3663" i="1"/>
  <c r="R3662" i="1"/>
  <c r="Q3662" i="1"/>
  <c r="R3661" i="1"/>
  <c r="Q3661" i="1"/>
  <c r="R3660" i="1"/>
  <c r="Q3660" i="1"/>
  <c r="R3659" i="1"/>
  <c r="Q3659" i="1"/>
  <c r="R3658" i="1"/>
  <c r="Q3658" i="1"/>
  <c r="R3657" i="1"/>
  <c r="Q3657" i="1"/>
  <c r="R3656" i="1"/>
  <c r="Q3656" i="1"/>
  <c r="R3655" i="1"/>
  <c r="Q3655" i="1"/>
  <c r="R3654" i="1"/>
  <c r="Q3654" i="1"/>
  <c r="R3653" i="1"/>
  <c r="Q3653" i="1"/>
  <c r="R3652" i="1"/>
  <c r="Q3652" i="1"/>
  <c r="R3651" i="1"/>
  <c r="Q3651" i="1"/>
  <c r="R3650" i="1"/>
  <c r="Q3650" i="1"/>
  <c r="R3649" i="1"/>
  <c r="Q3649" i="1"/>
  <c r="R3648" i="1"/>
  <c r="Q3648" i="1"/>
  <c r="R3647" i="1"/>
  <c r="Q3647" i="1"/>
  <c r="R3646" i="1"/>
  <c r="Q3646" i="1"/>
  <c r="R3645" i="1"/>
  <c r="Q3645" i="1"/>
  <c r="R3644" i="1"/>
  <c r="Q3644" i="1"/>
  <c r="R3643" i="1"/>
  <c r="Q3643" i="1"/>
  <c r="R3642" i="1"/>
  <c r="Q3642" i="1"/>
  <c r="R3641" i="1"/>
  <c r="Q3641" i="1"/>
  <c r="R3640" i="1"/>
  <c r="Q3640" i="1"/>
  <c r="R3639" i="1"/>
  <c r="Q3639" i="1"/>
  <c r="R3638" i="1"/>
  <c r="Q3638" i="1"/>
  <c r="R3637" i="1"/>
  <c r="Q3637" i="1"/>
  <c r="R3636" i="1"/>
  <c r="Q3636" i="1"/>
  <c r="R3635" i="1"/>
  <c r="Q3635" i="1"/>
  <c r="R3634" i="1"/>
  <c r="Q3634" i="1"/>
  <c r="R3633" i="1"/>
  <c r="Q3633" i="1"/>
  <c r="R3632" i="1"/>
  <c r="Q3632" i="1"/>
  <c r="R3631" i="1"/>
  <c r="Q3631" i="1"/>
  <c r="R3630" i="1"/>
  <c r="Q3630" i="1"/>
  <c r="R3629" i="1"/>
  <c r="Q3629" i="1"/>
  <c r="R3628" i="1"/>
  <c r="Q3628" i="1"/>
  <c r="R3627" i="1"/>
  <c r="Q3627" i="1"/>
  <c r="R3626" i="1"/>
  <c r="Q3626" i="1"/>
  <c r="R3625" i="1"/>
  <c r="Q3625" i="1"/>
  <c r="R3624" i="1"/>
  <c r="Q3624" i="1"/>
  <c r="R3623" i="1"/>
  <c r="Q3623" i="1"/>
  <c r="R3622" i="1"/>
  <c r="Q3622" i="1"/>
  <c r="R3621" i="1"/>
  <c r="Q3621" i="1"/>
  <c r="R3620" i="1"/>
  <c r="Q3620" i="1"/>
  <c r="R3619" i="1"/>
  <c r="Q3619" i="1"/>
  <c r="R3618" i="1"/>
  <c r="Q3618" i="1"/>
  <c r="R3617" i="1"/>
  <c r="Q3617" i="1"/>
  <c r="R3616" i="1"/>
  <c r="Q3616" i="1"/>
  <c r="R3615" i="1"/>
  <c r="Q3615" i="1"/>
  <c r="R3614" i="1"/>
  <c r="Q3614" i="1"/>
  <c r="R3613" i="1"/>
  <c r="Q3613" i="1"/>
  <c r="R3612" i="1"/>
  <c r="Q3612" i="1"/>
  <c r="R3611" i="1"/>
  <c r="Q3611" i="1"/>
  <c r="R3610" i="1"/>
  <c r="Q3610" i="1"/>
  <c r="R3609" i="1"/>
  <c r="Q3609" i="1"/>
  <c r="R3608" i="1"/>
  <c r="Q3608" i="1"/>
  <c r="R3607" i="1"/>
  <c r="Q3607" i="1"/>
  <c r="R3606" i="1"/>
  <c r="Q3606" i="1"/>
  <c r="R3605" i="1"/>
  <c r="Q3605" i="1"/>
  <c r="R3604" i="1"/>
  <c r="Q3604" i="1"/>
  <c r="R3603" i="1"/>
  <c r="Q3603" i="1"/>
  <c r="R3602" i="1"/>
  <c r="Q3602" i="1"/>
  <c r="R3601" i="1"/>
  <c r="Q3601" i="1"/>
  <c r="R3600" i="1"/>
  <c r="Q3600" i="1"/>
  <c r="R3599" i="1"/>
  <c r="Q3599" i="1"/>
  <c r="R3598" i="1"/>
  <c r="Q3598" i="1"/>
  <c r="R3597" i="1"/>
  <c r="Q3597" i="1"/>
  <c r="R3596" i="1"/>
  <c r="Q3596" i="1"/>
  <c r="R3595" i="1"/>
  <c r="Q3595" i="1"/>
  <c r="R3594" i="1"/>
  <c r="Q3594" i="1"/>
  <c r="R3593" i="1"/>
  <c r="Q3593" i="1"/>
  <c r="R3592" i="1"/>
  <c r="Q3592" i="1"/>
  <c r="R3591" i="1"/>
  <c r="Q3591" i="1"/>
  <c r="R3590" i="1"/>
  <c r="Q3590" i="1"/>
  <c r="R3589" i="1"/>
  <c r="Q3589" i="1"/>
  <c r="R3588" i="1"/>
  <c r="Q3588" i="1"/>
  <c r="R3587" i="1"/>
  <c r="Q3587" i="1"/>
  <c r="R3586" i="1"/>
  <c r="Q3586" i="1"/>
  <c r="R3585" i="1"/>
  <c r="Q3585" i="1"/>
  <c r="R3584" i="1"/>
  <c r="Q3584" i="1"/>
  <c r="R3583" i="1"/>
  <c r="Q3583" i="1"/>
  <c r="R3582" i="1"/>
  <c r="Q3582" i="1"/>
  <c r="R3581" i="1"/>
  <c r="Q3581" i="1"/>
  <c r="R3580" i="1"/>
  <c r="Q3580" i="1"/>
  <c r="R3579" i="1"/>
  <c r="Q3579" i="1"/>
  <c r="R3578" i="1"/>
  <c r="Q3578" i="1"/>
  <c r="R3577" i="1"/>
  <c r="Q3577" i="1"/>
  <c r="R3576" i="1"/>
  <c r="Q3576" i="1"/>
  <c r="R3575" i="1"/>
  <c r="Q3575" i="1"/>
  <c r="R3574" i="1"/>
  <c r="Q3574" i="1"/>
  <c r="R3573" i="1"/>
  <c r="Q3573" i="1"/>
  <c r="R3572" i="1"/>
  <c r="Q3572" i="1"/>
  <c r="R3571" i="1"/>
  <c r="Q3571" i="1"/>
  <c r="R3570" i="1"/>
  <c r="Q3570" i="1"/>
  <c r="R3569" i="1"/>
  <c r="Q3569" i="1"/>
  <c r="R3568" i="1"/>
  <c r="Q3568" i="1"/>
  <c r="R3567" i="1"/>
  <c r="Q3567" i="1"/>
  <c r="R3566" i="1"/>
  <c r="Q3566" i="1"/>
  <c r="R3565" i="1"/>
  <c r="Q3565" i="1"/>
  <c r="R3564" i="1"/>
  <c r="Q3564" i="1"/>
  <c r="R3563" i="1"/>
  <c r="Q3563" i="1"/>
  <c r="R3562" i="1"/>
  <c r="Q3562" i="1"/>
  <c r="R3561" i="1"/>
  <c r="Q3561" i="1"/>
  <c r="R3560" i="1"/>
  <c r="Q3560" i="1"/>
  <c r="R3559" i="1"/>
  <c r="Q3559" i="1"/>
  <c r="R3558" i="1"/>
  <c r="Q3558" i="1"/>
  <c r="R3557" i="1"/>
  <c r="Q3557" i="1"/>
  <c r="R3556" i="1"/>
  <c r="Q3556" i="1"/>
  <c r="R3555" i="1"/>
  <c r="Q3555" i="1"/>
  <c r="R3554" i="1"/>
  <c r="Q3554" i="1"/>
  <c r="R3553" i="1"/>
  <c r="Q3553" i="1"/>
  <c r="R3552" i="1"/>
  <c r="Q3552" i="1"/>
  <c r="R3551" i="1"/>
  <c r="Q3551" i="1"/>
  <c r="R3550" i="1"/>
  <c r="Q3550" i="1"/>
  <c r="R3549" i="1"/>
  <c r="Q3549" i="1"/>
  <c r="R3548" i="1"/>
  <c r="Q3548" i="1"/>
  <c r="R3547" i="1"/>
  <c r="Q3547" i="1"/>
  <c r="R3546" i="1"/>
  <c r="Q3546" i="1"/>
  <c r="R3545" i="1"/>
  <c r="Q3545" i="1"/>
  <c r="R3544" i="1"/>
  <c r="Q3544" i="1"/>
  <c r="R3543" i="1"/>
  <c r="Q3543" i="1"/>
  <c r="R3542" i="1"/>
  <c r="Q3542" i="1"/>
  <c r="R3541" i="1"/>
  <c r="Q3541" i="1"/>
  <c r="R3540" i="1"/>
  <c r="Q3540" i="1"/>
  <c r="R3539" i="1"/>
  <c r="Q3539" i="1"/>
  <c r="R3538" i="1"/>
  <c r="Q3538" i="1"/>
  <c r="R3537" i="1"/>
  <c r="Q3537" i="1"/>
  <c r="R3536" i="1"/>
  <c r="Q3536" i="1"/>
  <c r="R3535" i="1"/>
  <c r="Q3535" i="1"/>
  <c r="R3534" i="1"/>
  <c r="Q3534" i="1"/>
  <c r="R3533" i="1"/>
  <c r="Q3533" i="1"/>
  <c r="R3532" i="1"/>
  <c r="Q3532" i="1"/>
  <c r="R3531" i="1"/>
  <c r="Q3531" i="1"/>
  <c r="R3530" i="1"/>
  <c r="Q3530" i="1"/>
  <c r="R3529" i="1"/>
  <c r="Q3529" i="1"/>
  <c r="R3528" i="1"/>
  <c r="Q3528" i="1"/>
  <c r="R3527" i="1"/>
  <c r="Q3527" i="1"/>
  <c r="R3526" i="1"/>
  <c r="Q3526" i="1"/>
  <c r="R3525" i="1"/>
  <c r="Q3525" i="1"/>
  <c r="R3524" i="1"/>
  <c r="Q3524" i="1"/>
  <c r="R3523" i="1"/>
  <c r="Q3523" i="1"/>
  <c r="R3522" i="1"/>
  <c r="Q3522" i="1"/>
  <c r="R3521" i="1"/>
  <c r="Q3521" i="1"/>
  <c r="R3520" i="1"/>
  <c r="Q3520" i="1"/>
  <c r="R3519" i="1"/>
  <c r="Q3519" i="1"/>
  <c r="R3518" i="1"/>
  <c r="Q3518" i="1"/>
  <c r="R3517" i="1"/>
  <c r="Q3517" i="1"/>
  <c r="R3516" i="1"/>
  <c r="Q3516" i="1"/>
  <c r="R3515" i="1"/>
  <c r="Q3515" i="1"/>
  <c r="R3514" i="1"/>
  <c r="Q3514" i="1"/>
  <c r="R3513" i="1"/>
  <c r="Q3513" i="1"/>
  <c r="R3512" i="1"/>
  <c r="Q3512" i="1"/>
  <c r="R3511" i="1"/>
  <c r="Q3511" i="1"/>
  <c r="R3510" i="1"/>
  <c r="Q3510" i="1"/>
  <c r="R3509" i="1"/>
  <c r="Q3509" i="1"/>
  <c r="R3508" i="1"/>
  <c r="Q3508" i="1"/>
  <c r="R3507" i="1"/>
  <c r="Q3507" i="1"/>
  <c r="R3506" i="1"/>
  <c r="Q3506" i="1"/>
  <c r="R3505" i="1"/>
  <c r="Q3505" i="1"/>
  <c r="R3504" i="1"/>
  <c r="Q3504" i="1"/>
  <c r="R3503" i="1"/>
  <c r="Q3503" i="1"/>
  <c r="R3502" i="1"/>
  <c r="Q3502" i="1"/>
  <c r="R3501" i="1"/>
  <c r="Q3501" i="1"/>
  <c r="R3500" i="1"/>
  <c r="Q3500" i="1"/>
  <c r="R3499" i="1"/>
  <c r="Q3499" i="1"/>
  <c r="R3498" i="1"/>
  <c r="Q3498" i="1"/>
  <c r="R3497" i="1"/>
  <c r="Q3497" i="1"/>
  <c r="R3496" i="1"/>
  <c r="Q3496" i="1"/>
  <c r="R3495" i="1"/>
  <c r="Q3495" i="1"/>
  <c r="R3494" i="1"/>
  <c r="Q3494" i="1"/>
  <c r="R3493" i="1"/>
  <c r="Q3493" i="1"/>
  <c r="R3492" i="1"/>
  <c r="Q3492" i="1"/>
  <c r="R3491" i="1"/>
  <c r="Q3491" i="1"/>
  <c r="R3490" i="1"/>
  <c r="Q3490" i="1"/>
  <c r="R3489" i="1"/>
  <c r="Q3489" i="1"/>
  <c r="R3488" i="1"/>
  <c r="Q3488" i="1"/>
  <c r="R3487" i="1"/>
  <c r="Q3487" i="1"/>
  <c r="R3486" i="1"/>
  <c r="Q3486" i="1"/>
  <c r="R3485" i="1"/>
  <c r="Q3485" i="1"/>
  <c r="R3484" i="1"/>
  <c r="Q3484" i="1"/>
  <c r="R3483" i="1"/>
  <c r="Q3483" i="1"/>
  <c r="R3482" i="1"/>
  <c r="Q3482" i="1"/>
  <c r="R3481" i="1"/>
  <c r="Q3481" i="1"/>
  <c r="R3480" i="1"/>
  <c r="Q3480" i="1"/>
  <c r="R3479" i="1"/>
  <c r="Q3479" i="1"/>
  <c r="R3478" i="1"/>
  <c r="Q3478" i="1"/>
  <c r="R3477" i="1"/>
  <c r="Q3477" i="1"/>
  <c r="R3476" i="1"/>
  <c r="Q3476" i="1"/>
  <c r="R3475" i="1"/>
  <c r="Q3475" i="1"/>
  <c r="R3474" i="1"/>
  <c r="Q3474" i="1"/>
  <c r="R3473" i="1"/>
  <c r="Q3473" i="1"/>
  <c r="R3472" i="1"/>
  <c r="Q3472" i="1"/>
  <c r="R3471" i="1"/>
  <c r="Q3471" i="1"/>
  <c r="R3470" i="1"/>
  <c r="Q3470" i="1"/>
  <c r="R3469" i="1"/>
  <c r="Q3469" i="1"/>
  <c r="R3468" i="1"/>
  <c r="Q3468" i="1"/>
  <c r="R3467" i="1"/>
  <c r="Q3467" i="1"/>
  <c r="R3466" i="1"/>
  <c r="Q3466" i="1"/>
  <c r="R3465" i="1"/>
  <c r="Q3465" i="1"/>
  <c r="R3464" i="1"/>
  <c r="Q3464" i="1"/>
  <c r="R3463" i="1"/>
  <c r="Q3463" i="1"/>
  <c r="R3462" i="1"/>
  <c r="Q3462" i="1"/>
  <c r="R3461" i="1"/>
  <c r="Q3461" i="1"/>
  <c r="R3460" i="1"/>
  <c r="Q3460" i="1"/>
  <c r="R3459" i="1"/>
  <c r="Q3459" i="1"/>
  <c r="R3458" i="1"/>
  <c r="Q3458" i="1"/>
  <c r="R3457" i="1"/>
  <c r="Q3457" i="1"/>
  <c r="R3456" i="1"/>
  <c r="Q3456" i="1"/>
  <c r="R3455" i="1"/>
  <c r="Q3455" i="1"/>
  <c r="R3454" i="1"/>
  <c r="Q3454" i="1"/>
  <c r="R3453" i="1"/>
  <c r="Q3453" i="1"/>
  <c r="R3452" i="1"/>
  <c r="Q3452" i="1"/>
  <c r="R3451" i="1"/>
  <c r="Q3451" i="1"/>
  <c r="R3450" i="1"/>
  <c r="Q3450" i="1"/>
  <c r="R3449" i="1"/>
  <c r="Q3449" i="1"/>
  <c r="R3448" i="1"/>
  <c r="Q3448" i="1"/>
  <c r="R3447" i="1"/>
  <c r="Q3447" i="1"/>
  <c r="R3446" i="1"/>
  <c r="Q3446" i="1"/>
  <c r="R3445" i="1"/>
  <c r="Q3445" i="1"/>
  <c r="R3444" i="1"/>
  <c r="Q3444" i="1"/>
  <c r="R3443" i="1"/>
  <c r="Q3443" i="1"/>
  <c r="R3442" i="1"/>
  <c r="Q3442" i="1"/>
  <c r="R3441" i="1"/>
  <c r="Q3441" i="1"/>
  <c r="R3440" i="1"/>
  <c r="Q3440" i="1"/>
  <c r="R3439" i="1"/>
  <c r="Q3439" i="1"/>
  <c r="R3438" i="1"/>
  <c r="Q3438" i="1"/>
  <c r="R3437" i="1"/>
  <c r="Q3437" i="1"/>
  <c r="R3436" i="1"/>
  <c r="Q3436" i="1"/>
  <c r="R3435" i="1"/>
  <c r="Q3435" i="1"/>
  <c r="R3434" i="1"/>
  <c r="Q3434" i="1"/>
  <c r="R3433" i="1"/>
  <c r="Q3433" i="1"/>
  <c r="R3432" i="1"/>
  <c r="Q3432" i="1"/>
  <c r="R3431" i="1"/>
  <c r="Q3431" i="1"/>
  <c r="R3430" i="1"/>
  <c r="Q3430" i="1"/>
  <c r="R3429" i="1"/>
  <c r="Q3429" i="1"/>
  <c r="R3428" i="1"/>
  <c r="Q3428" i="1"/>
  <c r="R3427" i="1"/>
  <c r="Q3427" i="1"/>
  <c r="R3426" i="1"/>
  <c r="Q3426" i="1"/>
  <c r="R3425" i="1"/>
  <c r="Q3425" i="1"/>
  <c r="R3424" i="1"/>
  <c r="Q3424" i="1"/>
  <c r="R3423" i="1"/>
  <c r="Q3423" i="1"/>
  <c r="R3422" i="1"/>
  <c r="Q3422" i="1"/>
  <c r="R3421" i="1"/>
  <c r="Q3421" i="1"/>
  <c r="R3420" i="1"/>
  <c r="Q3420" i="1"/>
  <c r="R3419" i="1"/>
  <c r="Q3419" i="1"/>
  <c r="R3418" i="1"/>
  <c r="Q3418" i="1"/>
  <c r="R3417" i="1"/>
  <c r="Q3417" i="1"/>
  <c r="R3416" i="1"/>
  <c r="Q3416" i="1"/>
  <c r="R3415" i="1"/>
  <c r="Q3415" i="1"/>
  <c r="R3414" i="1"/>
  <c r="Q3414" i="1"/>
  <c r="R3413" i="1"/>
  <c r="Q3413" i="1"/>
  <c r="R3412" i="1"/>
  <c r="Q3412" i="1"/>
  <c r="R3411" i="1"/>
  <c r="Q3411" i="1"/>
  <c r="R3410" i="1"/>
  <c r="Q3410" i="1"/>
  <c r="R3409" i="1"/>
  <c r="Q3409" i="1"/>
  <c r="R3408" i="1"/>
  <c r="Q3408" i="1"/>
  <c r="R3407" i="1"/>
  <c r="Q3407" i="1"/>
  <c r="R3406" i="1"/>
  <c r="Q3406" i="1"/>
  <c r="R3405" i="1"/>
  <c r="Q3405" i="1"/>
  <c r="R3404" i="1"/>
  <c r="Q3404" i="1"/>
  <c r="R3403" i="1"/>
  <c r="Q3403" i="1"/>
  <c r="R3402" i="1"/>
  <c r="Q3402" i="1"/>
  <c r="R3401" i="1"/>
  <c r="Q3401" i="1"/>
  <c r="R3400" i="1"/>
  <c r="Q3400" i="1"/>
  <c r="R3399" i="1"/>
  <c r="Q3399" i="1"/>
  <c r="R3398" i="1"/>
  <c r="Q3398" i="1"/>
  <c r="R3397" i="1"/>
  <c r="Q3397" i="1"/>
  <c r="R3396" i="1"/>
  <c r="Q3396" i="1"/>
  <c r="R3395" i="1"/>
  <c r="Q3395" i="1"/>
  <c r="R3394" i="1"/>
  <c r="Q3394" i="1"/>
  <c r="R3393" i="1"/>
  <c r="Q3393" i="1"/>
  <c r="R3392" i="1"/>
  <c r="Q3392" i="1"/>
  <c r="R3391" i="1"/>
  <c r="Q3391" i="1"/>
  <c r="R3390" i="1"/>
  <c r="Q3390" i="1"/>
  <c r="R3389" i="1"/>
  <c r="Q3389" i="1"/>
  <c r="R3388" i="1"/>
  <c r="Q3388" i="1"/>
  <c r="R3387" i="1"/>
  <c r="Q3387" i="1"/>
  <c r="R3386" i="1"/>
  <c r="Q3386" i="1"/>
  <c r="R3385" i="1"/>
  <c r="Q3385" i="1"/>
  <c r="R3384" i="1"/>
  <c r="Q3384" i="1"/>
  <c r="R3383" i="1"/>
  <c r="Q3383" i="1"/>
  <c r="R3382" i="1"/>
  <c r="Q3382" i="1"/>
  <c r="R3381" i="1"/>
  <c r="Q3381" i="1"/>
  <c r="R3380" i="1"/>
  <c r="Q3380" i="1"/>
  <c r="R3379" i="1"/>
  <c r="Q3379" i="1"/>
  <c r="R3378" i="1"/>
  <c r="Q3378" i="1"/>
  <c r="R3377" i="1"/>
  <c r="Q3377" i="1"/>
  <c r="R3376" i="1"/>
  <c r="Q3376" i="1"/>
  <c r="R3375" i="1"/>
  <c r="Q3375" i="1"/>
  <c r="R3374" i="1"/>
  <c r="Q3374" i="1"/>
  <c r="R3373" i="1"/>
  <c r="Q3373" i="1"/>
  <c r="R3372" i="1"/>
  <c r="Q3372" i="1"/>
  <c r="R3371" i="1"/>
  <c r="Q3371" i="1"/>
  <c r="R3370" i="1"/>
  <c r="Q3370" i="1"/>
  <c r="R3369" i="1"/>
  <c r="Q3369" i="1"/>
  <c r="R3368" i="1"/>
  <c r="Q3368" i="1"/>
  <c r="R3367" i="1"/>
  <c r="Q3367" i="1"/>
  <c r="R3366" i="1"/>
  <c r="Q3366" i="1"/>
  <c r="R3365" i="1"/>
  <c r="Q3365" i="1"/>
  <c r="R3364" i="1"/>
  <c r="Q3364" i="1"/>
  <c r="R3363" i="1"/>
  <c r="Q3363" i="1"/>
  <c r="R3362" i="1"/>
  <c r="Q3362" i="1"/>
  <c r="R3361" i="1"/>
  <c r="Q3361" i="1"/>
  <c r="R3360" i="1"/>
  <c r="Q3360" i="1"/>
  <c r="R3359" i="1"/>
  <c r="Q3359" i="1"/>
  <c r="R3358" i="1"/>
  <c r="Q3358" i="1"/>
  <c r="R3357" i="1"/>
  <c r="Q3357" i="1"/>
  <c r="R3356" i="1"/>
  <c r="Q3356" i="1"/>
  <c r="R3355" i="1"/>
  <c r="Q3355" i="1"/>
  <c r="R3354" i="1"/>
  <c r="Q3354" i="1"/>
  <c r="R3353" i="1"/>
  <c r="Q3353" i="1"/>
  <c r="R3352" i="1"/>
  <c r="Q3352" i="1"/>
  <c r="R3351" i="1"/>
  <c r="Q3351" i="1"/>
  <c r="R3350" i="1"/>
  <c r="Q3350" i="1"/>
  <c r="R3349" i="1"/>
  <c r="Q3349" i="1"/>
  <c r="R3348" i="1"/>
  <c r="Q3348" i="1"/>
  <c r="R3347" i="1"/>
  <c r="Q3347" i="1"/>
  <c r="R3346" i="1"/>
  <c r="Q3346" i="1"/>
  <c r="R3345" i="1"/>
  <c r="Q3345" i="1"/>
  <c r="R3344" i="1"/>
  <c r="Q3344" i="1"/>
  <c r="R3343" i="1"/>
  <c r="Q3343" i="1"/>
  <c r="R3342" i="1"/>
  <c r="Q3342" i="1"/>
  <c r="R3341" i="1"/>
  <c r="Q3341" i="1"/>
  <c r="R3340" i="1"/>
  <c r="Q3340" i="1"/>
  <c r="R3339" i="1"/>
  <c r="Q3339" i="1"/>
  <c r="R3338" i="1"/>
  <c r="Q3338" i="1"/>
  <c r="R3337" i="1"/>
  <c r="Q3337" i="1"/>
  <c r="R3336" i="1"/>
  <c r="Q3336" i="1"/>
  <c r="R3335" i="1"/>
  <c r="Q3335" i="1"/>
  <c r="R3334" i="1"/>
  <c r="Q3334" i="1"/>
  <c r="R3333" i="1"/>
  <c r="Q3333" i="1"/>
  <c r="R3332" i="1"/>
  <c r="Q3332" i="1"/>
  <c r="R3331" i="1"/>
  <c r="Q3331" i="1"/>
  <c r="R3330" i="1"/>
  <c r="Q3330" i="1"/>
  <c r="R3329" i="1"/>
  <c r="Q3329" i="1"/>
  <c r="R3328" i="1"/>
  <c r="Q3328" i="1"/>
  <c r="R3327" i="1"/>
  <c r="Q3327" i="1"/>
  <c r="R3326" i="1"/>
  <c r="Q3326" i="1"/>
  <c r="R3325" i="1"/>
  <c r="Q3325" i="1"/>
  <c r="R3324" i="1"/>
  <c r="Q3324" i="1"/>
  <c r="R3323" i="1"/>
  <c r="Q3323" i="1"/>
  <c r="R3322" i="1"/>
  <c r="Q3322" i="1"/>
  <c r="R3321" i="1"/>
  <c r="Q3321" i="1"/>
  <c r="R3320" i="1"/>
  <c r="Q3320" i="1"/>
  <c r="R3319" i="1"/>
  <c r="Q3319" i="1"/>
  <c r="R3318" i="1"/>
  <c r="Q3318" i="1"/>
  <c r="R3317" i="1"/>
  <c r="Q3317" i="1"/>
  <c r="R3316" i="1"/>
  <c r="Q3316" i="1"/>
  <c r="R3315" i="1"/>
  <c r="Q3315" i="1"/>
  <c r="R3314" i="1"/>
  <c r="Q3314" i="1"/>
  <c r="R3313" i="1"/>
  <c r="Q3313" i="1"/>
  <c r="R3312" i="1"/>
  <c r="Q3312" i="1"/>
  <c r="R3311" i="1"/>
  <c r="Q3311" i="1"/>
  <c r="R3310" i="1"/>
  <c r="Q3310" i="1"/>
  <c r="R3309" i="1"/>
  <c r="Q3309" i="1"/>
  <c r="R3308" i="1"/>
  <c r="Q3308" i="1"/>
  <c r="R3307" i="1"/>
  <c r="Q3307" i="1"/>
  <c r="R3306" i="1"/>
  <c r="Q3306" i="1"/>
  <c r="R3305" i="1"/>
  <c r="Q3305" i="1"/>
  <c r="R3304" i="1"/>
  <c r="Q3304" i="1"/>
  <c r="R3303" i="1"/>
  <c r="Q3303" i="1"/>
  <c r="R3302" i="1"/>
  <c r="Q3302" i="1"/>
  <c r="R3301" i="1"/>
  <c r="Q3301" i="1"/>
  <c r="R3300" i="1"/>
  <c r="Q3300" i="1"/>
  <c r="R3299" i="1"/>
  <c r="Q3299" i="1"/>
  <c r="R3298" i="1"/>
  <c r="Q3298" i="1"/>
  <c r="R3297" i="1"/>
  <c r="Q3297" i="1"/>
  <c r="R3296" i="1"/>
  <c r="Q3296" i="1"/>
  <c r="R3295" i="1"/>
  <c r="Q3295" i="1"/>
  <c r="R3294" i="1"/>
  <c r="Q3294" i="1"/>
  <c r="R3293" i="1"/>
  <c r="Q3293" i="1"/>
  <c r="R3292" i="1"/>
  <c r="Q3292" i="1"/>
  <c r="R3291" i="1"/>
  <c r="Q3291" i="1"/>
  <c r="R3290" i="1"/>
  <c r="Q3290" i="1"/>
  <c r="R3289" i="1"/>
  <c r="Q3289" i="1"/>
  <c r="R3288" i="1"/>
  <c r="Q3288" i="1"/>
  <c r="R3287" i="1"/>
  <c r="Q3287" i="1"/>
  <c r="R3286" i="1"/>
  <c r="Q3286" i="1"/>
  <c r="R3285" i="1"/>
  <c r="Q3285" i="1"/>
  <c r="R3284" i="1"/>
  <c r="Q3284" i="1"/>
  <c r="R3283" i="1"/>
  <c r="Q3283" i="1"/>
  <c r="R3282" i="1"/>
  <c r="Q3282" i="1"/>
  <c r="R3281" i="1"/>
  <c r="Q3281" i="1"/>
  <c r="R3280" i="1"/>
  <c r="Q3280" i="1"/>
  <c r="R3279" i="1"/>
  <c r="Q3279" i="1"/>
  <c r="R3278" i="1"/>
  <c r="Q3278" i="1"/>
  <c r="R3277" i="1"/>
  <c r="Q3277" i="1"/>
  <c r="R3276" i="1"/>
  <c r="Q3276" i="1"/>
  <c r="R3275" i="1"/>
  <c r="Q3275" i="1"/>
  <c r="R3274" i="1"/>
  <c r="Q3274" i="1"/>
  <c r="R3273" i="1"/>
  <c r="Q3273" i="1"/>
  <c r="R3272" i="1"/>
  <c r="Q3272" i="1"/>
  <c r="R3271" i="1"/>
  <c r="Q3271" i="1"/>
  <c r="R3270" i="1"/>
  <c r="Q3270" i="1"/>
  <c r="R3269" i="1"/>
  <c r="Q3269" i="1"/>
  <c r="R3268" i="1"/>
  <c r="Q3268" i="1"/>
  <c r="R3267" i="1"/>
  <c r="Q3267" i="1"/>
  <c r="R3266" i="1"/>
  <c r="Q3266" i="1"/>
  <c r="R3265" i="1"/>
  <c r="Q3265" i="1"/>
  <c r="R3264" i="1"/>
  <c r="Q3264" i="1"/>
  <c r="R3263" i="1"/>
  <c r="Q3263" i="1"/>
  <c r="R3262" i="1"/>
  <c r="Q3262" i="1"/>
  <c r="R3261" i="1"/>
  <c r="Q3261" i="1"/>
  <c r="R3260" i="1"/>
  <c r="Q3260" i="1"/>
  <c r="R3259" i="1"/>
  <c r="Q3259" i="1"/>
  <c r="R3258" i="1"/>
  <c r="Q3258" i="1"/>
  <c r="R3257" i="1"/>
  <c r="Q3257" i="1"/>
  <c r="R3256" i="1"/>
  <c r="Q3256" i="1"/>
  <c r="R3255" i="1"/>
  <c r="Q3255" i="1"/>
  <c r="R3254" i="1"/>
  <c r="Q3254" i="1"/>
  <c r="R3253" i="1"/>
  <c r="Q3253" i="1"/>
  <c r="R3252" i="1"/>
  <c r="Q3252" i="1"/>
  <c r="R3251" i="1"/>
  <c r="Q3251" i="1"/>
  <c r="R3250" i="1"/>
  <c r="Q3250" i="1"/>
  <c r="R3249" i="1"/>
  <c r="Q3249" i="1"/>
  <c r="R3248" i="1"/>
  <c r="Q3248" i="1"/>
  <c r="R3247" i="1"/>
  <c r="Q3247" i="1"/>
  <c r="R3246" i="1"/>
  <c r="Q3246" i="1"/>
  <c r="R3245" i="1"/>
  <c r="Q3245" i="1"/>
  <c r="R3244" i="1"/>
  <c r="Q3244" i="1"/>
  <c r="R3243" i="1"/>
  <c r="Q3243" i="1"/>
  <c r="R3242" i="1"/>
  <c r="Q3242" i="1"/>
  <c r="R3241" i="1"/>
  <c r="Q3241" i="1"/>
  <c r="R3240" i="1"/>
  <c r="Q3240" i="1"/>
  <c r="R3239" i="1"/>
  <c r="Q3239" i="1"/>
  <c r="R3238" i="1"/>
  <c r="Q3238" i="1"/>
  <c r="R3237" i="1"/>
  <c r="Q3237" i="1"/>
  <c r="R3236" i="1"/>
  <c r="Q3236" i="1"/>
  <c r="R3235" i="1"/>
  <c r="Q3235" i="1"/>
  <c r="R3234" i="1"/>
  <c r="Q3234" i="1"/>
  <c r="R3233" i="1"/>
  <c r="Q3233" i="1"/>
  <c r="R3232" i="1"/>
  <c r="Q3232" i="1"/>
  <c r="R3231" i="1"/>
  <c r="Q3231" i="1"/>
  <c r="R3230" i="1"/>
  <c r="Q3230" i="1"/>
  <c r="R3229" i="1"/>
  <c r="Q3229" i="1"/>
  <c r="R3228" i="1"/>
  <c r="Q3228" i="1"/>
  <c r="R3227" i="1"/>
  <c r="Q3227" i="1"/>
  <c r="R3226" i="1"/>
  <c r="Q3226" i="1"/>
  <c r="R3225" i="1"/>
  <c r="Q3225" i="1"/>
  <c r="R3224" i="1"/>
  <c r="Q3224" i="1"/>
  <c r="R3223" i="1"/>
  <c r="Q3223" i="1"/>
  <c r="R3222" i="1"/>
  <c r="Q3222" i="1"/>
  <c r="R3221" i="1"/>
  <c r="Q3221" i="1"/>
  <c r="R3220" i="1"/>
  <c r="Q3220" i="1"/>
  <c r="R3219" i="1"/>
  <c r="Q3219" i="1"/>
  <c r="R3218" i="1"/>
  <c r="Q3218" i="1"/>
  <c r="R3217" i="1"/>
  <c r="Q3217" i="1"/>
  <c r="R3216" i="1"/>
  <c r="Q3216" i="1"/>
  <c r="R3215" i="1"/>
  <c r="Q3215" i="1"/>
  <c r="R3214" i="1"/>
  <c r="Q3214" i="1"/>
  <c r="R3213" i="1"/>
  <c r="Q3213" i="1"/>
  <c r="R3212" i="1"/>
  <c r="Q3212" i="1"/>
  <c r="R3211" i="1"/>
  <c r="Q3211" i="1"/>
  <c r="R3210" i="1"/>
  <c r="Q3210" i="1"/>
  <c r="R3209" i="1"/>
  <c r="Q3209" i="1"/>
  <c r="R3208" i="1"/>
  <c r="Q3208" i="1"/>
  <c r="R3207" i="1"/>
  <c r="Q3207" i="1"/>
  <c r="R3206" i="1"/>
  <c r="Q3206" i="1"/>
  <c r="R3205" i="1"/>
  <c r="Q3205" i="1"/>
  <c r="R3204" i="1"/>
  <c r="Q3204" i="1"/>
  <c r="R3203" i="1"/>
  <c r="Q3203" i="1"/>
  <c r="R3202" i="1"/>
  <c r="Q3202" i="1"/>
  <c r="R3201" i="1"/>
  <c r="Q3201" i="1"/>
  <c r="R3200" i="1"/>
  <c r="Q3200" i="1"/>
  <c r="R3199" i="1"/>
  <c r="Q3199" i="1"/>
  <c r="R3198" i="1"/>
  <c r="Q3198" i="1"/>
  <c r="R3197" i="1"/>
  <c r="Q3197" i="1"/>
  <c r="R3196" i="1"/>
  <c r="Q3196" i="1"/>
  <c r="R3195" i="1"/>
  <c r="Q3195" i="1"/>
  <c r="R3194" i="1"/>
  <c r="Q3194" i="1"/>
  <c r="R3193" i="1"/>
  <c r="Q3193" i="1"/>
  <c r="R3192" i="1"/>
  <c r="Q3192" i="1"/>
  <c r="R3191" i="1"/>
  <c r="Q3191" i="1"/>
  <c r="R3190" i="1"/>
  <c r="Q3190" i="1"/>
  <c r="R3189" i="1"/>
  <c r="Q3189" i="1"/>
  <c r="R3188" i="1"/>
  <c r="Q3188" i="1"/>
  <c r="R3187" i="1"/>
  <c r="Q3187" i="1"/>
  <c r="R3186" i="1"/>
  <c r="Q3186" i="1"/>
  <c r="R3185" i="1"/>
  <c r="Q3185" i="1"/>
  <c r="R3184" i="1"/>
  <c r="Q3184" i="1"/>
  <c r="R3183" i="1"/>
  <c r="Q3183" i="1"/>
  <c r="R3182" i="1"/>
  <c r="Q3182" i="1"/>
  <c r="R3181" i="1"/>
  <c r="Q3181" i="1"/>
  <c r="R3180" i="1"/>
  <c r="Q3180" i="1"/>
  <c r="R3179" i="1"/>
  <c r="Q3179" i="1"/>
  <c r="R3178" i="1"/>
  <c r="Q3178" i="1"/>
  <c r="R3177" i="1"/>
  <c r="Q3177" i="1"/>
  <c r="R3176" i="1"/>
  <c r="Q3176" i="1"/>
  <c r="R3175" i="1"/>
  <c r="Q3175" i="1"/>
  <c r="R3174" i="1"/>
  <c r="Q3174" i="1"/>
  <c r="R3173" i="1"/>
  <c r="Q3173" i="1"/>
  <c r="R3172" i="1"/>
  <c r="Q3172" i="1"/>
  <c r="R3171" i="1"/>
  <c r="Q3171" i="1"/>
  <c r="R3170" i="1"/>
  <c r="Q3170" i="1"/>
  <c r="R3169" i="1"/>
  <c r="Q3169" i="1"/>
  <c r="R3168" i="1"/>
  <c r="Q3168" i="1"/>
  <c r="R3167" i="1"/>
  <c r="Q3167" i="1"/>
  <c r="R3166" i="1"/>
  <c r="Q3166" i="1"/>
  <c r="R3165" i="1"/>
  <c r="Q3165" i="1"/>
  <c r="R3164" i="1"/>
  <c r="Q3164" i="1"/>
  <c r="R3163" i="1"/>
  <c r="Q3163" i="1"/>
  <c r="R3162" i="1"/>
  <c r="Q3162" i="1"/>
  <c r="R3161" i="1"/>
  <c r="Q3161" i="1"/>
  <c r="R3160" i="1"/>
  <c r="Q3160" i="1"/>
  <c r="R3159" i="1"/>
  <c r="Q3159" i="1"/>
  <c r="R3158" i="1"/>
  <c r="Q3158" i="1"/>
  <c r="R3157" i="1"/>
  <c r="Q3157" i="1"/>
  <c r="R3156" i="1"/>
  <c r="Q3156" i="1"/>
  <c r="R3155" i="1"/>
  <c r="Q3155" i="1"/>
  <c r="R3154" i="1"/>
  <c r="Q3154" i="1"/>
  <c r="R3153" i="1"/>
  <c r="Q3153" i="1"/>
  <c r="R3152" i="1"/>
  <c r="Q3152" i="1"/>
  <c r="R3151" i="1"/>
  <c r="Q3151" i="1"/>
  <c r="R3150" i="1"/>
  <c r="Q3150" i="1"/>
  <c r="R3149" i="1"/>
  <c r="Q3149" i="1"/>
  <c r="R3148" i="1"/>
  <c r="Q3148" i="1"/>
  <c r="R3147" i="1"/>
  <c r="Q3147" i="1"/>
  <c r="R3146" i="1"/>
  <c r="Q3146" i="1"/>
  <c r="R3145" i="1"/>
  <c r="Q3145" i="1"/>
  <c r="R3144" i="1"/>
  <c r="Q3144" i="1"/>
  <c r="R3143" i="1"/>
  <c r="Q3143" i="1"/>
  <c r="R3142" i="1"/>
  <c r="Q3142" i="1"/>
  <c r="R3141" i="1"/>
  <c r="Q3141" i="1"/>
  <c r="R3140" i="1"/>
  <c r="Q3140" i="1"/>
  <c r="R3139" i="1"/>
  <c r="Q3139" i="1"/>
  <c r="R3138" i="1"/>
  <c r="Q3138" i="1"/>
  <c r="R3137" i="1"/>
  <c r="Q3137" i="1"/>
  <c r="R3136" i="1"/>
  <c r="Q3136" i="1"/>
  <c r="R3135" i="1"/>
  <c r="Q3135" i="1"/>
  <c r="R3134" i="1"/>
  <c r="Q3134" i="1"/>
  <c r="R3133" i="1"/>
  <c r="Q3133" i="1"/>
  <c r="R3132" i="1"/>
  <c r="Q3132" i="1"/>
  <c r="R3131" i="1"/>
  <c r="Q3131" i="1"/>
  <c r="R3130" i="1"/>
  <c r="Q3130" i="1"/>
  <c r="R3129" i="1"/>
  <c r="Q3129" i="1"/>
  <c r="R3128" i="1"/>
  <c r="Q3128" i="1"/>
  <c r="R3127" i="1"/>
  <c r="Q3127" i="1"/>
  <c r="R3126" i="1"/>
  <c r="Q3126" i="1"/>
  <c r="R3125" i="1"/>
  <c r="Q3125" i="1"/>
  <c r="R3124" i="1"/>
  <c r="Q3124" i="1"/>
  <c r="R3123" i="1"/>
  <c r="Q3123" i="1"/>
  <c r="R3122" i="1"/>
  <c r="Q3122" i="1"/>
  <c r="R3121" i="1"/>
  <c r="Q3121" i="1"/>
  <c r="R3120" i="1"/>
  <c r="Q3120" i="1"/>
  <c r="R3119" i="1"/>
  <c r="Q3119" i="1"/>
  <c r="R3118" i="1"/>
  <c r="Q3118" i="1"/>
  <c r="R3117" i="1"/>
  <c r="Q3117" i="1"/>
  <c r="R3116" i="1"/>
  <c r="Q3116" i="1"/>
  <c r="R3115" i="1"/>
  <c r="Q3115" i="1"/>
  <c r="R3114" i="1"/>
  <c r="Q3114" i="1"/>
  <c r="R3113" i="1"/>
  <c r="Q3113" i="1"/>
  <c r="R3112" i="1"/>
  <c r="Q3112" i="1"/>
  <c r="R3111" i="1"/>
  <c r="Q3111" i="1"/>
  <c r="R3110" i="1"/>
  <c r="Q3110" i="1"/>
  <c r="R3109" i="1"/>
  <c r="Q3109" i="1"/>
  <c r="R3108" i="1"/>
  <c r="Q3108" i="1"/>
  <c r="R3107" i="1"/>
  <c r="Q3107" i="1"/>
  <c r="R3106" i="1"/>
  <c r="Q3106" i="1"/>
  <c r="R3105" i="1"/>
  <c r="Q3105" i="1"/>
  <c r="R3104" i="1"/>
  <c r="Q3104" i="1"/>
  <c r="R3103" i="1"/>
  <c r="Q3103" i="1"/>
  <c r="R3102" i="1"/>
  <c r="Q3102" i="1"/>
  <c r="R3101" i="1"/>
  <c r="Q3101" i="1"/>
  <c r="R3100" i="1"/>
  <c r="Q3100" i="1"/>
  <c r="R3099" i="1"/>
  <c r="Q3099" i="1"/>
  <c r="R3098" i="1"/>
  <c r="Q3098" i="1"/>
  <c r="R3097" i="1"/>
  <c r="Q3097" i="1"/>
  <c r="R3096" i="1"/>
  <c r="Q3096" i="1"/>
  <c r="R3095" i="1"/>
  <c r="Q3095" i="1"/>
  <c r="R3094" i="1"/>
  <c r="Q3094" i="1"/>
  <c r="R3093" i="1"/>
  <c r="Q3093" i="1"/>
  <c r="R3092" i="1"/>
  <c r="Q3092" i="1"/>
  <c r="R3091" i="1"/>
  <c r="Q3091" i="1"/>
  <c r="R3090" i="1"/>
  <c r="Q3090" i="1"/>
  <c r="R3089" i="1"/>
  <c r="Q3089" i="1"/>
  <c r="R3088" i="1"/>
  <c r="Q3088" i="1"/>
  <c r="R3087" i="1"/>
  <c r="Q3087" i="1"/>
  <c r="R3086" i="1"/>
  <c r="Q3086" i="1"/>
  <c r="R3085" i="1"/>
  <c r="Q3085" i="1"/>
  <c r="R3084" i="1"/>
  <c r="Q3084" i="1"/>
  <c r="R3083" i="1"/>
  <c r="Q3083" i="1"/>
  <c r="R3082" i="1"/>
  <c r="Q3082" i="1"/>
  <c r="R3081" i="1"/>
  <c r="Q3081" i="1"/>
  <c r="R3080" i="1"/>
  <c r="Q3080" i="1"/>
  <c r="R3079" i="1"/>
  <c r="Q3079" i="1"/>
  <c r="R3078" i="1"/>
  <c r="Q3078" i="1"/>
  <c r="R3077" i="1"/>
  <c r="Q3077" i="1"/>
  <c r="R3076" i="1"/>
  <c r="Q3076" i="1"/>
  <c r="R3075" i="1"/>
  <c r="Q3075" i="1"/>
  <c r="R3074" i="1"/>
  <c r="Q3074" i="1"/>
  <c r="R3073" i="1"/>
  <c r="Q3073" i="1"/>
  <c r="R3072" i="1"/>
  <c r="Q3072" i="1"/>
  <c r="R3071" i="1"/>
  <c r="Q3071" i="1"/>
  <c r="R3070" i="1"/>
  <c r="Q3070" i="1"/>
  <c r="R3069" i="1"/>
  <c r="Q3069" i="1"/>
  <c r="R3068" i="1"/>
  <c r="Q3068" i="1"/>
  <c r="R3067" i="1"/>
  <c r="Q3067" i="1"/>
  <c r="R3066" i="1"/>
  <c r="Q3066" i="1"/>
  <c r="R3065" i="1"/>
  <c r="Q3065" i="1"/>
  <c r="R3064" i="1"/>
  <c r="Q3064" i="1"/>
  <c r="R3063" i="1"/>
  <c r="Q3063" i="1"/>
  <c r="R3062" i="1"/>
  <c r="Q3062" i="1"/>
  <c r="R3061" i="1"/>
  <c r="Q3061" i="1"/>
  <c r="R3060" i="1"/>
  <c r="Q3060" i="1"/>
  <c r="R3059" i="1"/>
  <c r="Q3059" i="1"/>
  <c r="R3058" i="1"/>
  <c r="Q3058" i="1"/>
  <c r="R3057" i="1"/>
  <c r="Q3057" i="1"/>
  <c r="R3056" i="1"/>
  <c r="Q3056" i="1"/>
  <c r="R3055" i="1"/>
  <c r="Q3055" i="1"/>
  <c r="R3054" i="1"/>
  <c r="Q3054" i="1"/>
  <c r="R3053" i="1"/>
  <c r="Q3053" i="1"/>
  <c r="R3052" i="1"/>
  <c r="Q3052" i="1"/>
  <c r="R3051" i="1"/>
  <c r="Q3051" i="1"/>
  <c r="R3050" i="1"/>
  <c r="Q3050" i="1"/>
  <c r="R3049" i="1"/>
  <c r="Q3049" i="1"/>
  <c r="R3048" i="1"/>
  <c r="Q3048" i="1"/>
  <c r="R3047" i="1"/>
  <c r="Q3047" i="1"/>
  <c r="R3046" i="1"/>
  <c r="Q3046" i="1"/>
  <c r="R3045" i="1"/>
  <c r="Q3045" i="1"/>
  <c r="R3044" i="1"/>
  <c r="Q3044" i="1"/>
  <c r="R3043" i="1"/>
  <c r="Q3043" i="1"/>
  <c r="R3042" i="1"/>
  <c r="Q3042" i="1"/>
  <c r="R3041" i="1"/>
  <c r="Q3041" i="1"/>
  <c r="R3040" i="1"/>
  <c r="Q3040" i="1"/>
  <c r="R3039" i="1"/>
  <c r="Q3039" i="1"/>
  <c r="R3038" i="1"/>
  <c r="Q3038" i="1"/>
  <c r="R3037" i="1"/>
  <c r="Q3037" i="1"/>
  <c r="R3036" i="1"/>
  <c r="Q3036" i="1"/>
  <c r="R3035" i="1"/>
  <c r="Q3035" i="1"/>
  <c r="R3034" i="1"/>
  <c r="Q3034" i="1"/>
  <c r="R3033" i="1"/>
  <c r="Q3033" i="1"/>
  <c r="R3032" i="1"/>
  <c r="Q3032" i="1"/>
  <c r="R3031" i="1"/>
  <c r="Q3031" i="1"/>
  <c r="R3030" i="1"/>
  <c r="Q3030" i="1"/>
  <c r="R3029" i="1"/>
  <c r="Q3029" i="1"/>
  <c r="R3028" i="1"/>
  <c r="Q3028" i="1"/>
  <c r="R3027" i="1"/>
  <c r="Q3027" i="1"/>
  <c r="R3026" i="1"/>
  <c r="Q3026" i="1"/>
  <c r="R3025" i="1"/>
  <c r="Q3025" i="1"/>
  <c r="R3024" i="1"/>
  <c r="Q3024" i="1"/>
  <c r="R3023" i="1"/>
  <c r="Q3023" i="1"/>
  <c r="R3022" i="1"/>
  <c r="Q3022" i="1"/>
  <c r="R3021" i="1"/>
  <c r="Q3021" i="1"/>
  <c r="R3020" i="1"/>
  <c r="Q3020" i="1"/>
  <c r="R3019" i="1"/>
  <c r="Q3019" i="1"/>
  <c r="R3018" i="1"/>
  <c r="Q3018" i="1"/>
  <c r="R3017" i="1"/>
  <c r="Q3017" i="1"/>
  <c r="R3016" i="1"/>
  <c r="Q3016" i="1"/>
  <c r="R3015" i="1"/>
  <c r="Q3015" i="1"/>
  <c r="R3014" i="1"/>
  <c r="Q3014" i="1"/>
  <c r="R3013" i="1"/>
  <c r="Q3013" i="1"/>
  <c r="R3012" i="1"/>
  <c r="Q3012" i="1"/>
  <c r="R3011" i="1"/>
  <c r="Q3011" i="1"/>
  <c r="R3010" i="1"/>
  <c r="Q3010" i="1"/>
  <c r="R3009" i="1"/>
  <c r="Q3009" i="1"/>
  <c r="R3008" i="1"/>
  <c r="Q3008" i="1"/>
  <c r="R3007" i="1"/>
  <c r="Q3007" i="1"/>
  <c r="R3006" i="1"/>
  <c r="Q3006" i="1"/>
  <c r="R3005" i="1"/>
  <c r="Q3005" i="1"/>
  <c r="R3004" i="1"/>
  <c r="Q3004" i="1"/>
  <c r="R3003" i="1"/>
  <c r="Q3003" i="1"/>
  <c r="R3002" i="1"/>
  <c r="Q3002" i="1"/>
  <c r="R3001" i="1"/>
  <c r="Q3001" i="1"/>
  <c r="R3000" i="1"/>
  <c r="Q3000" i="1"/>
  <c r="R2999" i="1"/>
  <c r="Q2999" i="1"/>
  <c r="R2998" i="1"/>
  <c r="Q2998" i="1"/>
  <c r="R2997" i="1"/>
  <c r="Q2997" i="1"/>
  <c r="R2996" i="1"/>
  <c r="Q2996" i="1"/>
  <c r="R2995" i="1"/>
  <c r="Q2995" i="1"/>
  <c r="R2994" i="1"/>
  <c r="Q2994" i="1"/>
  <c r="R2993" i="1"/>
  <c r="Q2993" i="1"/>
  <c r="R2992" i="1"/>
  <c r="Q2992" i="1"/>
  <c r="R2991" i="1"/>
  <c r="Q2991" i="1"/>
  <c r="R2990" i="1"/>
  <c r="Q2990" i="1"/>
  <c r="R2989" i="1"/>
  <c r="Q2989" i="1"/>
  <c r="R2988" i="1"/>
  <c r="Q2988" i="1"/>
  <c r="R2987" i="1"/>
  <c r="Q2987" i="1"/>
  <c r="R2986" i="1"/>
  <c r="Q2986" i="1"/>
  <c r="R2985" i="1"/>
  <c r="Q2985" i="1"/>
  <c r="R2984" i="1"/>
  <c r="Q2984" i="1"/>
  <c r="R2983" i="1"/>
  <c r="Q2983" i="1"/>
  <c r="R2982" i="1"/>
  <c r="Q2982" i="1"/>
  <c r="R2981" i="1"/>
  <c r="Q2981" i="1"/>
  <c r="R2980" i="1"/>
  <c r="Q2980" i="1"/>
  <c r="R2979" i="1"/>
  <c r="Q2979" i="1"/>
  <c r="R2978" i="1"/>
  <c r="Q2978" i="1"/>
  <c r="R2977" i="1"/>
  <c r="Q2977" i="1"/>
  <c r="R2976" i="1"/>
  <c r="Q2976" i="1"/>
  <c r="R2975" i="1"/>
  <c r="Q2975" i="1"/>
  <c r="R2974" i="1"/>
  <c r="Q2974" i="1"/>
  <c r="R2973" i="1"/>
  <c r="Q2973" i="1"/>
  <c r="R2972" i="1"/>
  <c r="Q2972" i="1"/>
  <c r="R2971" i="1"/>
  <c r="Q2971" i="1"/>
  <c r="R2970" i="1"/>
  <c r="Q2970" i="1"/>
  <c r="R2969" i="1"/>
  <c r="Q2969" i="1"/>
  <c r="R2968" i="1"/>
  <c r="Q2968" i="1"/>
  <c r="R2967" i="1"/>
  <c r="Q2967" i="1"/>
  <c r="R2966" i="1"/>
  <c r="Q2966" i="1"/>
  <c r="R2965" i="1"/>
  <c r="Q2965" i="1"/>
  <c r="R2964" i="1"/>
  <c r="Q2964" i="1"/>
  <c r="R2963" i="1"/>
  <c r="Q2963" i="1"/>
  <c r="R2962" i="1"/>
  <c r="Q2962" i="1"/>
  <c r="R2961" i="1"/>
  <c r="Q2961" i="1"/>
  <c r="R2960" i="1"/>
  <c r="Q2960" i="1"/>
  <c r="R2959" i="1"/>
  <c r="Q2959" i="1"/>
  <c r="R2958" i="1"/>
  <c r="Q2958" i="1"/>
  <c r="R2957" i="1"/>
  <c r="Q2957" i="1"/>
  <c r="R2956" i="1"/>
  <c r="Q2956" i="1"/>
  <c r="R2955" i="1"/>
  <c r="Q2955" i="1"/>
  <c r="R2954" i="1"/>
  <c r="Q2954" i="1"/>
  <c r="R2953" i="1"/>
  <c r="Q2953" i="1"/>
  <c r="R2952" i="1"/>
  <c r="Q2952" i="1"/>
  <c r="R2951" i="1"/>
  <c r="Q2951" i="1"/>
  <c r="R2950" i="1"/>
  <c r="Q2950" i="1"/>
  <c r="R2949" i="1"/>
  <c r="Q2949" i="1"/>
  <c r="R2948" i="1"/>
  <c r="Q2948" i="1"/>
  <c r="R2947" i="1"/>
  <c r="Q2947" i="1"/>
  <c r="R2946" i="1"/>
  <c r="Q2946" i="1"/>
  <c r="R2945" i="1"/>
  <c r="Q2945" i="1"/>
  <c r="R2944" i="1"/>
  <c r="Q2944" i="1"/>
  <c r="R2943" i="1"/>
  <c r="Q2943" i="1"/>
  <c r="R2942" i="1"/>
  <c r="Q2942" i="1"/>
  <c r="R2941" i="1"/>
  <c r="Q2941" i="1"/>
  <c r="R2940" i="1"/>
  <c r="Q2940" i="1"/>
  <c r="R2939" i="1"/>
  <c r="Q2939" i="1"/>
  <c r="R2938" i="1"/>
  <c r="Q2938" i="1"/>
  <c r="R2937" i="1"/>
  <c r="Q2937" i="1"/>
  <c r="R2936" i="1"/>
  <c r="Q2936" i="1"/>
  <c r="R2935" i="1"/>
  <c r="Q2935" i="1"/>
  <c r="R2934" i="1"/>
  <c r="Q2934" i="1"/>
  <c r="R2933" i="1"/>
  <c r="Q2933" i="1"/>
  <c r="R2932" i="1"/>
  <c r="Q2932" i="1"/>
  <c r="R2931" i="1"/>
  <c r="Q2931" i="1"/>
  <c r="R2930" i="1"/>
  <c r="Q2930" i="1"/>
  <c r="R2929" i="1"/>
  <c r="Q2929" i="1"/>
  <c r="R2928" i="1"/>
  <c r="Q2928" i="1"/>
  <c r="R2927" i="1"/>
  <c r="Q2927" i="1"/>
  <c r="R2926" i="1"/>
  <c r="Q2926" i="1"/>
  <c r="R2925" i="1"/>
  <c r="Q2925" i="1"/>
  <c r="R2924" i="1"/>
  <c r="Q2924" i="1"/>
  <c r="R2923" i="1"/>
  <c r="Q2923" i="1"/>
  <c r="R2922" i="1"/>
  <c r="Q2922" i="1"/>
  <c r="R2921" i="1"/>
  <c r="Q2921" i="1"/>
  <c r="R2920" i="1"/>
  <c r="Q2920" i="1"/>
  <c r="R2919" i="1"/>
  <c r="Q2919" i="1"/>
  <c r="R2918" i="1"/>
  <c r="Q2918" i="1"/>
  <c r="R2917" i="1"/>
  <c r="Q2917" i="1"/>
  <c r="R2916" i="1"/>
  <c r="Q2916" i="1"/>
  <c r="R2915" i="1"/>
  <c r="Q2915" i="1"/>
  <c r="R2914" i="1"/>
  <c r="Q2914" i="1"/>
  <c r="R2913" i="1"/>
  <c r="Q2913" i="1"/>
  <c r="R2912" i="1"/>
  <c r="Q2912" i="1"/>
  <c r="R2911" i="1"/>
  <c r="Q2911" i="1"/>
  <c r="R2910" i="1"/>
  <c r="Q2910" i="1"/>
  <c r="R2909" i="1"/>
  <c r="Q2909" i="1"/>
  <c r="R2908" i="1"/>
  <c r="Q2908" i="1"/>
  <c r="R2907" i="1"/>
  <c r="Q2907" i="1"/>
  <c r="R2906" i="1"/>
  <c r="Q2906" i="1"/>
  <c r="R2905" i="1"/>
  <c r="Q2905" i="1"/>
  <c r="R2904" i="1"/>
  <c r="Q2904" i="1"/>
  <c r="R2903" i="1"/>
  <c r="Q2903" i="1"/>
  <c r="R2902" i="1"/>
  <c r="Q2902" i="1"/>
  <c r="R2901" i="1"/>
  <c r="Q2901" i="1"/>
  <c r="R2900" i="1"/>
  <c r="Q2900" i="1"/>
  <c r="R2899" i="1"/>
  <c r="Q2899" i="1"/>
  <c r="R2898" i="1"/>
  <c r="Q2898" i="1"/>
  <c r="R2897" i="1"/>
  <c r="Q2897" i="1"/>
  <c r="R2896" i="1"/>
  <c r="Q2896" i="1"/>
  <c r="R2895" i="1"/>
  <c r="Q2895" i="1"/>
  <c r="R2894" i="1"/>
  <c r="Q2894" i="1"/>
  <c r="R2893" i="1"/>
  <c r="Q2893" i="1"/>
  <c r="R2892" i="1"/>
  <c r="Q2892" i="1"/>
  <c r="R2891" i="1"/>
  <c r="Q2891" i="1"/>
  <c r="R2890" i="1"/>
  <c r="Q2890" i="1"/>
  <c r="R2889" i="1"/>
  <c r="Q2889" i="1"/>
  <c r="R2888" i="1"/>
  <c r="Q2888" i="1"/>
  <c r="R2887" i="1"/>
  <c r="Q2887" i="1"/>
  <c r="R2886" i="1"/>
  <c r="Q2886" i="1"/>
  <c r="R2885" i="1"/>
  <c r="Q2885" i="1"/>
  <c r="R2884" i="1"/>
  <c r="Q2884" i="1"/>
  <c r="R2883" i="1"/>
  <c r="Q2883" i="1"/>
  <c r="R2882" i="1"/>
  <c r="Q2882" i="1"/>
  <c r="R2881" i="1"/>
  <c r="Q2881" i="1"/>
  <c r="R2880" i="1"/>
  <c r="Q2880" i="1"/>
  <c r="R2879" i="1"/>
  <c r="Q2879" i="1"/>
  <c r="R2878" i="1"/>
  <c r="Q2878" i="1"/>
  <c r="R2877" i="1"/>
  <c r="Q2877" i="1"/>
  <c r="R2876" i="1"/>
  <c r="Q2876" i="1"/>
  <c r="R2875" i="1"/>
  <c r="Q2875" i="1"/>
  <c r="R2874" i="1"/>
  <c r="Q2874" i="1"/>
  <c r="R2873" i="1"/>
  <c r="Q2873" i="1"/>
  <c r="R2872" i="1"/>
  <c r="Q2872" i="1"/>
  <c r="R2871" i="1"/>
  <c r="Q2871" i="1"/>
  <c r="R2870" i="1"/>
  <c r="Q2870" i="1"/>
  <c r="R2869" i="1"/>
  <c r="Q2869" i="1"/>
  <c r="R2868" i="1"/>
  <c r="Q2868" i="1"/>
  <c r="R2867" i="1"/>
  <c r="Q2867" i="1"/>
  <c r="R2866" i="1"/>
  <c r="Q2866" i="1"/>
  <c r="R2865" i="1"/>
  <c r="Q2865" i="1"/>
  <c r="R2864" i="1"/>
  <c r="Q2864" i="1"/>
  <c r="R2863" i="1"/>
  <c r="Q2863" i="1"/>
  <c r="R2862" i="1"/>
  <c r="Q2862" i="1"/>
  <c r="R2861" i="1"/>
  <c r="Q2861" i="1"/>
  <c r="R2860" i="1"/>
  <c r="Q2860" i="1"/>
  <c r="R2859" i="1"/>
  <c r="Q2859" i="1"/>
  <c r="R2858" i="1"/>
  <c r="Q2858" i="1"/>
  <c r="R2857" i="1"/>
  <c r="Q2857" i="1"/>
  <c r="R2856" i="1"/>
  <c r="Q2856" i="1"/>
  <c r="R2855" i="1"/>
  <c r="Q2855" i="1"/>
  <c r="R2854" i="1"/>
  <c r="Q2854" i="1"/>
  <c r="R2853" i="1"/>
  <c r="Q2853" i="1"/>
  <c r="R2852" i="1"/>
  <c r="Q2852" i="1"/>
  <c r="R2851" i="1"/>
  <c r="Q2851" i="1"/>
  <c r="R2850" i="1"/>
  <c r="Q2850" i="1"/>
  <c r="R2849" i="1"/>
  <c r="Q2849" i="1"/>
  <c r="R2848" i="1"/>
  <c r="Q2848" i="1"/>
  <c r="R2847" i="1"/>
  <c r="Q2847" i="1"/>
  <c r="R2846" i="1"/>
  <c r="Q2846" i="1"/>
  <c r="R2845" i="1"/>
  <c r="Q2845" i="1"/>
  <c r="R2844" i="1"/>
  <c r="Q2844" i="1"/>
  <c r="R2843" i="1"/>
  <c r="Q2843" i="1"/>
  <c r="R2842" i="1"/>
  <c r="Q2842" i="1"/>
  <c r="R2841" i="1"/>
  <c r="Q2841" i="1"/>
  <c r="R2840" i="1"/>
  <c r="Q2840" i="1"/>
  <c r="R2839" i="1"/>
  <c r="Q2839" i="1"/>
  <c r="R2838" i="1"/>
  <c r="Q2838" i="1"/>
  <c r="R2837" i="1"/>
  <c r="Q2837" i="1"/>
  <c r="R2836" i="1"/>
  <c r="Q2836" i="1"/>
  <c r="R2835" i="1"/>
  <c r="Q2835" i="1"/>
  <c r="R2834" i="1"/>
  <c r="Q2834" i="1"/>
  <c r="R2833" i="1"/>
  <c r="Q2833" i="1"/>
  <c r="R2832" i="1"/>
  <c r="Q2832" i="1"/>
  <c r="R2831" i="1"/>
  <c r="Q2831" i="1"/>
  <c r="R2830" i="1"/>
  <c r="Q2830" i="1"/>
  <c r="R2829" i="1"/>
  <c r="Q2829" i="1"/>
  <c r="R2828" i="1"/>
  <c r="Q2828" i="1"/>
  <c r="R2827" i="1"/>
  <c r="Q2827" i="1"/>
  <c r="R2826" i="1"/>
  <c r="Q2826" i="1"/>
  <c r="R2825" i="1"/>
  <c r="Q2825" i="1"/>
  <c r="R2824" i="1"/>
  <c r="Q2824" i="1"/>
  <c r="R2823" i="1"/>
  <c r="Q2823" i="1"/>
  <c r="R2822" i="1"/>
  <c r="Q2822" i="1"/>
  <c r="R2821" i="1"/>
  <c r="Q2821" i="1"/>
  <c r="R2820" i="1"/>
  <c r="Q2820" i="1"/>
  <c r="R2819" i="1"/>
  <c r="Q2819" i="1"/>
  <c r="R2818" i="1"/>
  <c r="Q2818" i="1"/>
  <c r="R2817" i="1"/>
  <c r="Q2817" i="1"/>
  <c r="R2816" i="1"/>
  <c r="Q2816" i="1"/>
  <c r="R2815" i="1"/>
  <c r="Q2815" i="1"/>
  <c r="R2814" i="1"/>
  <c r="Q2814" i="1"/>
  <c r="R2813" i="1"/>
  <c r="Q2813" i="1"/>
  <c r="R2812" i="1"/>
  <c r="Q2812" i="1"/>
  <c r="R2811" i="1"/>
  <c r="Q2811" i="1"/>
  <c r="R2810" i="1"/>
  <c r="Q2810" i="1"/>
  <c r="R2809" i="1"/>
  <c r="Q2809" i="1"/>
  <c r="R2808" i="1"/>
  <c r="Q2808" i="1"/>
  <c r="R2807" i="1"/>
  <c r="Q2807" i="1"/>
  <c r="R2806" i="1"/>
  <c r="Q2806" i="1"/>
  <c r="R2805" i="1"/>
  <c r="Q2805" i="1"/>
  <c r="R2804" i="1"/>
  <c r="Q2804" i="1"/>
  <c r="R2803" i="1"/>
  <c r="Q2803" i="1"/>
  <c r="R2802" i="1"/>
  <c r="Q2802" i="1"/>
  <c r="R2801" i="1"/>
  <c r="Q2801" i="1"/>
  <c r="R2800" i="1"/>
  <c r="Q2800" i="1"/>
  <c r="R2799" i="1"/>
  <c r="Q2799" i="1"/>
  <c r="R2798" i="1"/>
  <c r="Q2798" i="1"/>
  <c r="R2797" i="1"/>
  <c r="Q2797" i="1"/>
  <c r="R2796" i="1"/>
  <c r="Q2796" i="1"/>
  <c r="R2795" i="1"/>
  <c r="Q2795" i="1"/>
  <c r="R2794" i="1"/>
  <c r="Q2794" i="1"/>
  <c r="R2793" i="1"/>
  <c r="Q2793" i="1"/>
  <c r="R2792" i="1"/>
  <c r="Q2792" i="1"/>
  <c r="R2791" i="1"/>
  <c r="Q2791" i="1"/>
  <c r="R2790" i="1"/>
  <c r="Q2790" i="1"/>
  <c r="R2789" i="1"/>
  <c r="Q2789" i="1"/>
  <c r="R2788" i="1"/>
  <c r="Q2788" i="1"/>
  <c r="R2787" i="1"/>
  <c r="Q2787" i="1"/>
  <c r="R2786" i="1"/>
  <c r="Q2786" i="1"/>
  <c r="R2785" i="1"/>
  <c r="Q2785" i="1"/>
  <c r="R2784" i="1"/>
  <c r="Q2784" i="1"/>
  <c r="R2783" i="1"/>
  <c r="Q2783" i="1"/>
  <c r="R2782" i="1"/>
  <c r="Q2782" i="1"/>
  <c r="R2781" i="1"/>
  <c r="Q2781" i="1"/>
  <c r="R2780" i="1"/>
  <c r="Q2780" i="1"/>
  <c r="R2779" i="1"/>
  <c r="Q2779" i="1"/>
  <c r="R2778" i="1"/>
  <c r="Q2778" i="1"/>
  <c r="R2777" i="1"/>
  <c r="Q2777" i="1"/>
  <c r="R2776" i="1"/>
  <c r="Q2776" i="1"/>
  <c r="R2775" i="1"/>
  <c r="Q2775" i="1"/>
  <c r="R2774" i="1"/>
  <c r="Q2774" i="1"/>
  <c r="R2773" i="1"/>
  <c r="Q2773" i="1"/>
  <c r="R2772" i="1"/>
  <c r="Q2772" i="1"/>
  <c r="R2771" i="1"/>
  <c r="Q2771" i="1"/>
  <c r="R2770" i="1"/>
  <c r="Q2770" i="1"/>
  <c r="R2769" i="1"/>
  <c r="Q2769" i="1"/>
  <c r="R2768" i="1"/>
  <c r="Q2768" i="1"/>
  <c r="R2767" i="1"/>
  <c r="Q2767" i="1"/>
  <c r="R2766" i="1"/>
  <c r="Q2766" i="1"/>
  <c r="R2765" i="1"/>
  <c r="Q2765" i="1"/>
  <c r="R2764" i="1"/>
  <c r="Q2764" i="1"/>
  <c r="R2763" i="1"/>
  <c r="Q2763" i="1"/>
  <c r="R2762" i="1"/>
  <c r="Q2762" i="1"/>
  <c r="R2761" i="1"/>
  <c r="Q2761" i="1"/>
  <c r="R2760" i="1"/>
  <c r="Q2760" i="1"/>
  <c r="R2759" i="1"/>
  <c r="Q2759" i="1"/>
  <c r="R2758" i="1"/>
  <c r="Q2758" i="1"/>
  <c r="R2757" i="1"/>
  <c r="Q2757" i="1"/>
  <c r="R2756" i="1"/>
  <c r="Q2756" i="1"/>
  <c r="R2755" i="1"/>
  <c r="Q2755" i="1"/>
  <c r="R2754" i="1"/>
  <c r="Q2754" i="1"/>
  <c r="R2753" i="1"/>
  <c r="Q2753" i="1"/>
  <c r="R2752" i="1"/>
  <c r="Q2752" i="1"/>
  <c r="R2751" i="1"/>
  <c r="Q2751" i="1"/>
  <c r="R2750" i="1"/>
  <c r="Q2750" i="1"/>
  <c r="R2749" i="1"/>
  <c r="Q2749" i="1"/>
  <c r="R2748" i="1"/>
  <c r="Q2748" i="1"/>
  <c r="R2747" i="1"/>
  <c r="Q2747" i="1"/>
  <c r="R2746" i="1"/>
  <c r="Q2746" i="1"/>
  <c r="R2745" i="1"/>
  <c r="Q2745" i="1"/>
  <c r="R2744" i="1"/>
  <c r="Q2744" i="1"/>
  <c r="R2743" i="1"/>
  <c r="Q2743" i="1"/>
  <c r="R2742" i="1"/>
  <c r="Q2742" i="1"/>
  <c r="R2741" i="1"/>
  <c r="Q2741" i="1"/>
  <c r="R2740" i="1"/>
  <c r="Q2740" i="1"/>
  <c r="R2739" i="1"/>
  <c r="Q2739" i="1"/>
  <c r="R2738" i="1"/>
  <c r="Q2738" i="1"/>
  <c r="R2737" i="1"/>
  <c r="Q2737" i="1"/>
  <c r="R2736" i="1"/>
  <c r="Q2736" i="1"/>
  <c r="R2735" i="1"/>
  <c r="Q2735" i="1"/>
  <c r="R2734" i="1"/>
  <c r="Q2734" i="1"/>
  <c r="R2733" i="1"/>
  <c r="Q2733" i="1"/>
  <c r="R2732" i="1"/>
  <c r="Q2732" i="1"/>
  <c r="R2731" i="1"/>
  <c r="Q2731" i="1"/>
  <c r="R2730" i="1"/>
  <c r="Q2730" i="1"/>
  <c r="R2729" i="1"/>
  <c r="Q2729" i="1"/>
  <c r="R2728" i="1"/>
  <c r="Q2728" i="1"/>
  <c r="R2727" i="1"/>
  <c r="Q2727" i="1"/>
  <c r="R2726" i="1"/>
  <c r="Q2726" i="1"/>
  <c r="R2725" i="1"/>
  <c r="Q2725" i="1"/>
  <c r="R2724" i="1"/>
  <c r="Q2724" i="1"/>
  <c r="R2723" i="1"/>
  <c r="Q2723" i="1"/>
  <c r="R2722" i="1"/>
  <c r="Q2722" i="1"/>
  <c r="R2721" i="1"/>
  <c r="Q2721" i="1"/>
  <c r="R2720" i="1"/>
  <c r="Q2720" i="1"/>
  <c r="R2719" i="1"/>
  <c r="Q2719" i="1"/>
  <c r="R2718" i="1"/>
  <c r="Q2718" i="1"/>
  <c r="R2717" i="1"/>
  <c r="Q2717" i="1"/>
  <c r="R2716" i="1"/>
  <c r="Q2716" i="1"/>
  <c r="R2715" i="1"/>
  <c r="Q2715" i="1"/>
  <c r="R2714" i="1"/>
  <c r="Q2714" i="1"/>
  <c r="R2713" i="1"/>
  <c r="Q2713" i="1"/>
  <c r="R2712" i="1"/>
  <c r="Q2712" i="1"/>
  <c r="R2711" i="1"/>
  <c r="Q2711" i="1"/>
  <c r="R2710" i="1"/>
  <c r="Q2710" i="1"/>
  <c r="R2709" i="1"/>
  <c r="Q2709" i="1"/>
  <c r="R2708" i="1"/>
  <c r="Q2708" i="1"/>
  <c r="R2707" i="1"/>
  <c r="Q2707" i="1"/>
  <c r="R2706" i="1"/>
  <c r="Q2706" i="1"/>
  <c r="R2705" i="1"/>
  <c r="Q2705" i="1"/>
  <c r="R2704" i="1"/>
  <c r="Q2704" i="1"/>
  <c r="R2703" i="1"/>
  <c r="Q2703" i="1"/>
  <c r="R2702" i="1"/>
  <c r="Q2702" i="1"/>
  <c r="R2701" i="1"/>
  <c r="Q2701" i="1"/>
  <c r="R2700" i="1"/>
  <c r="Q2700" i="1"/>
  <c r="R2699" i="1"/>
  <c r="Q2699" i="1"/>
  <c r="R2698" i="1"/>
  <c r="Q2698" i="1"/>
  <c r="R2697" i="1"/>
  <c r="Q2697" i="1"/>
  <c r="R2696" i="1"/>
  <c r="Q2696" i="1"/>
  <c r="R2695" i="1"/>
  <c r="Q2695" i="1"/>
  <c r="R2694" i="1"/>
  <c r="Q2694" i="1"/>
  <c r="R2693" i="1"/>
  <c r="Q2693" i="1"/>
  <c r="R2692" i="1"/>
  <c r="Q2692" i="1"/>
  <c r="R2691" i="1"/>
  <c r="Q2691" i="1"/>
  <c r="R2690" i="1"/>
  <c r="Q2690" i="1"/>
  <c r="R2689" i="1"/>
  <c r="Q2689" i="1"/>
  <c r="R2688" i="1"/>
  <c r="Q2688" i="1"/>
  <c r="R2687" i="1"/>
  <c r="Q2687" i="1"/>
  <c r="R2686" i="1"/>
  <c r="Q2686" i="1"/>
  <c r="R2685" i="1"/>
  <c r="Q2685" i="1"/>
  <c r="R2684" i="1"/>
  <c r="Q2684" i="1"/>
  <c r="R2683" i="1"/>
  <c r="Q2683" i="1"/>
  <c r="R2682" i="1"/>
  <c r="Q2682" i="1"/>
  <c r="R2681" i="1"/>
  <c r="Q2681" i="1"/>
  <c r="R2680" i="1"/>
  <c r="Q2680" i="1"/>
  <c r="R2679" i="1"/>
  <c r="Q2679" i="1"/>
  <c r="R2678" i="1"/>
  <c r="Q2678" i="1"/>
  <c r="R2677" i="1"/>
  <c r="Q2677" i="1"/>
  <c r="R2676" i="1"/>
  <c r="Q2676" i="1"/>
  <c r="R2675" i="1"/>
  <c r="Q2675" i="1"/>
  <c r="R2674" i="1"/>
  <c r="Q2674" i="1"/>
  <c r="R2673" i="1"/>
  <c r="Q2673" i="1"/>
  <c r="R2672" i="1"/>
  <c r="Q2672" i="1"/>
  <c r="R2671" i="1"/>
  <c r="Q2671" i="1"/>
  <c r="R2670" i="1"/>
  <c r="Q2670" i="1"/>
  <c r="R2669" i="1"/>
  <c r="Q2669" i="1"/>
  <c r="R2668" i="1"/>
  <c r="Q2668" i="1"/>
  <c r="R2667" i="1"/>
  <c r="Q2667" i="1"/>
  <c r="R2666" i="1"/>
  <c r="Q2666" i="1"/>
  <c r="R2665" i="1"/>
  <c r="Q2665" i="1"/>
  <c r="R2664" i="1"/>
  <c r="Q2664" i="1"/>
  <c r="R2663" i="1"/>
  <c r="Q2663" i="1"/>
  <c r="R2662" i="1"/>
  <c r="Q2662" i="1"/>
  <c r="R2661" i="1"/>
  <c r="Q2661" i="1"/>
  <c r="R2660" i="1"/>
  <c r="Q2660" i="1"/>
  <c r="R2659" i="1"/>
  <c r="Q2659" i="1"/>
  <c r="R2658" i="1"/>
  <c r="Q2658" i="1"/>
  <c r="R2657" i="1"/>
  <c r="Q2657" i="1"/>
  <c r="R2656" i="1"/>
  <c r="Q2656" i="1"/>
  <c r="R2655" i="1"/>
  <c r="Q2655" i="1"/>
  <c r="R2654" i="1"/>
  <c r="Q2654" i="1"/>
  <c r="R2653" i="1"/>
  <c r="Q2653" i="1"/>
  <c r="R2652" i="1"/>
  <c r="Q2652" i="1"/>
  <c r="R2651" i="1"/>
  <c r="Q2651" i="1"/>
  <c r="R2650" i="1"/>
  <c r="Q2650" i="1"/>
  <c r="R2649" i="1"/>
  <c r="Q2649" i="1"/>
  <c r="R2648" i="1"/>
  <c r="Q2648" i="1"/>
  <c r="R2647" i="1"/>
  <c r="Q2647" i="1"/>
  <c r="R2646" i="1"/>
  <c r="Q2646" i="1"/>
  <c r="R2645" i="1"/>
  <c r="Q2645" i="1"/>
  <c r="R2644" i="1"/>
  <c r="Q2644" i="1"/>
  <c r="R2643" i="1"/>
  <c r="Q2643" i="1"/>
  <c r="R2642" i="1"/>
  <c r="Q2642" i="1"/>
  <c r="R2641" i="1"/>
  <c r="Q2641" i="1"/>
  <c r="R2640" i="1"/>
  <c r="Q2640" i="1"/>
  <c r="R2639" i="1"/>
  <c r="Q2639" i="1"/>
  <c r="R2638" i="1"/>
  <c r="Q2638" i="1"/>
  <c r="R2637" i="1"/>
  <c r="Q2637" i="1"/>
  <c r="R2636" i="1"/>
  <c r="Q2636" i="1"/>
  <c r="R2635" i="1"/>
  <c r="Q2635" i="1"/>
  <c r="R2634" i="1"/>
  <c r="Q2634" i="1"/>
  <c r="R2633" i="1"/>
  <c r="Q2633" i="1"/>
  <c r="R2632" i="1"/>
  <c r="Q2632" i="1"/>
  <c r="R2631" i="1"/>
  <c r="Q2631" i="1"/>
  <c r="R2630" i="1"/>
  <c r="Q2630" i="1"/>
  <c r="R2629" i="1"/>
  <c r="Q2629" i="1"/>
  <c r="R2628" i="1"/>
  <c r="Q2628" i="1"/>
  <c r="R2627" i="1"/>
  <c r="Q2627" i="1"/>
  <c r="R2626" i="1"/>
  <c r="Q2626" i="1"/>
  <c r="R2625" i="1"/>
  <c r="Q2625" i="1"/>
  <c r="R2624" i="1"/>
  <c r="Q2624" i="1"/>
  <c r="R2623" i="1"/>
  <c r="Q2623" i="1"/>
  <c r="R2622" i="1"/>
  <c r="Q2622" i="1"/>
  <c r="R2621" i="1"/>
  <c r="Q2621" i="1"/>
  <c r="R2620" i="1"/>
  <c r="Q2620" i="1"/>
  <c r="R2619" i="1"/>
  <c r="Q2619" i="1"/>
  <c r="R2618" i="1"/>
  <c r="Q2618" i="1"/>
  <c r="R2617" i="1"/>
  <c r="Q2617" i="1"/>
  <c r="R2616" i="1"/>
  <c r="Q2616" i="1"/>
  <c r="R2615" i="1"/>
  <c r="Q2615" i="1"/>
  <c r="R2614" i="1"/>
  <c r="Q2614" i="1"/>
  <c r="R2613" i="1"/>
  <c r="Q2613" i="1"/>
  <c r="R2612" i="1"/>
  <c r="Q2612" i="1"/>
  <c r="R2611" i="1"/>
  <c r="Q2611" i="1"/>
  <c r="R2610" i="1"/>
  <c r="Q2610" i="1"/>
  <c r="R2609" i="1"/>
  <c r="Q2609" i="1"/>
  <c r="R2608" i="1"/>
  <c r="Q2608" i="1"/>
  <c r="R2607" i="1"/>
  <c r="Q2607" i="1"/>
  <c r="R2606" i="1"/>
  <c r="Q2606" i="1"/>
  <c r="R2605" i="1"/>
  <c r="Q2605" i="1"/>
  <c r="R2604" i="1"/>
  <c r="Q2604" i="1"/>
  <c r="R2603" i="1"/>
  <c r="Q2603" i="1"/>
  <c r="R2602" i="1"/>
  <c r="Q2602" i="1"/>
  <c r="R2601" i="1"/>
  <c r="Q2601" i="1"/>
  <c r="R2600" i="1"/>
  <c r="Q2600" i="1"/>
  <c r="R2599" i="1"/>
  <c r="Q2599" i="1"/>
  <c r="R2598" i="1"/>
  <c r="Q2598" i="1"/>
  <c r="R2597" i="1"/>
  <c r="Q2597" i="1"/>
  <c r="R2596" i="1"/>
  <c r="Q2596" i="1"/>
  <c r="R2595" i="1"/>
  <c r="Q2595" i="1"/>
  <c r="R2594" i="1"/>
  <c r="Q2594" i="1"/>
  <c r="R2593" i="1"/>
  <c r="Q2593" i="1"/>
  <c r="R2592" i="1"/>
  <c r="Q2592" i="1"/>
  <c r="R2591" i="1"/>
  <c r="Q2591" i="1"/>
  <c r="R2590" i="1"/>
  <c r="Q2590" i="1"/>
  <c r="R2589" i="1"/>
  <c r="Q2589" i="1"/>
  <c r="R2588" i="1"/>
  <c r="Q2588" i="1"/>
  <c r="R2587" i="1"/>
  <c r="Q2587" i="1"/>
  <c r="R2586" i="1"/>
  <c r="Q2586" i="1"/>
  <c r="R2585" i="1"/>
  <c r="Q2585" i="1"/>
  <c r="R2584" i="1"/>
  <c r="Q2584" i="1"/>
  <c r="R2583" i="1"/>
  <c r="Q2583" i="1"/>
  <c r="R2582" i="1"/>
  <c r="Q2582" i="1"/>
  <c r="R2581" i="1"/>
  <c r="Q2581" i="1"/>
  <c r="R2580" i="1"/>
  <c r="Q2580" i="1"/>
  <c r="R2579" i="1"/>
  <c r="Q2579" i="1"/>
  <c r="R2578" i="1"/>
  <c r="Q2578" i="1"/>
  <c r="R2577" i="1"/>
  <c r="Q2577" i="1"/>
  <c r="R2576" i="1"/>
  <c r="Q2576" i="1"/>
  <c r="R2575" i="1"/>
  <c r="Q2575" i="1"/>
  <c r="R2574" i="1"/>
  <c r="Q2574" i="1"/>
  <c r="R2573" i="1"/>
  <c r="Q2573" i="1"/>
  <c r="R2572" i="1"/>
  <c r="Q2572" i="1"/>
  <c r="R2571" i="1"/>
  <c r="Q2571" i="1"/>
  <c r="R2570" i="1"/>
  <c r="Q2570" i="1"/>
  <c r="R2569" i="1"/>
  <c r="Q2569" i="1"/>
  <c r="R2568" i="1"/>
  <c r="Q2568" i="1"/>
  <c r="R2567" i="1"/>
  <c r="Q2567" i="1"/>
  <c r="R2566" i="1"/>
  <c r="Q2566" i="1"/>
  <c r="R2565" i="1"/>
  <c r="Q2565" i="1"/>
  <c r="R2564" i="1"/>
  <c r="Q2564" i="1"/>
  <c r="R2563" i="1"/>
  <c r="Q2563" i="1"/>
  <c r="R2562" i="1"/>
  <c r="Q2562" i="1"/>
  <c r="R2561" i="1"/>
  <c r="Q2561" i="1"/>
  <c r="R2560" i="1"/>
  <c r="Q2560" i="1"/>
  <c r="R2559" i="1"/>
  <c r="Q2559" i="1"/>
  <c r="R2558" i="1"/>
  <c r="Q2558" i="1"/>
  <c r="R2557" i="1"/>
  <c r="Q2557" i="1"/>
  <c r="R2556" i="1"/>
  <c r="Q2556" i="1"/>
  <c r="R2555" i="1"/>
  <c r="Q2555" i="1"/>
  <c r="R2554" i="1"/>
  <c r="Q2554" i="1"/>
  <c r="R2553" i="1"/>
  <c r="Q2553" i="1"/>
  <c r="R2552" i="1"/>
  <c r="Q2552" i="1"/>
  <c r="R2551" i="1"/>
  <c r="Q2551" i="1"/>
  <c r="R2550" i="1"/>
  <c r="Q2550" i="1"/>
  <c r="R2549" i="1"/>
  <c r="Q2549" i="1"/>
  <c r="R2548" i="1"/>
  <c r="Q2548" i="1"/>
  <c r="R2547" i="1"/>
  <c r="Q2547" i="1"/>
  <c r="R2546" i="1"/>
  <c r="Q2546" i="1"/>
  <c r="R2545" i="1"/>
  <c r="Q2545" i="1"/>
  <c r="R2544" i="1"/>
  <c r="Q2544" i="1"/>
  <c r="R2543" i="1"/>
  <c r="Q2543" i="1"/>
  <c r="R2542" i="1"/>
  <c r="Q2542" i="1"/>
  <c r="R2541" i="1"/>
  <c r="Q2541" i="1"/>
  <c r="R2540" i="1"/>
  <c r="Q2540" i="1"/>
  <c r="R2539" i="1"/>
  <c r="Q2539" i="1"/>
  <c r="R2538" i="1"/>
  <c r="Q2538" i="1"/>
  <c r="R2537" i="1"/>
  <c r="Q2537" i="1"/>
  <c r="R2536" i="1"/>
  <c r="Q2536" i="1"/>
  <c r="R2535" i="1"/>
  <c r="Q2535" i="1"/>
  <c r="R2534" i="1"/>
  <c r="Q2534" i="1"/>
  <c r="R2533" i="1"/>
  <c r="Q2533" i="1"/>
  <c r="R2532" i="1"/>
  <c r="Q2532" i="1"/>
  <c r="R2531" i="1"/>
  <c r="Q2531" i="1"/>
  <c r="R2530" i="1"/>
  <c r="Q2530" i="1"/>
  <c r="R2529" i="1"/>
  <c r="Q2529" i="1"/>
  <c r="R2528" i="1"/>
  <c r="Q2528" i="1"/>
  <c r="R2527" i="1"/>
  <c r="Q2527" i="1"/>
  <c r="R2526" i="1"/>
  <c r="Q2526" i="1"/>
  <c r="R2525" i="1"/>
  <c r="Q2525" i="1"/>
  <c r="R2524" i="1"/>
  <c r="Q2524" i="1"/>
  <c r="R2523" i="1"/>
  <c r="Q2523" i="1"/>
  <c r="R2522" i="1"/>
  <c r="Q2522" i="1"/>
  <c r="R2521" i="1"/>
  <c r="Q2521" i="1"/>
  <c r="R2520" i="1"/>
  <c r="Q2520" i="1"/>
  <c r="R2519" i="1"/>
  <c r="Q2519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10" i="1"/>
  <c r="Q2510" i="1"/>
  <c r="R2509" i="1"/>
  <c r="Q2509" i="1"/>
  <c r="R2508" i="1"/>
  <c r="Q2508" i="1"/>
  <c r="R2507" i="1"/>
  <c r="Q2507" i="1"/>
  <c r="R2506" i="1"/>
  <c r="Q2506" i="1"/>
  <c r="R2505" i="1"/>
  <c r="Q2505" i="1"/>
  <c r="R2504" i="1"/>
  <c r="Q2504" i="1"/>
  <c r="R2503" i="1"/>
  <c r="Q2503" i="1"/>
  <c r="R2502" i="1"/>
  <c r="Q2502" i="1"/>
  <c r="R2501" i="1"/>
  <c r="Q2501" i="1"/>
  <c r="R2500" i="1"/>
  <c r="Q2500" i="1"/>
  <c r="R2499" i="1"/>
  <c r="Q2499" i="1"/>
  <c r="R2498" i="1"/>
  <c r="Q2498" i="1"/>
  <c r="R2497" i="1"/>
  <c r="Q2497" i="1"/>
  <c r="R2496" i="1"/>
  <c r="Q2496" i="1"/>
  <c r="R2495" i="1"/>
  <c r="Q2495" i="1"/>
  <c r="R2494" i="1"/>
  <c r="Q2494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7" i="1"/>
  <c r="Q2487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50" i="1"/>
  <c r="Q2450" i="1"/>
  <c r="R2449" i="1"/>
  <c r="Q2449" i="1"/>
  <c r="R2448" i="1"/>
  <c r="Q2448" i="1"/>
  <c r="R2447" i="1"/>
  <c r="Q2447" i="1"/>
  <c r="R2446" i="1"/>
  <c r="Q2446" i="1"/>
  <c r="R2445" i="1"/>
  <c r="Q2445" i="1"/>
  <c r="R2444" i="1"/>
  <c r="Q2444" i="1"/>
  <c r="R2443" i="1"/>
  <c r="Q2443" i="1"/>
  <c r="R2442" i="1"/>
  <c r="Q2442" i="1"/>
  <c r="R2441" i="1"/>
  <c r="Q2441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4" i="1"/>
  <c r="Q2394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4" i="1"/>
  <c r="Q2384" i="1"/>
  <c r="R2383" i="1"/>
  <c r="Q2383" i="1"/>
  <c r="R2382" i="1"/>
  <c r="Q2382" i="1"/>
  <c r="R2381" i="1"/>
  <c r="Q2381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5" i="1"/>
  <c r="Q2335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11" i="1"/>
  <c r="Q2311" i="1"/>
  <c r="R2310" i="1"/>
  <c r="Q2310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301" i="1"/>
  <c r="Q2301" i="1"/>
  <c r="R2300" i="1"/>
  <c r="Q2300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5" i="1"/>
  <c r="Q2285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E13" i="13" l="1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C13" i="13"/>
  <c r="C12" i="13"/>
  <c r="C11" i="13"/>
  <c r="C10" i="13"/>
  <c r="C9" i="13"/>
  <c r="F9" i="13" s="1"/>
  <c r="C8" i="13"/>
  <c r="F8" i="13" s="1"/>
  <c r="C7" i="13"/>
  <c r="F7" i="13" s="1"/>
  <c r="C6" i="13"/>
  <c r="F6" i="13" s="1"/>
  <c r="C5" i="13"/>
  <c r="C4" i="13"/>
  <c r="C3" i="13"/>
  <c r="C2" i="13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" i="13" l="1"/>
  <c r="H8" i="13"/>
  <c r="I8" i="13"/>
  <c r="H6" i="13"/>
  <c r="H7" i="13"/>
  <c r="I7" i="13"/>
  <c r="H9" i="13"/>
  <c r="I9" i="13"/>
  <c r="F2" i="13"/>
  <c r="H2" i="13" s="1"/>
  <c r="F10" i="13"/>
  <c r="H10" i="13" s="1"/>
  <c r="G6" i="13"/>
  <c r="F3" i="13"/>
  <c r="I3" i="13" s="1"/>
  <c r="F11" i="13"/>
  <c r="G11" i="13" s="1"/>
  <c r="G7" i="13"/>
  <c r="F4" i="13"/>
  <c r="I4" i="13" s="1"/>
  <c r="F12" i="13"/>
  <c r="G12" i="13" s="1"/>
  <c r="G8" i="13"/>
  <c r="F5" i="13"/>
  <c r="G5" i="13" s="1"/>
  <c r="F13" i="13"/>
  <c r="G13" i="13" s="1"/>
  <c r="G9" i="13"/>
  <c r="I12" i="13" l="1"/>
  <c r="G2" i="13"/>
  <c r="H13" i="13"/>
  <c r="G3" i="13"/>
  <c r="H11" i="13"/>
  <c r="H12" i="13"/>
  <c r="H5" i="13"/>
  <c r="H4" i="13"/>
  <c r="H3" i="13"/>
  <c r="I13" i="13"/>
  <c r="G10" i="13"/>
  <c r="I10" i="13"/>
  <c r="G4" i="13"/>
  <c r="I2" i="13"/>
  <c r="I5" i="13"/>
  <c r="I11" i="13"/>
</calcChain>
</file>

<file path=xl/sharedStrings.xml><?xml version="1.0" encoding="utf-8"?>
<sst xmlns="http://schemas.openxmlformats.org/spreadsheetml/2006/main" count="24820" uniqueCount="8400">
  <si>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</si>
  <si>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</si>
  <si>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</si>
  <si>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</si>
  <si>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</si>
  <si>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</si>
  <si>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</si>
  <si>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</si>
  <si>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</si>
  <si>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</si>
  <si>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</si>
  <si>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</si>
  <si>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</si>
  <si>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</si>
  <si>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</si>
  <si>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</si>
  <si>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</si>
  <si>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</si>
  <si>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</si>
  <si>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</si>
  <si>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</si>
  <si>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</si>
  <si>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</si>
  <si>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</si>
  <si>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</si>
  <si>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</si>
  <si>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</si>
  <si>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</si>
  <si>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</si>
  <si>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</si>
  <si>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</si>
  <si>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</si>
  <si>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</si>
  <si>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</si>
  <si>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</si>
  <si>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</si>
  <si>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</si>
  <si>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</si>
  <si>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</si>
  <si>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</si>
  <si>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</si>
  <si>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</si>
  <si>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</si>
  <si>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</si>
  <si>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</si>
  <si>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</si>
  <si>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</si>
  <si>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</si>
  <si>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</si>
  <si>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</si>
  <si>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</si>
  <si>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</si>
  <si>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</si>
  <si>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</si>
  <si>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</si>
  <si>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</si>
  <si>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</si>
  <si>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</si>
  <si>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</si>
  <si>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</si>
  <si>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</si>
  <si>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</si>
  <si>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</si>
  <si>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</si>
  <si>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</si>
  <si>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</si>
  <si>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</si>
  <si>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</si>
  <si>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</si>
  <si>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</si>
  <si>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</si>
  <si>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</si>
  <si>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</si>
  <si>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</si>
  <si>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</si>
  <si>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</si>
  <si>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</si>
  <si>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</si>
  <si>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</si>
  <si>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</si>
  <si>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</si>
  <si>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</si>
  <si>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</si>
  <si>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</si>
  <si>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</si>
  <si>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</si>
  <si>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</si>
  <si>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</si>
  <si>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</si>
  <si>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</si>
  <si>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</si>
  <si>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</si>
  <si>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</si>
  <si>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</si>
  <si>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</si>
  <si>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</si>
  <si>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</si>
  <si>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</si>
  <si>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</si>
  <si>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</si>
  <si>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</si>
  <si>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</si>
  <si>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</si>
  <si>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</si>
  <si>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</si>
  <si>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</si>
  <si>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</si>
  <si>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</si>
  <si>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</si>
  <si>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</si>
  <si>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</si>
  <si>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</si>
  <si>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</si>
  <si>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</si>
  <si>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</si>
  <si>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</si>
  <si>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</si>
  <si>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</si>
  <si>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</si>
  <si>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</si>
  <si>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</si>
  <si>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</si>
  <si>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</si>
  <si>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</si>
  <si>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</si>
  <si>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</si>
  <si>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</si>
  <si>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</si>
  <si>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</si>
  <si>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</si>
  <si>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</si>
  <si>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</si>
  <si>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</si>
  <si>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</si>
  <si>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</si>
  <si>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</si>
  <si>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</si>
  <si>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</si>
  <si>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</si>
  <si>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</si>
  <si>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</si>
  <si>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</si>
  <si>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</si>
  <si>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</si>
  <si>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</si>
  <si>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</si>
  <si>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</si>
  <si>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</si>
  <si>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</si>
  <si>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</si>
  <si>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</si>
  <si>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</si>
  <si>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</si>
  <si>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</si>
  <si>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</si>
  <si>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</si>
  <si>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</si>
  <si>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</si>
  <si>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</si>
  <si>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</si>
  <si>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</si>
  <si>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</si>
  <si>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</si>
  <si>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</si>
  <si>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</si>
  <si>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</si>
  <si>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</si>
  <si>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</si>
  <si>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</si>
  <si>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</si>
  <si>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</si>
  <si>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</si>
  <si>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</si>
  <si>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</si>
  <si>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</si>
  <si>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</si>
  <si>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</si>
  <si>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</si>
  <si>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</si>
  <si>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</si>
  <si>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</si>
  <si>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</si>
  <si>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</si>
  <si>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</si>
  <si>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</si>
  <si>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</si>
  <si>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</si>
  <si>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</si>
  <si>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</si>
  <si>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</si>
  <si>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</si>
  <si>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</si>
  <si>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</si>
  <si>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</si>
  <si>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</si>
  <si>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</si>
  <si>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</si>
  <si>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</si>
  <si>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</si>
  <si>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</si>
  <si>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</si>
  <si>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</si>
  <si>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</si>
  <si>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</si>
  <si>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</si>
  <si>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</si>
  <si>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</si>
  <si>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</si>
  <si>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</si>
  <si>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</si>
  <si>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</si>
  <si>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</si>
  <si>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</si>
  <si>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</si>
  <si>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</si>
  <si>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</si>
  <si>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</si>
  <si>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</si>
  <si>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</si>
  <si>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</si>
  <si>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</si>
  <si>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</si>
  <si>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</si>
  <si>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</si>
  <si>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</si>
  <si>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</si>
  <si>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</si>
  <si>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</si>
  <si>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</si>
  <si>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</si>
  <si>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</si>
  <si>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</si>
  <si>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</si>
  <si>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</si>
  <si>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</si>
  <si>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</si>
  <si>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</si>
  <si>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</si>
  <si>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</si>
  <si>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</si>
  <si>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</si>
  <si>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</si>
  <si>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</si>
  <si>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</si>
  <si>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</si>
  <si>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</si>
  <si>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</si>
  <si>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</si>
  <si>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</si>
  <si>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</si>
  <si>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</si>
  <si>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</si>
  <si>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</si>
  <si>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</si>
  <si>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</si>
  <si>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</si>
  <si>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</si>
  <si>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</si>
  <si>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</si>
  <si>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</si>
  <si>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</si>
  <si>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</si>
  <si>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</si>
  <si>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</si>
  <si>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</si>
  <si>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</si>
  <si>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</si>
  <si>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</si>
  <si>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</si>
  <si>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</si>
  <si>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</si>
  <si>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</si>
  <si>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</si>
  <si>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</si>
  <si>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</si>
  <si>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</si>
  <si>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</si>
  <si>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</si>
  <si>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</si>
  <si>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</si>
  <si>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</si>
  <si>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</si>
  <si>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</si>
  <si>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</si>
  <si>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</si>
  <si>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</si>
  <si>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</si>
  <si>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</si>
  <si>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</si>
  <si>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</si>
  <si>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</si>
  <si>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</si>
  <si>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</si>
  <si>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</si>
  <si>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</si>
  <si>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</si>
  <si>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</si>
  <si>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</si>
  <si>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</si>
  <si>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</si>
  <si>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</si>
  <si>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</si>
  <si>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</si>
  <si>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</si>
  <si>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</si>
  <si>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</si>
  <si>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</si>
  <si>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</si>
  <si>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</si>
  <si>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</si>
  <si>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</si>
  <si>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</si>
  <si>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</si>
  <si>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</si>
  <si>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</si>
  <si>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</si>
  <si>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</si>
  <si>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</si>
  <si>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</si>
  <si>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</si>
  <si>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</si>
  <si>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</si>
  <si>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</si>
  <si>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</si>
  <si>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</si>
  <si>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</si>
  <si>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</si>
  <si>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</si>
  <si>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</si>
  <si>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</si>
  <si>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</si>
  <si>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</si>
  <si>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</si>
  <si>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</si>
  <si>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</si>
  <si>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</si>
  <si>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</si>
  <si>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</si>
  <si>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</si>
  <si>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</si>
  <si>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</si>
  <si>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</si>
  <si>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</si>
  <si>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</si>
  <si>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</si>
  <si>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</si>
  <si>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</si>
  <si>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</si>
  <si>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</si>
  <si>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</si>
  <si>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</si>
  <si>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</si>
  <si>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</si>
  <si>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</si>
  <si>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</si>
  <si>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</si>
  <si>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</si>
  <si>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</si>
  <si>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</si>
  <si>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</si>
  <si>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</si>
  <si>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</si>
  <si>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</si>
  <si>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</si>
  <si>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</si>
  <si>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</si>
  <si>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</si>
  <si>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</si>
  <si>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</si>
  <si>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</si>
  <si>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</si>
  <si>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</si>
  <si>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</si>
  <si>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</si>
  <si>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</si>
  <si>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</si>
  <si>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</si>
  <si>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</si>
  <si>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</si>
  <si>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</si>
  <si>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</si>
  <si>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</si>
  <si>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</si>
  <si>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</si>
  <si>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</si>
  <si>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</si>
  <si>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</si>
  <si>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</si>
  <si>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</si>
  <si>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</si>
  <si>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</si>
  <si>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</si>
  <si>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</si>
  <si>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</si>
  <si>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</si>
  <si>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</si>
  <si>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</si>
  <si>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</si>
  <si>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</si>
  <si>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</si>
  <si>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</si>
  <si>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</si>
  <si>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</si>
  <si>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</si>
  <si>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</si>
  <si>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</si>
  <si>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</si>
  <si>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</si>
  <si>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</si>
  <si>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</si>
  <si>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</si>
  <si>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</si>
  <si>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</si>
  <si>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</si>
  <si>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</si>
  <si>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</si>
  <si>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</si>
  <si>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</si>
  <si>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</si>
  <si>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</si>
  <si>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</si>
  <si>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</si>
  <si>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</si>
  <si>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</si>
  <si>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</si>
  <si>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</si>
  <si>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</si>
  <si>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</si>
  <si>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</si>
  <si>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</si>
  <si>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</si>
  <si>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</si>
  <si>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</si>
  <si>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</si>
  <si>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</si>
  <si>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</si>
  <si>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</si>
  <si>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</si>
  <si>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</si>
  <si>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</si>
  <si>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</si>
  <si>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</si>
  <si>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</si>
  <si>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</si>
  <si>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</si>
  <si>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</si>
  <si>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</si>
  <si>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</si>
  <si>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</si>
  <si>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</si>
  <si>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</si>
  <si>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</si>
  <si>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</si>
  <si>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</si>
  <si>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</si>
  <si>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</si>
  <si>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</si>
  <si>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</si>
  <si>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</si>
  <si>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</si>
  <si>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</si>
  <si>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</si>
  <si>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</si>
  <si>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</si>
  <si>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</si>
  <si>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</si>
  <si>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</si>
  <si>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</si>
  <si>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</si>
  <si>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</si>
  <si>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</si>
  <si>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</si>
  <si>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</si>
  <si>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</si>
  <si>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</si>
  <si>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</si>
  <si>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</si>
  <si>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</si>
  <si>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</si>
  <si>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</si>
  <si>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</si>
  <si>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</si>
  <si>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</si>
  <si>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</si>
  <si>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</si>
  <si>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</si>
  <si>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</si>
  <si>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</si>
  <si>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</si>
  <si>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</si>
  <si>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</si>
  <si>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</si>
  <si>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</si>
  <si>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</si>
  <si>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</si>
  <si>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</si>
  <si>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</si>
  <si>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</si>
  <si>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</si>
  <si>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</si>
  <si>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</si>
  <si>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</si>
  <si>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</si>
  <si>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</si>
  <si>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</si>
  <si>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</si>
  <si>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</si>
  <si>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</si>
  <si>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</si>
  <si>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</si>
  <si>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</si>
  <si>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</si>
  <si>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</si>
  <si>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</si>
  <si>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</si>
  <si>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</si>
  <si>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</si>
  <si>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</si>
  <si>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</si>
  <si>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</si>
  <si>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</si>
  <si>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</si>
  <si>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</si>
  <si>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</si>
  <si>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</si>
  <si>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</si>
  <si>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</si>
  <si>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</si>
  <si>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</si>
  <si>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</si>
  <si>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</si>
  <si>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</si>
  <si>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</si>
  <si>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</si>
  <si>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</si>
  <si>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</si>
  <si>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</si>
  <si>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</si>
  <si>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</si>
  <si>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</si>
  <si>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</si>
  <si>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</si>
  <si>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</si>
  <si>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</si>
  <si>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</si>
  <si>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</si>
  <si>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</si>
  <si>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</si>
  <si>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</si>
  <si>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</si>
  <si>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</si>
  <si>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</si>
  <si>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</si>
  <si>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</si>
  <si>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</si>
  <si>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</si>
  <si>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</si>
  <si>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</si>
  <si>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</si>
  <si>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</si>
  <si>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</si>
  <si>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</si>
  <si>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</si>
  <si>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</si>
  <si>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</si>
  <si>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</si>
  <si>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</si>
  <si>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</si>
  <si>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</si>
  <si>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</si>
  <si>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</si>
  <si>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</si>
  <si>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</si>
  <si>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</si>
  <si>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</si>
  <si>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</si>
  <si>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</si>
  <si>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</si>
  <si>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</si>
  <si>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</si>
  <si>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</si>
  <si>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</si>
  <si>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</si>
  <si>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</si>
  <si>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</si>
  <si>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</si>
  <si>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</si>
  <si>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</si>
  <si>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</si>
  <si>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</si>
  <si>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</si>
  <si>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</si>
  <si>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</si>
  <si>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</si>
  <si>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</si>
  <si>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</si>
  <si>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</si>
  <si>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</si>
  <si>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</si>
  <si>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</si>
  <si>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</si>
  <si>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</si>
  <si>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</si>
  <si>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</si>
  <si>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</si>
  <si>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</si>
  <si>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</si>
  <si>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</si>
  <si>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</si>
  <si>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</si>
  <si>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</si>
  <si>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</si>
  <si>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</si>
  <si>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</si>
  <si>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</si>
  <si>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</si>
  <si>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</si>
  <si>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</si>
  <si>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</si>
  <si>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</si>
  <si>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</si>
  <si>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</si>
  <si>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</si>
  <si>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</si>
  <si>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</si>
  <si>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</si>
  <si>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</si>
  <si>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</si>
  <si>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</si>
  <si>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</si>
  <si>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</si>
  <si>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</si>
  <si>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</si>
  <si>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</si>
  <si>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</si>
  <si>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</si>
  <si>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</si>
  <si>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</si>
  <si>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</si>
  <si>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</si>
  <si>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</si>
  <si>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</si>
  <si>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</si>
  <si>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</si>
  <si>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</si>
  <si>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</si>
  <si>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</si>
  <si>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</si>
  <si>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</si>
  <si>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</si>
  <si>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</si>
  <si>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</si>
  <si>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</si>
  <si>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</si>
  <si>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</si>
  <si>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</si>
  <si>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</si>
  <si>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</si>
  <si>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</si>
  <si>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</si>
  <si>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</si>
  <si>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</si>
  <si>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</si>
  <si>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</si>
  <si>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</si>
  <si>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</si>
  <si>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</si>
  <si>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</si>
  <si>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</si>
  <si>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</si>
  <si>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</si>
  <si>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</si>
  <si>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</si>
  <si>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</si>
  <si>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</si>
  <si>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</si>
  <si>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</si>
  <si>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</si>
  <si>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</si>
  <si>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</si>
  <si>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</si>
  <si>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</si>
  <si>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</si>
  <si>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</si>
  <si>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</si>
  <si>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</si>
  <si>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</si>
  <si>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</si>
  <si>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</si>
  <si>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</si>
  <si>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</si>
  <si>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</si>
  <si>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</si>
  <si>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</si>
  <si>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</si>
  <si>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</si>
  <si>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</si>
  <si>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</si>
  <si>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</si>
  <si>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</si>
  <si>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</si>
  <si>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</si>
  <si>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</si>
  <si>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</si>
  <si>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</si>
  <si>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</si>
  <si>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</si>
  <si>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</si>
  <si>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</si>
  <si>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</si>
  <si>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</si>
  <si>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</si>
  <si>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</si>
  <si>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</si>
  <si>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</si>
  <si>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</si>
  <si>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</si>
  <si>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</si>
  <si>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</si>
  <si>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</si>
  <si>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</si>
  <si>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</si>
  <si>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</si>
  <si>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</si>
  <si>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</si>
  <si>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</si>
  <si>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</si>
  <si>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</si>
  <si>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</si>
  <si>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</si>
  <si>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</si>
  <si>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</si>
  <si>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</si>
  <si>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</si>
  <si>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</si>
  <si>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</si>
  <si>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</si>
  <si>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</si>
  <si>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</si>
  <si>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</si>
  <si>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</si>
  <si>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</si>
  <si>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</si>
  <si>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</si>
  <si>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</si>
  <si>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</si>
  <si>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</si>
  <si>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</si>
  <si>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</si>
  <si>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</si>
  <si>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</si>
  <si>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</si>
  <si>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</si>
  <si>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</si>
  <si>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</si>
  <si>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</si>
  <si>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</si>
  <si>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</si>
  <si>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</si>
  <si>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</si>
  <si>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</si>
  <si>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</si>
  <si>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</si>
  <si>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</si>
  <si>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</si>
  <si>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</si>
  <si>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</si>
  <si>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</si>
  <si>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</si>
  <si>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</si>
  <si>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</si>
  <si>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</si>
  <si>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</si>
  <si>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</si>
  <si>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</si>
  <si>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</si>
  <si>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</si>
  <si>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</si>
  <si>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</si>
  <si>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</si>
  <si>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</si>
  <si>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</si>
  <si>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</si>
  <si>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</si>
  <si>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</si>
  <si>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</si>
  <si>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</si>
  <si>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</si>
  <si>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</si>
  <si>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</si>
  <si>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</si>
  <si>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</si>
  <si>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</si>
  <si>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</si>
  <si>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</si>
  <si>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</si>
  <si>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</si>
  <si>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</si>
  <si>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</si>
  <si>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</si>
  <si>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</si>
  <si>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</si>
  <si>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</si>
  <si>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</si>
  <si>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</si>
  <si>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</si>
  <si>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</si>
  <si>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</si>
  <si>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</si>
  <si>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</si>
  <si>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</si>
  <si>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</si>
  <si>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</si>
  <si>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</si>
  <si>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</si>
  <si>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</si>
  <si>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</si>
  <si>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</si>
  <si>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</si>
  <si>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</si>
  <si>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</si>
  <si>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</si>
  <si>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</si>
  <si>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</si>
  <si>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</si>
  <si>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</si>
  <si>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</si>
  <si>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</si>
  <si>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</si>
  <si>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</si>
  <si>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</si>
  <si>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</si>
  <si>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</si>
  <si>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</si>
  <si>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</si>
  <si>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</si>
  <si>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</si>
  <si>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</si>
  <si>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</si>
  <si>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</si>
  <si>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</si>
  <si>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</si>
  <si>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</si>
  <si>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</si>
  <si>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</si>
  <si>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</si>
  <si>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</si>
  <si>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</si>
  <si>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</si>
  <si>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</si>
  <si>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</si>
  <si>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</si>
  <si>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</si>
  <si>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</si>
  <si>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</si>
  <si>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</si>
  <si>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</si>
  <si>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</si>
  <si>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</si>
  <si>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</si>
  <si>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</si>
  <si>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</si>
  <si>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</si>
  <si>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</si>
  <si>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</si>
  <si>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</si>
  <si>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</si>
  <si>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</si>
  <si>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</si>
  <si>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</si>
  <si>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</si>
  <si>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</si>
  <si>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</si>
  <si>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</si>
  <si>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</si>
  <si>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</si>
  <si>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</si>
  <si>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</si>
  <si>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</si>
  <si>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</si>
  <si>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</si>
  <si>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</si>
  <si>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</si>
  <si>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</si>
  <si>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</si>
  <si>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</si>
  <si>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</si>
  <si>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</si>
  <si>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</si>
  <si>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</si>
  <si>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</si>
  <si>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</si>
  <si>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</si>
  <si>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</si>
  <si>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</si>
  <si>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</si>
  <si>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</si>
  <si>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</si>
  <si>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</si>
  <si>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</si>
  <si>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</si>
  <si>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</si>
  <si>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</si>
  <si>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</si>
  <si>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</si>
  <si>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</si>
  <si>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</si>
  <si>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</si>
  <si>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</si>
  <si>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</si>
  <si>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</si>
  <si>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</si>
  <si>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</si>
  <si>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</si>
  <si>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</si>
  <si>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</si>
  <si>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</si>
  <si>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</si>
  <si>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</si>
  <si>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</si>
  <si>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</si>
  <si>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</si>
  <si>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</si>
  <si>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</si>
  <si>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</si>
  <si>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</si>
  <si>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</si>
  <si>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</si>
  <si>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</si>
  <si>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</si>
  <si>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</si>
  <si>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</si>
  <si>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</si>
  <si>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</si>
  <si>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</si>
  <si>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</si>
  <si>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</si>
  <si>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</si>
  <si>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</si>
  <si>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</si>
  <si>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</si>
  <si>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</si>
  <si>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</si>
  <si>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</si>
  <si>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</si>
  <si>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</si>
  <si>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</si>
  <si>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</si>
  <si>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</si>
  <si>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</si>
  <si>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</si>
  <si>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</si>
  <si>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</si>
  <si>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</si>
  <si>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</si>
  <si>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</si>
  <si>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</si>
  <si>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</si>
  <si>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</si>
  <si>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</si>
  <si>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</si>
  <si>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</si>
  <si>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</si>
  <si>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</si>
  <si>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</si>
  <si>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</si>
  <si>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</si>
  <si>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</si>
  <si>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</si>
  <si>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</si>
  <si>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</si>
  <si>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</si>
  <si>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</si>
  <si>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</si>
  <si>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</si>
  <si>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</si>
  <si>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</si>
  <si>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</si>
  <si>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</si>
  <si>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</si>
  <si>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</si>
  <si>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</si>
  <si>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</si>
  <si>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</si>
  <si>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</si>
  <si>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</si>
  <si>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</si>
  <si>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</si>
  <si>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</si>
  <si>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</si>
  <si>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</si>
  <si>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</si>
  <si>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</si>
  <si>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</si>
  <si>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</si>
  <si>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</si>
  <si>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</si>
  <si>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</si>
  <si>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</si>
  <si>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</si>
  <si>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</si>
  <si>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</si>
  <si>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</si>
  <si>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</si>
  <si>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</si>
  <si>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</si>
  <si>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</si>
  <si>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</si>
  <si>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</si>
  <si>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</si>
  <si>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</si>
  <si>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</si>
  <si>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</si>
  <si>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</si>
  <si>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</si>
  <si>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</si>
  <si>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</si>
  <si>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</si>
  <si>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</si>
  <si>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</si>
  <si>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</si>
  <si>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</si>
  <si>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</si>
  <si>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</si>
  <si>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</si>
  <si>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</si>
  <si>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</si>
  <si>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</si>
  <si>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</si>
  <si>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</si>
  <si>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</si>
  <si>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</si>
  <si>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</si>
  <si>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</si>
  <si>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</si>
  <si>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</si>
  <si>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</si>
  <si>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</si>
  <si>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</si>
  <si>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</si>
  <si>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</si>
  <si>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</si>
  <si>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</si>
  <si>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</si>
  <si>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</si>
  <si>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</si>
  <si>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</si>
  <si>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</si>
  <si>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</si>
  <si>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</si>
  <si>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</si>
  <si>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</si>
  <si>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</si>
  <si>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</si>
  <si>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</si>
  <si>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</si>
  <si>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</si>
  <si>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</si>
  <si>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</si>
  <si>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</si>
  <si>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</si>
  <si>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</si>
  <si>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</si>
  <si>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</si>
  <si>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</si>
  <si>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</si>
  <si>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</si>
  <si>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</si>
  <si>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</si>
  <si>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</si>
  <si>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</si>
  <si>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</si>
  <si>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</si>
  <si>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</si>
  <si>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</si>
  <si>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</si>
  <si>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</si>
  <si>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</si>
  <si>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</si>
  <si>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</si>
  <si>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</si>
  <si>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</si>
  <si>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</si>
  <si>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</si>
  <si>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</si>
  <si>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</si>
  <si>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</si>
  <si>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</si>
  <si>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</si>
  <si>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</si>
  <si>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</si>
  <si>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</si>
  <si>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</si>
  <si>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</si>
  <si>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</si>
  <si>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</si>
  <si>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</si>
  <si>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</si>
  <si>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</si>
  <si>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</si>
  <si>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</si>
  <si>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</si>
  <si>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</si>
  <si>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</si>
  <si>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</si>
  <si>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</si>
  <si>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</si>
  <si>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</si>
  <si>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</si>
  <si>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</si>
  <si>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</si>
  <si>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</si>
  <si>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</si>
  <si>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</si>
  <si>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</si>
  <si>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</si>
  <si>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</si>
  <si>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</si>
  <si>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</si>
  <si>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</si>
  <si>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</si>
  <si>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</si>
  <si>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</si>
  <si>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</si>
  <si>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</si>
  <si>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</si>
  <si>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</si>
  <si>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</si>
  <si>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</si>
  <si>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</si>
  <si>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</si>
  <si>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</si>
  <si>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</si>
  <si>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</si>
  <si>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</si>
  <si>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</si>
  <si>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</si>
  <si>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</si>
  <si>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</si>
  <si>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</si>
  <si>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</si>
  <si>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</si>
  <si>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</si>
  <si>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</si>
  <si>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</si>
  <si>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</si>
  <si>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</si>
  <si>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</si>
  <si>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</si>
  <si>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</si>
  <si>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</si>
  <si>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</si>
  <si>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</si>
  <si>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</si>
  <si>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</si>
  <si>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</si>
  <si>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</si>
  <si>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</si>
  <si>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</si>
  <si>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</si>
  <si>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</si>
  <si>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</si>
  <si>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</si>
  <si>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</si>
  <si>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</si>
  <si>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</si>
  <si>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</si>
  <si>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</si>
  <si>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</si>
  <si>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</si>
  <si>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</si>
  <si>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</si>
  <si>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</si>
  <si>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</si>
  <si>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</si>
  <si>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</si>
  <si>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</si>
  <si>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</si>
  <si>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</si>
  <si>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</si>
  <si>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</si>
  <si>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</si>
  <si>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</si>
  <si>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</si>
  <si>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</si>
  <si>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</si>
  <si>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</si>
  <si>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</si>
  <si>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</si>
  <si>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</si>
  <si>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</si>
  <si>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</si>
  <si>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</si>
  <si>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</si>
  <si>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</si>
  <si>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</si>
  <si>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</si>
  <si>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</si>
  <si>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</si>
  <si>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</si>
  <si>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</si>
  <si>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</si>
  <si>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</si>
  <si>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</si>
  <si>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</si>
  <si>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</si>
  <si>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</si>
  <si>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</si>
  <si>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</si>
  <si>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</si>
  <si>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</si>
  <si>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</si>
  <si>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</si>
  <si>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</si>
  <si>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</si>
  <si>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</si>
  <si>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</si>
  <si>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</si>
  <si>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</si>
  <si>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</si>
  <si>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</si>
  <si>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</si>
  <si>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</si>
  <si>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</si>
  <si>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</si>
  <si>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</si>
  <si>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</si>
  <si>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</si>
  <si>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</si>
  <si>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</si>
  <si>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</si>
  <si>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</si>
  <si>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</si>
  <si>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</si>
  <si>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</si>
  <si>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</si>
  <si>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</si>
  <si>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</si>
  <si>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</si>
  <si>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</si>
  <si>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</si>
  <si>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</si>
  <si>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</si>
  <si>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</si>
  <si>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</si>
  <si>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</si>
  <si>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</si>
  <si>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</si>
  <si>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</si>
  <si>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</si>
  <si>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</si>
  <si>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</si>
  <si>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</si>
  <si>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</si>
  <si>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</si>
  <si>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</si>
  <si>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</si>
  <si>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</si>
  <si>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</si>
  <si>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</si>
  <si>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</si>
  <si>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</si>
  <si>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</si>
  <si>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</si>
  <si>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</si>
  <si>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</si>
  <si>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</si>
  <si>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</si>
  <si>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</si>
  <si>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</si>
  <si>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</si>
  <si>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</si>
  <si>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</si>
  <si>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</si>
  <si>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</si>
  <si>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</si>
  <si>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</si>
  <si>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</si>
  <si>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</si>
  <si>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</si>
  <si>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</si>
  <si>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</si>
  <si>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</si>
  <si>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</si>
  <si>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</si>
  <si>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</si>
  <si>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</si>
  <si>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</si>
  <si>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</si>
  <si>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</si>
  <si>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</si>
  <si>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</si>
  <si>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</si>
  <si>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</si>
  <si>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</si>
  <si>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</si>
  <si>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</si>
  <si>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</si>
  <si>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</si>
  <si>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</si>
  <si>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</si>
  <si>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</si>
  <si>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</si>
  <si>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</si>
  <si>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</si>
  <si>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</si>
  <si>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</si>
  <si>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</si>
  <si>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</si>
  <si>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</si>
  <si>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</si>
  <si>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</si>
  <si>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</si>
  <si>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</si>
  <si>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</si>
  <si>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</si>
  <si>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</si>
  <si>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</si>
  <si>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</si>
  <si>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</si>
  <si>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</si>
  <si>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</si>
  <si>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</si>
  <si>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</si>
  <si>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</si>
  <si>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</si>
  <si>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</si>
  <si>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</si>
  <si>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</si>
  <si>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</si>
  <si>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</si>
  <si>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</si>
  <si>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</si>
  <si>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</si>
  <si>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</si>
  <si>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</si>
  <si>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</si>
  <si>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</si>
  <si>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</si>
  <si>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</si>
  <si>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</si>
  <si>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</si>
  <si>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</si>
  <si>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</si>
  <si>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</si>
  <si>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</si>
  <si>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</si>
  <si>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</si>
  <si>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</si>
  <si>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</si>
  <si>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</si>
  <si>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</si>
  <si>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</si>
  <si>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</si>
  <si>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</si>
  <si>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</si>
  <si>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</si>
  <si>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</si>
  <si>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</si>
  <si>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</si>
  <si>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</si>
  <si>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</si>
  <si>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</si>
  <si>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</si>
  <si>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</si>
  <si>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</si>
  <si>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</si>
  <si>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</si>
  <si>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</si>
  <si>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</si>
  <si>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</si>
  <si>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</si>
  <si>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</si>
  <si>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</si>
  <si>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</si>
  <si>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</si>
  <si>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</si>
  <si>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</si>
  <si>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</si>
  <si>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</si>
  <si>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</si>
  <si>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</si>
  <si>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</si>
  <si>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</si>
  <si>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</si>
  <si>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</si>
  <si>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</si>
  <si>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</si>
  <si>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</si>
  <si>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</si>
  <si>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</si>
  <si>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</si>
  <si>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</si>
  <si>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</si>
  <si>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</si>
  <si>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</si>
  <si>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</si>
  <si>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</si>
  <si>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</si>
  <si>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</si>
  <si>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</si>
  <si>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</si>
  <si>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</si>
  <si>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</si>
  <si>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</si>
  <si>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</si>
  <si>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</si>
  <si>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</si>
  <si>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</si>
  <si>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</si>
  <si>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</si>
  <si>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</si>
  <si>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</si>
  <si>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</si>
  <si>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</si>
  <si>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</si>
  <si>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</si>
  <si>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</si>
  <si>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</si>
  <si>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</si>
  <si>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</si>
  <si>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</si>
  <si>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</si>
  <si>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</si>
  <si>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</si>
  <si>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</si>
  <si>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</si>
  <si>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</si>
  <si>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</si>
  <si>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</si>
  <si>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</si>
  <si>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</si>
  <si>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</si>
  <si>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</si>
  <si>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</si>
  <si>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</si>
  <si>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</si>
  <si>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</si>
  <si>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</si>
  <si>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</si>
  <si>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</si>
  <si>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</si>
  <si>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</si>
  <si>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</si>
  <si>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</si>
  <si>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</si>
  <si>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</si>
  <si>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</si>
  <si>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</si>
  <si>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</si>
  <si>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</si>
  <si>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</si>
  <si>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</si>
  <si>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</si>
  <si>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</si>
  <si>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</si>
  <si>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</si>
  <si>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</si>
  <si>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</si>
  <si>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</si>
  <si>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</si>
  <si>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</si>
  <si>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</si>
  <si>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</si>
  <si>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</si>
  <si>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</si>
  <si>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</si>
  <si>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</si>
  <si>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</si>
  <si>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</si>
  <si>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</si>
  <si>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</si>
  <si>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</si>
  <si>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</si>
  <si>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</si>
  <si>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</si>
  <si>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</si>
  <si>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</si>
  <si>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</si>
  <si>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</si>
  <si>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</si>
  <si>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</si>
  <si>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</si>
  <si>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</si>
  <si>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</si>
  <si>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</si>
  <si>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</si>
  <si>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</si>
  <si>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</si>
  <si>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</si>
  <si>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</si>
  <si>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</si>
  <si>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</si>
  <si>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</si>
  <si>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</si>
  <si>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</si>
  <si>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</si>
  <si>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</si>
  <si>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</si>
  <si>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</si>
  <si>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</si>
  <si>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</si>
  <si>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</si>
  <si>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</si>
  <si>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</si>
  <si>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</si>
  <si>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</si>
  <si>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</si>
  <si>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</si>
  <si>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</si>
  <si>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</si>
  <si>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</si>
  <si>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</si>
  <si>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</si>
  <si>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</si>
  <si>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</si>
  <si>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</si>
  <si>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</si>
  <si>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</si>
  <si>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</si>
  <si>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</si>
  <si>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</si>
  <si>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</si>
  <si>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</si>
  <si>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</si>
  <si>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</si>
  <si>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</si>
  <si>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</si>
  <si>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</si>
  <si>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</si>
  <si>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</si>
  <si>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</si>
  <si>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</si>
  <si>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</si>
  <si>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</si>
  <si>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</si>
  <si>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</si>
  <si>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</si>
  <si>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</si>
  <si>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</si>
  <si>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</si>
  <si>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</si>
  <si>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</si>
  <si>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</si>
  <si>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</si>
  <si>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</si>
  <si>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</si>
  <si>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</si>
  <si>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</si>
  <si>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</si>
  <si>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</si>
  <si>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</si>
  <si>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</si>
  <si>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</si>
  <si>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</si>
  <si>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</si>
  <si>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</si>
  <si>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</si>
  <si>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</si>
  <si>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</si>
  <si>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</si>
  <si>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</si>
  <si>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</si>
  <si>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</si>
  <si>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</si>
  <si>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</si>
  <si>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</si>
  <si>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</si>
  <si>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</si>
  <si>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</si>
  <si>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</si>
  <si>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</si>
  <si>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</si>
  <si>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</si>
  <si>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</si>
  <si>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</si>
  <si>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</si>
  <si>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</si>
  <si>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</si>
  <si>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</si>
  <si>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</si>
  <si>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</si>
  <si>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</si>
  <si>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</si>
  <si>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</si>
  <si>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</si>
  <si>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</si>
  <si>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</si>
  <si>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</si>
  <si>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</si>
  <si>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</si>
  <si>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</si>
  <si>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</si>
  <si>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</si>
  <si>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</si>
  <si>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</si>
  <si>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</si>
  <si>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</si>
  <si>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</si>
  <si>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</si>
  <si>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</si>
  <si>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</si>
  <si>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</si>
  <si>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</si>
  <si>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</si>
  <si>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</si>
  <si>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</si>
  <si>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</si>
  <si>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</si>
  <si>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</si>
  <si>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</si>
  <si>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</si>
  <si>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</si>
  <si>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</si>
  <si>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</si>
  <si>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</si>
  <si>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</si>
  <si>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</si>
  <si>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</si>
  <si>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</si>
  <si>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</si>
  <si>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</si>
  <si>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</si>
  <si>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</si>
  <si>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</si>
  <si>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</si>
  <si>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</si>
  <si>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</si>
  <si>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</si>
  <si>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</si>
  <si>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</si>
  <si>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</si>
  <si>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</si>
  <si>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</si>
  <si>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</si>
  <si>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</si>
  <si>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</si>
  <si>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</si>
  <si>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</si>
  <si>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</si>
  <si>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</si>
  <si>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</si>
  <si>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</si>
  <si>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</si>
  <si>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</si>
  <si>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</si>
  <si>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</si>
  <si>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</si>
  <si>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</si>
  <si>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</si>
  <si>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</si>
  <si>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</si>
  <si>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</si>
  <si>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</si>
  <si>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</si>
  <si>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</si>
  <si>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</si>
  <si>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</si>
  <si>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</si>
  <si>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</si>
  <si>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</si>
  <si>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</si>
  <si>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</si>
  <si>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</si>
  <si>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</si>
  <si>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</si>
  <si>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</si>
  <si>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</si>
  <si>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</si>
  <si>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</si>
  <si>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</si>
  <si>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</si>
  <si>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</si>
  <si>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</si>
  <si>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</si>
  <si>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</si>
  <si>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</si>
  <si>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</si>
  <si>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</si>
  <si>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</si>
  <si>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</si>
  <si>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</si>
  <si>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</si>
  <si>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</si>
  <si>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</si>
  <si>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</si>
  <si>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</si>
  <si>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</si>
  <si>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</si>
  <si>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</si>
  <si>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</si>
  <si>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</si>
  <si>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</si>
  <si>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</si>
  <si>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</si>
  <si>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</si>
  <si>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</si>
  <si>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</si>
  <si>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</si>
  <si>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</si>
  <si>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</si>
  <si>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</si>
  <si>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</si>
  <si>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</si>
  <si>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</si>
  <si>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</si>
  <si>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</si>
  <si>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</si>
  <si>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</si>
  <si>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</si>
  <si>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</si>
  <si>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</si>
  <si>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</si>
  <si>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</si>
  <si>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</si>
  <si>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</si>
  <si>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</si>
  <si>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</si>
  <si>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</si>
  <si>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</si>
  <si>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</si>
  <si>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</si>
  <si>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</si>
  <si>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</si>
  <si>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</si>
  <si>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</si>
  <si>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</si>
  <si>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</si>
  <si>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</si>
  <si>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</si>
  <si>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</si>
  <si>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</si>
  <si>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</si>
  <si>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</si>
  <si>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</si>
  <si>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</si>
  <si>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</si>
  <si>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</si>
  <si>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</si>
  <si>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</si>
  <si>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</si>
  <si>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</si>
  <si>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</si>
  <si>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</si>
  <si>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</si>
  <si>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</si>
  <si>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</si>
  <si>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</si>
  <si>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</si>
  <si>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</si>
  <si>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</si>
  <si>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</si>
  <si>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</si>
  <si>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</si>
  <si>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</si>
  <si>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</si>
  <si>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</si>
  <si>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</si>
  <si>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</si>
  <si>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</si>
  <si>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</si>
  <si>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</si>
  <si>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</si>
  <si>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</si>
  <si>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</si>
  <si>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</si>
  <si>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</si>
  <si>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</si>
  <si>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</si>
  <si>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</si>
  <si>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</si>
  <si>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</si>
  <si>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</si>
  <si>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</si>
  <si>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</si>
  <si>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</si>
  <si>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</si>
  <si>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</si>
  <si>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</si>
  <si>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</si>
  <si>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</si>
  <si>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</si>
  <si>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</si>
  <si>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</si>
  <si>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</si>
  <si>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</si>
  <si>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</si>
  <si>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</si>
  <si>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</si>
  <si>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</si>
  <si>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</si>
  <si>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</si>
  <si>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</si>
  <si>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</si>
  <si>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</si>
  <si>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</si>
  <si>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</si>
  <si>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</si>
  <si>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</si>
  <si>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</si>
  <si>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</si>
  <si>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</si>
  <si>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</si>
  <si>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</si>
  <si>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</si>
  <si>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</si>
  <si>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</si>
  <si>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</si>
  <si>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</si>
  <si>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</si>
  <si>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</si>
  <si>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</si>
  <si>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</si>
  <si>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</si>
  <si>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</si>
  <si>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</si>
  <si>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</si>
  <si>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</si>
  <si>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</si>
  <si>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</si>
  <si>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</si>
  <si>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</si>
  <si>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</si>
  <si>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</si>
  <si>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</si>
  <si>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</si>
  <si>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</si>
  <si>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</si>
  <si>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</si>
  <si>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</si>
  <si>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</si>
  <si>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</si>
  <si>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</si>
  <si>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</si>
  <si>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</si>
  <si>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</si>
  <si>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</si>
  <si>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</si>
  <si>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</si>
  <si>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</si>
  <si>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</si>
  <si>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</si>
  <si>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</si>
  <si>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</si>
  <si>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</si>
  <si>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</si>
  <si>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</si>
  <si>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</si>
  <si>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</si>
  <si>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</si>
  <si>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</si>
  <si>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</si>
  <si>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</si>
  <si>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</si>
  <si>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</si>
  <si>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</si>
  <si>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</si>
  <si>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</si>
  <si>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</si>
  <si>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</si>
  <si>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</si>
  <si>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</si>
  <si>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</si>
  <si>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</si>
  <si>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</si>
  <si>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</si>
  <si>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</si>
  <si>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</si>
  <si>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</si>
  <si>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</si>
  <si>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</si>
  <si>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</si>
  <si>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</si>
  <si>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</si>
  <si>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</si>
  <si>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</si>
  <si>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</si>
  <si>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</si>
  <si>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</si>
  <si>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</si>
  <si>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</si>
  <si>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</si>
  <si>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</si>
  <si>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</si>
  <si>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</si>
  <si>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</si>
  <si>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</si>
  <si>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</si>
  <si>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</si>
  <si>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</si>
  <si>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</si>
  <si>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</si>
  <si>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</si>
  <si>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</si>
  <si>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</si>
  <si>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</si>
  <si>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</si>
  <si>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</si>
  <si>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</si>
  <si>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</si>
  <si>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</si>
  <si>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</si>
  <si>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</si>
  <si>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</si>
  <si>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</si>
  <si>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</si>
  <si>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</si>
  <si>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</si>
  <si>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</si>
  <si>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</si>
  <si>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</si>
  <si>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</si>
  <si>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</si>
  <si>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</si>
  <si>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</si>
  <si>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</si>
  <si>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</si>
  <si>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</si>
  <si>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</si>
  <si>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</si>
  <si>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</si>
  <si>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</si>
  <si>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</si>
  <si>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</si>
  <si>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</si>
  <si>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</si>
  <si>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</si>
  <si>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</si>
  <si>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</si>
  <si>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</si>
  <si>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</si>
  <si>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</si>
  <si>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</si>
  <si>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</si>
  <si>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</si>
  <si>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</si>
  <si>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</si>
  <si>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</si>
  <si>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</si>
  <si>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</si>
  <si>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</si>
  <si>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</si>
  <si>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</si>
  <si>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</si>
  <si>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</si>
  <si>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</si>
  <si>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</si>
  <si>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</si>
  <si>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</si>
  <si>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</si>
  <si>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</si>
  <si>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</si>
  <si>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</si>
  <si>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</si>
  <si>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</si>
  <si>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</si>
  <si>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</si>
  <si>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</si>
  <si>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</si>
  <si>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</si>
  <si>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</si>
  <si>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</si>
  <si>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</si>
  <si>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</si>
  <si>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</si>
  <si>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</si>
  <si>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</si>
  <si>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</si>
  <si>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</si>
  <si>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</si>
  <si>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</si>
  <si>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</si>
  <si>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</si>
  <si>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</si>
  <si>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</si>
  <si>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</si>
  <si>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</si>
  <si>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</si>
  <si>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</si>
  <si>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</si>
  <si>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</si>
  <si>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</si>
  <si>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</si>
  <si>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</si>
  <si>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</si>
  <si>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</si>
  <si>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</si>
  <si>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</si>
  <si>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</si>
  <si>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</si>
  <si>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</si>
  <si>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</si>
  <si>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</si>
  <si>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</si>
  <si>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</si>
  <si>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</si>
  <si>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</si>
  <si>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</si>
  <si>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</si>
  <si>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</si>
  <si>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</si>
  <si>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</si>
  <si>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</si>
  <si>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</si>
  <si>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</si>
  <si>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</si>
  <si>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</si>
  <si>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</si>
  <si>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</si>
  <si>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</si>
  <si>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</si>
  <si>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</si>
  <si>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</si>
  <si>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</si>
  <si>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</si>
  <si>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</si>
  <si>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</si>
  <si>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</si>
  <si>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</si>
  <si>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</si>
  <si>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</si>
  <si>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</si>
  <si>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</si>
  <si>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</si>
  <si>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</si>
  <si>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</si>
  <si>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</si>
  <si>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</si>
  <si>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</si>
  <si>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</si>
  <si>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</si>
  <si>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</si>
  <si>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</si>
  <si>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</si>
  <si>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</si>
  <si>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</si>
  <si>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</si>
  <si>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</si>
  <si>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</si>
  <si>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</si>
  <si>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</si>
  <si>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</si>
  <si>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</si>
  <si>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</si>
  <si>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</si>
  <si>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</si>
  <si>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</si>
  <si>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</si>
  <si>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</si>
  <si>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</si>
  <si>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</si>
  <si>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</si>
  <si>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</si>
  <si>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</si>
  <si>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</si>
  <si>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</si>
  <si>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</si>
  <si>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</si>
  <si>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</si>
  <si>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</si>
  <si>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</si>
  <si>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</si>
  <si>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</si>
  <si>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</si>
  <si>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</si>
  <si>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</si>
  <si>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</si>
  <si>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</si>
  <si>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</si>
  <si>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</si>
  <si>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</si>
  <si>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</si>
  <si>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</si>
  <si>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</si>
  <si>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</si>
  <si>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</si>
  <si>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</si>
  <si>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</si>
  <si>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</si>
  <si>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</si>
  <si>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</si>
  <si>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</si>
  <si>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</si>
  <si>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</si>
  <si>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</si>
  <si>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</si>
  <si>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</si>
  <si>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</si>
  <si>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</si>
  <si>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</si>
  <si>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</si>
  <si>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</si>
  <si>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</si>
  <si>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</si>
  <si>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</si>
  <si>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</si>
  <si>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</si>
  <si>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</si>
  <si>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</si>
  <si>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</si>
  <si>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</si>
  <si>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</si>
  <si>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</si>
  <si>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</si>
  <si>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</si>
  <si>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</si>
  <si>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</si>
  <si>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</si>
  <si>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</si>
  <si>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</si>
  <si>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</si>
  <si>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</si>
  <si>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</si>
  <si>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</si>
  <si>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</si>
  <si>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</si>
  <si>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</si>
  <si>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</si>
  <si>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</si>
  <si>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</si>
  <si>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</si>
  <si>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</si>
  <si>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</si>
  <si>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</si>
  <si>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</si>
  <si>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</si>
  <si>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</si>
  <si>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</si>
  <si>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</si>
  <si>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</si>
  <si>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</si>
  <si>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</si>
  <si>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</si>
  <si>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</si>
  <si>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</si>
  <si>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</si>
  <si>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</si>
  <si>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</si>
  <si>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</si>
  <si>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</si>
  <si>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</si>
  <si>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</si>
  <si>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</si>
  <si>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</si>
  <si>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</si>
  <si>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</si>
  <si>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</si>
  <si>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</si>
  <si>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</si>
  <si>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</si>
  <si>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</si>
  <si>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</si>
  <si>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</si>
  <si>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</si>
  <si>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</si>
  <si>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</si>
  <si>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</si>
  <si>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</si>
  <si>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</si>
  <si>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</si>
  <si>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</si>
  <si>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</si>
  <si>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</si>
  <si>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</si>
  <si>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</si>
  <si>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</si>
  <si>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</si>
  <si>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</si>
  <si>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</si>
  <si>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</si>
  <si>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</si>
  <si>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</si>
  <si>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</si>
  <si>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</si>
  <si>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</si>
  <si>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</si>
  <si>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</si>
  <si>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</si>
  <si>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</si>
  <si>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</si>
  <si>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</si>
  <si>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</si>
  <si>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</si>
  <si>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</si>
  <si>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</si>
  <si>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</si>
  <si>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</si>
  <si>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</si>
  <si>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</si>
  <si>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</si>
  <si>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</si>
  <si>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</si>
  <si>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</si>
  <si>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</si>
  <si>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</si>
  <si>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</si>
  <si>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</si>
  <si>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</si>
  <si>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</si>
  <si>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</si>
  <si>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</si>
  <si>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</si>
  <si>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</si>
  <si>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</si>
  <si>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</si>
  <si>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</si>
  <si>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</si>
  <si>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</si>
  <si>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</si>
  <si>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</si>
  <si>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</si>
  <si>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</si>
  <si>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</si>
  <si>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</si>
  <si>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</si>
  <si>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</si>
  <si>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</si>
  <si>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</si>
  <si>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</si>
  <si>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</si>
  <si>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</si>
  <si>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</si>
  <si>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</si>
  <si>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</si>
  <si>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</si>
  <si>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</si>
  <si>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</si>
  <si>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</si>
  <si>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</si>
  <si>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</si>
  <si>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</si>
  <si>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</si>
  <si>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</si>
  <si>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</si>
  <si>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</si>
  <si>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</si>
  <si>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</si>
  <si>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</si>
  <si>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</si>
  <si>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</si>
  <si>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</si>
  <si>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</si>
  <si>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</si>
  <si>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</si>
  <si>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</si>
  <si>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</si>
  <si>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</si>
  <si>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</si>
  <si>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</si>
  <si>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</si>
  <si>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</si>
  <si>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</si>
  <si>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</si>
  <si>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</si>
  <si>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</si>
  <si>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</si>
  <si>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</si>
  <si>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</si>
  <si>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</si>
  <si>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</si>
  <si>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</si>
  <si>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</si>
  <si>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</si>
  <si>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</si>
  <si>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</si>
  <si>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</si>
  <si>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</si>
  <si>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</si>
  <si>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</si>
  <si>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</si>
  <si>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</si>
  <si>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</si>
  <si>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</si>
  <si>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</si>
  <si>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</si>
  <si>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</si>
  <si>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</si>
  <si>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</si>
  <si>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</si>
  <si>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</si>
  <si>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</si>
  <si>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</si>
  <si>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</si>
  <si>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</si>
  <si>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</si>
  <si>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</si>
  <si>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</si>
  <si>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</si>
  <si>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</si>
  <si>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</si>
  <si>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</si>
  <si>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</si>
  <si>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</si>
  <si>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</si>
  <si>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</si>
  <si>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</si>
  <si>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</si>
  <si>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</si>
  <si>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</si>
  <si>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</si>
  <si>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</si>
  <si>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</si>
  <si>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</si>
  <si>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</si>
  <si>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</si>
  <si>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</si>
  <si>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</si>
  <si>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</si>
  <si>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</si>
  <si>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</si>
  <si>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</si>
  <si>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</si>
  <si>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</si>
  <si>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</si>
  <si>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</si>
  <si>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</si>
  <si>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</si>
  <si>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</si>
  <si>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</si>
  <si>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</si>
  <si>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</si>
  <si>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</si>
  <si>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</si>
  <si>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</si>
  <si>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</si>
  <si>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</si>
  <si>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</si>
  <si>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</si>
  <si>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</si>
  <si>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</si>
  <si>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</si>
  <si>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</si>
  <si>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</si>
  <si>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</si>
  <si>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</si>
  <si>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</si>
  <si>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</si>
  <si>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</si>
  <si>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</si>
  <si>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</si>
  <si>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</si>
  <si>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</si>
  <si>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</si>
  <si>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</si>
  <si>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</si>
  <si>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</si>
  <si>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</si>
  <si>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</si>
  <si>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</si>
  <si>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</si>
  <si>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</si>
  <si>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</si>
  <si>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</si>
  <si>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</si>
  <si>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</si>
  <si>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</si>
  <si>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</si>
  <si>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</si>
  <si>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</si>
  <si>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</si>
  <si>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</si>
  <si>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</si>
  <si>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</si>
  <si>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</si>
  <si>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</si>
  <si>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</si>
  <si>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</si>
  <si>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</si>
  <si>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</si>
  <si>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</si>
  <si>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</si>
  <si>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</si>
  <si>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</si>
  <si>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</si>
  <si>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</si>
  <si>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</si>
  <si>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</si>
  <si>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</si>
  <si>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</si>
  <si>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</si>
  <si>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</si>
  <si>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</si>
  <si>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</si>
  <si>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</si>
  <si>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</si>
  <si>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</si>
  <si>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</si>
  <si>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</si>
  <si>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</si>
  <si>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</si>
  <si>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</si>
  <si>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</si>
  <si>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</si>
  <si>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</si>
  <si>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</si>
  <si>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</si>
  <si>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</si>
  <si>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</si>
  <si>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</si>
  <si>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</si>
  <si>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</si>
  <si>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</si>
  <si>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</si>
  <si>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</si>
  <si>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</si>
  <si>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</si>
  <si>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</si>
  <si>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</si>
  <si>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</si>
  <si>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</si>
  <si>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</si>
  <si>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</si>
  <si>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</si>
  <si>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</si>
  <si>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</si>
  <si>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</si>
  <si>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</si>
  <si>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</si>
  <si>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</si>
  <si>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</si>
  <si>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</si>
  <si>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</si>
  <si>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</si>
  <si>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</si>
  <si>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</si>
  <si>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</si>
  <si>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</si>
  <si>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</si>
  <si>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</si>
  <si>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</si>
  <si>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</si>
  <si>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</si>
  <si>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</si>
  <si>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</si>
  <si>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</si>
  <si>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</si>
  <si>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</si>
  <si>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</si>
  <si>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</si>
  <si>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</si>
  <si>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</si>
  <si>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</si>
  <si>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</si>
  <si>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</si>
  <si>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</si>
  <si>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</si>
  <si>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</si>
  <si>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</si>
  <si>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</si>
  <si>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</si>
  <si>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</si>
  <si>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</si>
  <si>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</si>
  <si>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</si>
  <si>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</si>
  <si>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</si>
  <si>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</si>
  <si>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</si>
  <si>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</si>
  <si>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</si>
  <si>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</si>
  <si>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</si>
  <si>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</si>
  <si>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</si>
  <si>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</si>
  <si>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</si>
  <si>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</si>
  <si>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</si>
  <si>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</si>
  <si>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</si>
  <si>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</si>
  <si>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</si>
  <si>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</si>
  <si>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</si>
  <si>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</si>
  <si>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</si>
  <si>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</si>
  <si>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</si>
  <si>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</si>
  <si>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</si>
  <si>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</si>
  <si>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</si>
  <si>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</si>
  <si>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</si>
  <si>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</si>
  <si>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</si>
  <si>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</si>
  <si>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</si>
  <si>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</si>
  <si>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</si>
  <si>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</si>
  <si>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</si>
  <si>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</si>
  <si>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</si>
  <si>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</si>
  <si>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</si>
  <si>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</si>
  <si>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</si>
  <si>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</si>
  <si>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</si>
  <si>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</si>
  <si>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</si>
  <si>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</si>
  <si>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</si>
  <si>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</si>
  <si>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</si>
  <si>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</si>
  <si>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</si>
  <si>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</si>
  <si>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</si>
  <si>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</si>
  <si>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</si>
  <si>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</si>
  <si>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</si>
  <si>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</si>
  <si>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</si>
  <si>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</si>
  <si>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</si>
  <si>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</si>
  <si>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</si>
  <si>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</si>
  <si>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</si>
  <si>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</si>
  <si>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</si>
  <si>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</si>
  <si>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</si>
  <si>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</si>
  <si>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</si>
  <si>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</si>
  <si>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</si>
  <si>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</si>
  <si>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</si>
  <si>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</si>
  <si>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</si>
  <si>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</si>
  <si>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</si>
  <si>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</si>
  <si>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</si>
  <si>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</si>
  <si>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</si>
  <si>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</si>
  <si>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</si>
  <si>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</si>
  <si>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</si>
  <si>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</si>
  <si>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</si>
  <si>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</si>
  <si>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</si>
  <si>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</si>
  <si>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</si>
  <si>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</si>
  <si>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</si>
  <si>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</si>
  <si>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</si>
  <si>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</si>
  <si>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</si>
  <si>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</si>
  <si>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</si>
  <si>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</si>
  <si>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</si>
  <si>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</si>
  <si>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</si>
  <si>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</si>
  <si>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</si>
  <si>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</si>
  <si>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</si>
  <si>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</si>
  <si>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</si>
  <si>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</si>
  <si>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</si>
  <si>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</si>
  <si>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</si>
  <si>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</si>
  <si>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</si>
  <si>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</si>
  <si>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</si>
  <si>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</si>
  <si>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</si>
  <si>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</si>
  <si>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</si>
  <si>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</si>
  <si>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</si>
  <si>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</si>
  <si>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</si>
  <si>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</si>
  <si>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</si>
  <si>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</si>
  <si>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</si>
  <si>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</si>
  <si>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</si>
  <si>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</si>
  <si>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</si>
  <si>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</si>
  <si>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</si>
  <si>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</si>
  <si>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</si>
  <si>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</si>
  <si>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</si>
  <si>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</si>
  <si>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</si>
  <si>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</si>
  <si>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</si>
  <si>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</si>
  <si>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</si>
  <si>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</si>
  <si>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</si>
  <si>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</si>
  <si>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</si>
  <si>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</si>
  <si>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</si>
  <si>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</si>
  <si>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</si>
  <si>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</si>
  <si>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</si>
  <si>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</si>
  <si>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</si>
  <si>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</si>
  <si>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</si>
  <si>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</si>
  <si>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</si>
  <si>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</si>
  <si>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</si>
  <si>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</si>
  <si>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</si>
  <si>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</si>
  <si>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</si>
  <si>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</si>
  <si>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</si>
  <si>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</si>
  <si>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</si>
  <si>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</si>
  <si>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</si>
  <si>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</si>
  <si>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</si>
  <si>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</si>
  <si>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</si>
  <si>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</si>
  <si>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</si>
  <si>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</si>
  <si>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</si>
  <si>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</si>
  <si>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</si>
  <si>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</si>
  <si>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</si>
  <si>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</si>
  <si>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</si>
  <si>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</si>
  <si>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</si>
  <si>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</si>
  <si>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</si>
  <si>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</si>
  <si>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</si>
  <si>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</si>
  <si>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</si>
  <si>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</si>
  <si>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</si>
  <si>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</si>
  <si>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</si>
  <si>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</si>
  <si>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</si>
  <si>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</si>
  <si>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</si>
  <si>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</si>
  <si>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</si>
  <si>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</si>
  <si>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</si>
  <si>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</si>
  <si>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</si>
  <si>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</si>
  <si>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</si>
  <si>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</si>
  <si>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</si>
  <si>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</si>
  <si>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</si>
  <si>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</si>
  <si>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</si>
  <si>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</si>
  <si>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</si>
  <si>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</si>
  <si>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</si>
  <si>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</si>
  <si>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</si>
  <si>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</si>
  <si>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</si>
  <si>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</si>
  <si>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</si>
  <si>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</si>
  <si>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</si>
  <si>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</si>
  <si>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</si>
  <si>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</si>
  <si>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</si>
  <si>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</si>
  <si>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</si>
  <si>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</si>
  <si>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</si>
  <si>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</si>
  <si>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</si>
  <si>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</si>
  <si>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</si>
  <si>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</si>
  <si>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</si>
  <si>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</si>
  <si>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</si>
  <si>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</si>
  <si>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</si>
  <si>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</si>
  <si>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</si>
  <si>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</si>
  <si>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</si>
  <si>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</si>
  <si>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</si>
  <si>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</si>
  <si>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</si>
  <si>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</si>
  <si>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</si>
  <si>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</si>
  <si>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</si>
  <si>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</si>
  <si>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</si>
  <si>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</si>
  <si>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</si>
  <si>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</si>
  <si>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</si>
  <si>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</si>
  <si>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</si>
  <si>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</si>
  <si>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</si>
  <si>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</si>
  <si>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</si>
  <si>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</si>
  <si>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</si>
  <si>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</si>
  <si>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</si>
  <si>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</si>
  <si>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</si>
  <si>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</si>
  <si>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</si>
  <si>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</si>
  <si>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</si>
  <si>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</si>
  <si>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</si>
  <si>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</si>
  <si>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</si>
  <si>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</si>
  <si>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</si>
  <si>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</si>
  <si>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</si>
  <si>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</si>
  <si>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</si>
  <si>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</si>
  <si>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</si>
  <si>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</si>
  <si>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</si>
  <si>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</si>
  <si>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</si>
  <si>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</si>
  <si>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</si>
  <si>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</si>
  <si>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</si>
  <si>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</si>
  <si>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</si>
  <si>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</si>
  <si>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</si>
  <si>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</si>
  <si>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</si>
  <si>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</si>
  <si>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</si>
  <si>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</si>
  <si>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</si>
  <si>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</si>
  <si>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</si>
  <si>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</si>
  <si>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</si>
  <si>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</si>
  <si>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</si>
  <si>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</si>
  <si>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</si>
  <si>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</si>
  <si>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</si>
  <si>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</si>
  <si>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</si>
  <si>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</si>
  <si>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</si>
  <si>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</si>
  <si>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</si>
  <si>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</si>
  <si>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</si>
  <si>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</si>
  <si>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</si>
  <si>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</si>
  <si>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</si>
  <si>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</si>
  <si>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</si>
  <si>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</si>
  <si>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</si>
  <si>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</si>
  <si>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</si>
  <si>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</si>
  <si>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</si>
  <si>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</si>
  <si>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</si>
  <si>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</si>
  <si>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</si>
  <si>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</si>
  <si>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</si>
  <si>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</si>
  <si>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</si>
  <si>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</si>
  <si>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</si>
  <si>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</si>
  <si>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</si>
  <si>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</si>
  <si>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</si>
  <si>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</si>
  <si>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</si>
  <si>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</si>
  <si>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</si>
  <si>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</si>
  <si>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</si>
  <si>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</si>
  <si>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</si>
  <si>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</si>
  <si>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</si>
  <si>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</si>
  <si>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</si>
  <si>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</si>
  <si>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</si>
  <si>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</si>
  <si>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</si>
  <si>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</si>
  <si>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</si>
  <si>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</si>
  <si>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</si>
  <si>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</si>
  <si>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</si>
  <si>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</si>
  <si>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</si>
  <si>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</si>
  <si>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</si>
  <si>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</si>
  <si>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</si>
  <si>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</si>
  <si>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</si>
  <si>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</si>
  <si>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</si>
  <si>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</si>
  <si>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</si>
  <si>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</si>
  <si>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</si>
  <si>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</si>
  <si>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</si>
  <si>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</si>
  <si>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</si>
  <si>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</si>
  <si>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</si>
  <si>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</si>
  <si>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</si>
  <si>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</si>
  <si>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</si>
  <si>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</si>
  <si>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</si>
  <si>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</si>
  <si>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</si>
  <si>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</si>
  <si>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</si>
  <si>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</si>
  <si>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</si>
  <si>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</si>
  <si>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</si>
  <si>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</si>
  <si>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</si>
  <si>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</si>
  <si>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</si>
  <si>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</si>
  <si>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</si>
  <si>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</si>
  <si>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</si>
  <si>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</si>
  <si>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</si>
  <si>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</si>
  <si>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</si>
  <si>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</si>
  <si>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</si>
  <si>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</si>
  <si>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</si>
  <si>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</si>
  <si>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</si>
  <si>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</si>
  <si>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</si>
  <si>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</si>
  <si>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</si>
  <si>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</si>
  <si>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</si>
  <si>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</si>
  <si>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</si>
  <si>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</si>
  <si>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</si>
  <si>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</si>
  <si>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</si>
  <si>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</si>
  <si>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</si>
  <si>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</si>
  <si>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</si>
  <si>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</si>
  <si>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</si>
  <si>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</si>
  <si>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</si>
  <si>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</si>
  <si>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</si>
  <si>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</si>
  <si>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</si>
  <si>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</si>
  <si>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</si>
  <si>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</si>
  <si>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</si>
  <si>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</si>
  <si>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</si>
  <si>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</si>
  <si>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</si>
  <si>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</si>
  <si>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</si>
  <si>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</si>
  <si>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</si>
  <si>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</si>
  <si>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</si>
  <si>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</si>
  <si>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</si>
  <si>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</si>
  <si>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</si>
  <si>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</si>
  <si>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</si>
  <si>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</si>
  <si>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</si>
  <si>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</si>
  <si>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</si>
  <si>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</si>
  <si>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</si>
  <si>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</si>
  <si>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</si>
  <si>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</si>
  <si>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</si>
  <si>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</si>
  <si>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</si>
  <si>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</si>
  <si>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</si>
  <si>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</si>
  <si>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</si>
  <si>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</si>
  <si>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</si>
  <si>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</si>
  <si>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</si>
  <si>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</si>
  <si>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</si>
  <si>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</si>
  <si>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</si>
  <si>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</si>
  <si>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</si>
  <si>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</si>
  <si>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</si>
  <si>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</si>
  <si>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</si>
  <si>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</si>
  <si>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</si>
  <si>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</si>
  <si>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</si>
  <si>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</si>
  <si>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</si>
  <si>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</si>
  <si>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</si>
  <si>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</si>
  <si>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</si>
  <si>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</si>
  <si>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</si>
  <si>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</si>
  <si>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</si>
  <si>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</si>
  <si>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</si>
  <si>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</si>
  <si>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</si>
  <si>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</si>
  <si>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</si>
  <si>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</si>
  <si>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</si>
  <si>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</si>
  <si>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</si>
  <si>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</si>
  <si>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</si>
  <si>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</si>
  <si>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</si>
  <si>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</si>
  <si>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</si>
  <si>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</si>
  <si>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</si>
  <si>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</si>
  <si>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</si>
  <si>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</si>
  <si>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</si>
  <si>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</si>
  <si>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</si>
  <si>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</si>
  <si>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</si>
  <si>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</si>
  <si>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</si>
  <si>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</si>
  <si>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</si>
  <si>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</si>
  <si>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</si>
  <si>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</si>
  <si>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</si>
  <si>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</si>
  <si>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</si>
  <si>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</si>
  <si>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</si>
  <si>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</si>
  <si>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</si>
  <si>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</si>
  <si>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</si>
  <si>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</si>
  <si>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</si>
  <si>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</si>
  <si>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</si>
  <si>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</si>
  <si>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</si>
  <si>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</si>
  <si>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</si>
  <si>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</si>
  <si>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</si>
  <si>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</si>
  <si>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</si>
  <si>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</si>
  <si>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</si>
  <si>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</si>
  <si>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</si>
  <si>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</si>
  <si>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</si>
  <si>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</si>
  <si>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</si>
  <si>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</si>
  <si>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</si>
  <si>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</si>
  <si>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</si>
  <si>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</si>
  <si>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</si>
  <si>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</si>
  <si>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</si>
  <si>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</si>
  <si>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</si>
  <si>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</si>
  <si>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</si>
  <si>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</si>
  <si>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</si>
  <si>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</si>
  <si>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</si>
  <si>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</si>
  <si>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</si>
  <si>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</si>
  <si>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</si>
  <si>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</si>
  <si>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</si>
  <si>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</si>
  <si>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</si>
  <si>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</si>
  <si>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</si>
  <si>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</si>
  <si>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</si>
  <si>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</si>
  <si>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</si>
  <si>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</si>
  <si>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</si>
  <si>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</si>
  <si>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</si>
  <si>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</si>
  <si>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</si>
  <si>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</si>
  <si>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</si>
  <si>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</si>
  <si>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</si>
  <si>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</si>
  <si>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</si>
  <si>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</si>
  <si>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</si>
  <si>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</si>
  <si>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</si>
  <si>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</si>
  <si>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</si>
  <si>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</si>
  <si>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</si>
  <si>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</si>
  <si>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</si>
  <si>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</si>
  <si>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</si>
  <si>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</si>
  <si>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</si>
  <si>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</si>
  <si>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</si>
  <si>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</si>
  <si>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</si>
  <si>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</si>
  <si>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</si>
  <si>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</si>
  <si>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</si>
  <si>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</si>
  <si>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</si>
  <si>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</si>
  <si>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</si>
  <si>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</si>
  <si>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</si>
  <si>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</si>
  <si>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</si>
  <si>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</si>
  <si>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</si>
  <si>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</si>
  <si>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</si>
  <si>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</si>
  <si>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</si>
  <si>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</si>
  <si>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</si>
  <si>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</si>
  <si>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</si>
  <si>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</si>
  <si>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</si>
  <si>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</si>
  <si>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</si>
  <si>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</si>
  <si>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</si>
  <si>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</si>
  <si>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</si>
  <si>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</si>
  <si>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</si>
  <si>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</si>
  <si>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</si>
  <si>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</si>
  <si>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</si>
  <si>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</si>
  <si>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</si>
  <si>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</si>
  <si>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</si>
  <si>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</si>
  <si>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</si>
  <si>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</si>
  <si>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</si>
  <si>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</si>
  <si>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</si>
  <si>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</si>
  <si>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</si>
  <si>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</si>
  <si>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</si>
  <si>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</si>
  <si>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</si>
  <si>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</si>
  <si>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</si>
  <si>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</si>
  <si>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</si>
  <si>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</si>
  <si>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</si>
  <si>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</si>
  <si>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</si>
  <si>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</si>
  <si>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</si>
  <si>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</si>
  <si>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</si>
  <si>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</si>
  <si>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</si>
  <si>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</si>
  <si>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</si>
  <si>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</si>
  <si>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</si>
  <si>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</si>
  <si>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</si>
  <si>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</si>
  <si>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</si>
  <si>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</si>
  <si>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</si>
  <si>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</si>
  <si>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</si>
  <si>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</si>
  <si>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</si>
  <si>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</si>
  <si>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</si>
  <si>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</si>
  <si>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</si>
  <si>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</si>
  <si>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</si>
  <si>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</si>
  <si>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</si>
  <si>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</si>
  <si>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</si>
  <si>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</si>
  <si>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</si>
  <si>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</si>
  <si>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</si>
  <si>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</si>
  <si>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</si>
  <si>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</si>
  <si>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</si>
  <si>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</si>
  <si>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</si>
  <si>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</si>
  <si>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</si>
  <si>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</si>
  <si>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</si>
  <si>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</si>
  <si>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</si>
  <si>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</si>
  <si>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</si>
  <si>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</si>
  <si>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</si>
  <si>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</si>
  <si>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</si>
  <si>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</si>
  <si>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</si>
  <si>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</si>
  <si>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</si>
  <si>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</si>
  <si>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</si>
  <si>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</si>
  <si>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</si>
  <si>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</si>
  <si>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</si>
  <si>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</si>
  <si>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</si>
  <si>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</si>
  <si>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</si>
  <si>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</si>
  <si>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</si>
  <si>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</si>
  <si>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</si>
  <si>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</si>
  <si>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</si>
  <si>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</si>
  <si>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</si>
  <si>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</si>
  <si>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</si>
  <si>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</si>
  <si>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</si>
  <si>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</si>
  <si>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</si>
  <si>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</si>
  <si>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</si>
  <si>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</si>
  <si>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</si>
  <si>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</si>
  <si>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</si>
  <si>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</si>
  <si>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</si>
  <si>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</si>
  <si>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</si>
  <si>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</si>
  <si>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</si>
  <si>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</si>
  <si>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</si>
  <si>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</si>
  <si>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</si>
  <si>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</si>
  <si>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</si>
  <si>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</si>
  <si>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</si>
  <si>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</si>
  <si>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</si>
  <si>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</si>
  <si>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</si>
  <si>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</si>
  <si>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</si>
  <si>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</si>
  <si>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</si>
  <si>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</si>
  <si>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</si>
  <si>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</si>
  <si>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</si>
  <si>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</si>
  <si>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</si>
  <si>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</si>
  <si>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</si>
  <si>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</si>
  <si>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</si>
  <si>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</si>
  <si>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</si>
  <si>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</si>
  <si>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</si>
  <si>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</si>
  <si>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</si>
  <si>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</si>
  <si>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</si>
  <si>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</si>
  <si>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</si>
  <si>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</si>
  <si>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</si>
  <si>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</si>
  <si>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</si>
  <si>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</si>
  <si>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</si>
  <si>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</si>
  <si>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</si>
  <si>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</si>
  <si>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</si>
  <si>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</si>
  <si>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</si>
  <si>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</si>
  <si>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</si>
  <si>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</si>
  <si>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</si>
  <si>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</si>
  <si>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</si>
  <si>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</si>
  <si>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</si>
  <si>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</si>
  <si>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</si>
  <si>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</si>
  <si>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</si>
  <si>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</si>
  <si>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</si>
  <si>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</si>
  <si>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</si>
  <si>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</si>
  <si>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</si>
  <si>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</si>
  <si>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</si>
  <si>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</si>
  <si>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</si>
  <si>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</si>
  <si>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</si>
  <si>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</si>
  <si>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</si>
  <si>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</si>
  <si>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</si>
  <si>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</si>
  <si>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</si>
  <si>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</si>
  <si>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</si>
  <si>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</si>
  <si>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</si>
  <si>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</si>
  <si>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</si>
  <si>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</si>
  <si>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</si>
  <si>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</si>
  <si>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</si>
  <si>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</si>
  <si>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</si>
  <si>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</si>
  <si>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</si>
  <si>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</si>
  <si>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</si>
  <si>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</si>
  <si>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</si>
  <si>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</si>
  <si>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</si>
  <si>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</si>
  <si>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</si>
  <si>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</si>
  <si>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</si>
  <si>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</si>
  <si>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</si>
  <si>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</si>
  <si>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</si>
  <si>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</si>
  <si>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</si>
  <si>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</si>
  <si>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</si>
  <si>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</si>
  <si>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</si>
  <si>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</si>
  <si>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</si>
  <si>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</si>
  <si>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</si>
  <si>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</si>
  <si>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</si>
  <si>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</si>
  <si>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</si>
  <si>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</si>
  <si>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</si>
  <si>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</si>
  <si>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</si>
  <si>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</si>
  <si>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</si>
  <si>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</si>
  <si>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</si>
  <si>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</si>
  <si>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</si>
  <si>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</si>
  <si>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</si>
  <si>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</si>
  <si>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</si>
  <si>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</si>
  <si>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</si>
  <si>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</si>
  <si>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</si>
  <si>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</si>
  <si>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</si>
  <si>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</si>
  <si>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</si>
  <si>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</si>
  <si>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</si>
  <si>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</si>
  <si>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</si>
  <si>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</si>
  <si>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</si>
  <si>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</si>
  <si>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</si>
  <si>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</si>
  <si>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</si>
  <si>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</si>
  <si>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</si>
  <si>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</si>
  <si>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</si>
  <si>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</si>
  <si>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</si>
  <si>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</si>
  <si>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</si>
  <si>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</si>
  <si>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</si>
  <si>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</si>
  <si>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</si>
  <si>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</si>
  <si>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</si>
  <si>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</si>
  <si>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</si>
  <si>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</si>
  <si>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</si>
  <si>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</si>
  <si>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</si>
  <si>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</si>
  <si>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</si>
  <si>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</si>
  <si>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</si>
  <si>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</si>
  <si>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</si>
  <si>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</si>
  <si>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</si>
  <si>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</si>
  <si>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</si>
  <si>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</si>
  <si>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</si>
  <si>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</si>
  <si>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</si>
  <si>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</si>
  <si>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</si>
  <si>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</si>
  <si>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</si>
  <si>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</si>
  <si>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</si>
  <si>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</si>
  <si>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</si>
  <si>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</si>
  <si>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</si>
  <si>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</si>
  <si>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</si>
  <si>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</si>
  <si>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</si>
  <si>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</si>
  <si>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</si>
  <si>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</si>
  <si>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</si>
  <si>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</si>
  <si>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</si>
  <si>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</si>
  <si>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</si>
  <si>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</si>
  <si>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</si>
  <si>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</si>
  <si>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</si>
  <si>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</si>
  <si>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</si>
  <si>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</si>
  <si>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</si>
  <si>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</si>
  <si>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</si>
  <si>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</si>
  <si>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</si>
  <si>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</si>
  <si>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</si>
  <si>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</si>
  <si>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</si>
  <si>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</si>
  <si>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</si>
  <si>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</si>
  <si>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</si>
  <si>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</si>
  <si>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</si>
  <si>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</si>
  <si>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</si>
  <si>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</si>
  <si>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</si>
  <si>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</si>
  <si>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</si>
  <si>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</si>
  <si>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</si>
  <si>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</si>
  <si>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</si>
  <si>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</si>
  <si>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</si>
  <si>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</si>
  <si>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</si>
  <si>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</si>
  <si>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</si>
  <si>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</si>
  <si>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</si>
  <si>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</si>
  <si>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</si>
  <si>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</si>
  <si>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</si>
  <si>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</si>
  <si>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</si>
  <si>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</si>
  <si>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</si>
  <si>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</si>
  <si>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</si>
  <si>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</si>
  <si>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</si>
  <si>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</si>
  <si>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</si>
  <si>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</si>
  <si>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</si>
  <si>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</si>
  <si>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</si>
  <si>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</si>
  <si>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</si>
  <si>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</si>
  <si>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</si>
  <si>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</si>
  <si>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</si>
  <si>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</si>
  <si>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</si>
  <si>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</si>
  <si>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</si>
  <si>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</si>
  <si>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</si>
  <si>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</si>
  <si>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</si>
  <si>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</si>
  <si>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</si>
  <si>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</si>
  <si>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</si>
  <si>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</si>
  <si>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</si>
  <si>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</si>
  <si>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</si>
  <si>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</si>
  <si>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</si>
  <si>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</si>
  <si>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</si>
  <si>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</si>
  <si>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</si>
  <si>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</si>
  <si>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</si>
  <si>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</si>
  <si>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</si>
  <si>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</si>
  <si>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</si>
  <si>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</si>
  <si>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</si>
  <si>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</si>
  <si>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</si>
  <si>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</si>
  <si>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</si>
  <si>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</si>
  <si>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</si>
  <si>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</si>
  <si>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</si>
  <si>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</si>
  <si>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</si>
  <si>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</si>
  <si>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</si>
  <si>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</si>
  <si>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</si>
  <si>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</si>
  <si>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</si>
  <si>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</si>
  <si>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</si>
  <si>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</si>
  <si>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</si>
  <si>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</si>
  <si>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</si>
  <si>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</si>
  <si>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</si>
  <si>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</si>
  <si>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</si>
  <si>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</si>
  <si>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</si>
  <si>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</si>
  <si>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</si>
  <si>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</si>
  <si>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</si>
  <si>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</si>
  <si>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</si>
  <si>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</si>
  <si>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</si>
  <si>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</si>
  <si>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</si>
  <si>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</si>
  <si>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</si>
  <si>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</si>
  <si>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</si>
  <si>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</si>
  <si>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</si>
  <si>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</si>
  <si>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</si>
  <si>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</si>
  <si>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</si>
  <si>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</si>
  <si>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</si>
  <si>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</si>
  <si>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</si>
  <si>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</si>
  <si>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</si>
  <si>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</si>
  <si>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</si>
  <si>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</si>
  <si>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</si>
  <si>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</si>
  <si>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</si>
  <si>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</si>
  <si>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</si>
  <si>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</si>
  <si>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</si>
  <si>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</si>
  <si>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</si>
  <si>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</si>
  <si>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</si>
  <si>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</si>
  <si>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</si>
  <si>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</si>
  <si>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</si>
  <si>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</si>
  <si>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</si>
  <si>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</si>
  <si>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</si>
  <si>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</si>
  <si>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</si>
  <si>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</si>
  <si>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</si>
  <si>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</si>
  <si>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</si>
  <si>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</si>
  <si>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</si>
  <si>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</si>
  <si>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</si>
  <si>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</si>
  <si>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</si>
  <si>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</si>
  <si>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</si>
  <si>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</si>
  <si>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</si>
  <si>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</si>
  <si>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</si>
  <si>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</si>
  <si>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</si>
  <si>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</si>
  <si>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</si>
  <si>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</si>
  <si>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</si>
  <si>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</si>
  <si>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</si>
  <si>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</si>
  <si>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</si>
  <si>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</si>
  <si>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</si>
  <si>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</si>
  <si>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</si>
  <si>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</si>
  <si>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</si>
  <si>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</si>
  <si>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</si>
  <si>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</si>
  <si>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</si>
  <si>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</si>
  <si>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</si>
  <si>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</si>
  <si>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</si>
  <si>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</si>
  <si>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</si>
  <si>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</si>
  <si>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</si>
  <si>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</si>
  <si>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</si>
  <si>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</si>
  <si>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</si>
  <si>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</si>
  <si>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</si>
  <si>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</si>
  <si>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</si>
  <si>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</si>
  <si>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</si>
  <si>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</si>
  <si>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</si>
  <si>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</si>
  <si>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</si>
  <si>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</si>
  <si>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</si>
  <si>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</si>
  <si>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</si>
  <si>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</si>
  <si>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</si>
  <si>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</si>
  <si>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</si>
  <si>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</si>
  <si>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</si>
  <si>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</si>
  <si>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</si>
  <si>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</si>
  <si>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</si>
  <si>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</si>
  <si>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</si>
  <si>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</si>
  <si>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</si>
  <si>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</si>
  <si>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</si>
  <si>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</si>
  <si>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</si>
  <si>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</si>
  <si>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</si>
  <si>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</si>
  <si>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</si>
  <si>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</si>
  <si>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</si>
  <si>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</si>
  <si>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</si>
  <si>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</si>
  <si>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</si>
  <si>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</si>
  <si>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</si>
  <si>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</si>
  <si>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</si>
  <si>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</si>
  <si>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</si>
  <si>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</si>
  <si>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</si>
  <si>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</si>
  <si>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</si>
  <si>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</si>
  <si>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</si>
  <si>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</si>
  <si>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</si>
  <si>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</si>
  <si>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</si>
  <si>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</si>
  <si>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</si>
  <si>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</si>
  <si>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</si>
  <si>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</si>
  <si>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</si>
  <si>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</si>
  <si>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</si>
  <si>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</si>
  <si>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</si>
  <si>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</si>
  <si>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</si>
  <si>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</si>
  <si>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</si>
  <si>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</si>
  <si>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</si>
  <si>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</si>
  <si>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</si>
  <si>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</si>
  <si>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</si>
  <si>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</si>
  <si>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</si>
  <si>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</si>
  <si>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</si>
  <si>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</si>
  <si>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</si>
  <si>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</si>
  <si>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</si>
  <si>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</si>
  <si>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</si>
  <si>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</si>
  <si>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</si>
  <si>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</si>
  <si>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</si>
  <si>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</si>
  <si>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</si>
  <si>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</si>
  <si>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</si>
  <si>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</si>
  <si>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</si>
  <si>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</si>
  <si>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</si>
  <si>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</si>
  <si>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</si>
  <si>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</si>
  <si>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</si>
  <si>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</si>
  <si>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</si>
  <si>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</si>
  <si>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</si>
  <si>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</si>
  <si>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</si>
  <si>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</si>
  <si>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</si>
  <si>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</si>
  <si>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</si>
  <si>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</si>
  <si>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</si>
  <si>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</si>
  <si>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</si>
  <si>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</si>
  <si>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</si>
  <si>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</si>
  <si>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</si>
  <si>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</si>
  <si>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</si>
  <si>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</si>
  <si>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</si>
  <si>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</si>
  <si>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</si>
  <si>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</si>
  <si>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</si>
  <si>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</si>
  <si>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</si>
  <si>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</si>
  <si>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</si>
  <si>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</si>
  <si>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</si>
  <si>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</si>
  <si>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</si>
  <si>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</si>
  <si>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</si>
  <si>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</si>
  <si>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</si>
  <si>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</si>
  <si>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</si>
  <si>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</si>
  <si>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</si>
  <si>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</si>
  <si>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</si>
  <si>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</si>
  <si>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</si>
  <si>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</si>
  <si>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</si>
  <si>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</si>
  <si>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</si>
  <si>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</si>
  <si>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</si>
  <si>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</si>
  <si>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</si>
  <si>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</si>
  <si>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</si>
  <si>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</si>
  <si>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</si>
  <si>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</si>
  <si>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</si>
  <si>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</si>
  <si>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</si>
  <si>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</si>
  <si>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</si>
  <si>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</si>
  <si>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</si>
  <si>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</si>
  <si>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</si>
  <si>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</si>
  <si>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</si>
  <si>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</si>
  <si>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</si>
  <si>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</si>
  <si>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</si>
  <si>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</si>
  <si>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</si>
  <si>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</si>
  <si>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</si>
  <si>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</si>
  <si>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</si>
  <si>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</si>
  <si>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</si>
  <si>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</si>
  <si>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</si>
  <si>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</si>
  <si>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</si>
  <si>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</si>
  <si>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</si>
  <si>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</si>
  <si>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</si>
  <si>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</si>
  <si>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</si>
  <si>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</si>
  <si>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</si>
  <si>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</si>
  <si>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</si>
  <si>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</si>
  <si>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</si>
  <si>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</si>
  <si>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</si>
  <si>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</si>
  <si>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</si>
  <si>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</si>
  <si>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</si>
  <si>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</si>
  <si>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</si>
  <si>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</si>
  <si>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</si>
  <si>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</si>
  <si>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</si>
  <si>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</si>
  <si>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</si>
  <si>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</si>
  <si>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</si>
  <si>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</si>
  <si>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</si>
  <si>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</si>
  <si>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</si>
  <si>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</si>
  <si>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</si>
  <si>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</si>
  <si>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</si>
  <si>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</si>
  <si>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</si>
  <si>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</si>
  <si>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</si>
  <si>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</si>
  <si>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</si>
  <si>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</si>
  <si>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</si>
  <si>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</si>
  <si>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</si>
  <si>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</si>
  <si>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</si>
  <si>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</si>
  <si>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</si>
  <si>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</si>
  <si>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</si>
  <si>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</si>
  <si>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</si>
  <si>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</si>
  <si>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</si>
  <si>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</si>
  <si>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</si>
  <si>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</si>
  <si>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</si>
  <si>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</si>
  <si>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</si>
  <si>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</si>
  <si>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</si>
  <si>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</si>
  <si>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</si>
  <si>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</si>
  <si>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</si>
  <si>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</si>
  <si>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</si>
  <si>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</si>
  <si>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</si>
  <si>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</si>
  <si>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</si>
  <si>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</si>
  <si>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</si>
  <si>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</si>
  <si>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</si>
  <si>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</si>
  <si>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</si>
  <si>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</si>
  <si>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</si>
  <si>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</si>
  <si>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</si>
  <si>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</si>
  <si>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</si>
  <si>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</si>
  <si>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</si>
  <si>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</si>
  <si>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</si>
  <si>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</si>
  <si>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</si>
  <si>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</si>
  <si>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</si>
  <si>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</si>
  <si>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</si>
  <si>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</si>
  <si>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</si>
  <si>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</si>
  <si>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</si>
  <si>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</si>
  <si>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</si>
  <si>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</si>
  <si>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</si>
  <si>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</si>
  <si>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</si>
  <si>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</si>
  <si>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</si>
  <si>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</si>
  <si>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</si>
  <si>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</si>
  <si>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</si>
  <si>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</si>
  <si>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</si>
  <si>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</si>
  <si>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</si>
  <si>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</si>
  <si>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</si>
  <si>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</si>
  <si>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</si>
  <si>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</si>
  <si>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</si>
  <si>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</si>
  <si>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</si>
  <si>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</si>
  <si>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</si>
  <si>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</si>
  <si>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</si>
  <si>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</si>
  <si>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</si>
  <si>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</si>
  <si>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</si>
  <si>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</si>
  <si>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</si>
  <si>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</si>
  <si>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</si>
  <si>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</si>
  <si>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</si>
  <si>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</si>
  <si>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</si>
  <si>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</si>
  <si>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</si>
  <si>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</si>
  <si>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</si>
  <si>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</si>
  <si>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</si>
  <si>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</si>
  <si>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</si>
  <si>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</si>
  <si>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</si>
  <si>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</si>
  <si>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</si>
  <si>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</si>
  <si>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</si>
  <si>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</si>
  <si>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</si>
  <si>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</si>
  <si>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</si>
  <si>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</si>
  <si>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</si>
  <si>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</si>
  <si>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</si>
  <si>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</si>
  <si>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</si>
  <si>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</si>
  <si>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</si>
  <si>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</si>
  <si>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</si>
  <si>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</si>
  <si>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</si>
  <si>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</si>
  <si>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</si>
  <si>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</si>
  <si>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</si>
  <si>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</si>
  <si>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</si>
  <si>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</si>
  <si>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</si>
  <si>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</si>
  <si>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</si>
  <si>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</si>
  <si>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</si>
  <si>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</si>
  <si>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</si>
  <si>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</si>
  <si>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</si>
  <si>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</si>
  <si>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</si>
  <si>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</si>
  <si>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</si>
  <si>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</si>
  <si>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</si>
  <si>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</si>
  <si>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</si>
  <si>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</si>
  <si>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</si>
  <si>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</si>
  <si>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</si>
  <si>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</si>
  <si>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</si>
  <si>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</si>
  <si>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</si>
  <si>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</si>
  <si>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</si>
  <si>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</si>
  <si>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</si>
  <si>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</si>
  <si>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</si>
  <si>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</si>
  <si>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</si>
  <si>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</si>
  <si>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</si>
  <si>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</si>
  <si>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</si>
  <si>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</si>
  <si>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</si>
  <si>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</si>
  <si>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</si>
  <si>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</si>
  <si>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</si>
  <si>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</si>
  <si>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</si>
  <si>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</si>
  <si>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</si>
  <si>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</si>
  <si>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</si>
  <si>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</si>
  <si>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</si>
  <si>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</si>
  <si>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</si>
  <si>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</si>
  <si>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</si>
  <si>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</si>
  <si>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</si>
  <si>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</si>
  <si>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</si>
  <si>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</si>
  <si>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</si>
  <si>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</si>
  <si>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</si>
  <si>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</si>
  <si>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</si>
  <si>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</si>
  <si>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</si>
  <si>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</si>
  <si>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</si>
  <si>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</si>
  <si>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</si>
  <si>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</si>
  <si>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</si>
  <si>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</si>
  <si>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</si>
  <si>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</si>
  <si>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</si>
  <si>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</si>
  <si>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</si>
  <si>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</si>
  <si>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</si>
  <si>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</si>
  <si>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</si>
  <si>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</si>
  <si>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</si>
  <si>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</si>
  <si>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</si>
  <si>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</si>
  <si>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</si>
  <si>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</si>
  <si>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</si>
  <si>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</si>
  <si>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</si>
  <si>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</si>
  <si>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</si>
  <si>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</si>
  <si>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</si>
  <si>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</si>
  <si>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</si>
  <si>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</si>
  <si>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</si>
  <si>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</si>
  <si>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</si>
  <si>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</si>
  <si>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</si>
  <si>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</si>
  <si>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</si>
  <si>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</si>
  <si>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</si>
  <si>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</si>
  <si>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</si>
  <si>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</si>
  <si>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</si>
  <si>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</si>
  <si>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</si>
  <si>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</si>
  <si>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</si>
  <si>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</si>
  <si>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</si>
  <si>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</si>
  <si>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</si>
  <si>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</si>
  <si>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</si>
  <si>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</si>
  <si>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</si>
  <si>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</si>
  <si>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</si>
  <si>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</si>
  <si>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</si>
  <si>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</si>
  <si>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</si>
  <si>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</si>
  <si>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</si>
  <si>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</si>
  <si>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</si>
  <si>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</si>
  <si>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</si>
  <si>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</si>
  <si>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</si>
  <si>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</si>
  <si>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</si>
  <si>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</si>
  <si>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</si>
  <si>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</si>
  <si>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</si>
  <si>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</si>
  <si>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</si>
  <si>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</si>
  <si>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</si>
  <si>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</si>
  <si>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</si>
  <si>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</si>
  <si>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</si>
  <si>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</si>
  <si>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</si>
  <si>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</si>
  <si>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</si>
  <si>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</si>
  <si>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</si>
  <si>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</si>
  <si>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</si>
  <si>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</si>
  <si>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</si>
  <si>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</si>
  <si>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</si>
  <si>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</si>
  <si>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</si>
  <si>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</si>
  <si>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</si>
  <si>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</si>
  <si>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</si>
  <si>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</si>
  <si>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</si>
  <si>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</si>
  <si>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</si>
  <si>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</si>
  <si>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</si>
  <si>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</si>
  <si>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</si>
  <si>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</si>
  <si>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</si>
  <si>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</si>
  <si>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</si>
  <si>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</si>
  <si>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</si>
  <si>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</si>
  <si>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</si>
  <si>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</si>
  <si>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</si>
  <si>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</si>
  <si>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</si>
  <si>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</si>
  <si>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</si>
  <si>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</si>
  <si>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</si>
  <si>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</si>
  <si>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</si>
  <si>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</si>
  <si>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</si>
  <si>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</si>
  <si>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</si>
  <si>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</si>
  <si>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</si>
  <si>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</si>
  <si>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</si>
  <si>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</si>
  <si>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</si>
  <si>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</si>
  <si>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</si>
  <si>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</si>
  <si>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</si>
  <si>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</si>
  <si>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</si>
  <si>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</si>
  <si>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</si>
  <si>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</si>
  <si>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</si>
  <si>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</si>
  <si>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</si>
  <si>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</si>
  <si>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</si>
  <si>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</si>
  <si>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</si>
  <si>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</si>
  <si>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</si>
  <si>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</si>
  <si>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</si>
  <si>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</si>
  <si>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</si>
  <si>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</si>
  <si>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</si>
  <si>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</si>
  <si>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</si>
  <si>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</si>
  <si>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</si>
  <si>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</si>
  <si>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</si>
  <si>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</si>
  <si>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</si>
  <si>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</si>
  <si>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</si>
  <si>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</si>
  <si>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</si>
  <si>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</si>
  <si>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</si>
  <si>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</si>
  <si>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</si>
  <si>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</si>
  <si>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</si>
  <si>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</si>
  <si>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</si>
  <si>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</si>
  <si>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</si>
  <si>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</si>
  <si>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</si>
  <si>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</si>
  <si>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</si>
  <si>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</si>
  <si>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</si>
  <si>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</si>
  <si>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</si>
  <si>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</si>
  <si>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</si>
  <si>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</si>
  <si>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</si>
  <si>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</si>
  <si>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</si>
  <si>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</si>
  <si>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</si>
  <si>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</si>
  <si>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</si>
  <si>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</si>
  <si>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</si>
  <si>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</si>
  <si>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</si>
  <si>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</si>
  <si>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</si>
  <si>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</si>
  <si>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</si>
  <si>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</si>
  <si>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</si>
  <si>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</si>
  <si>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</si>
  <si>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</si>
  <si>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</si>
  <si>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</si>
  <si>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</si>
  <si>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</si>
  <si>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</si>
  <si>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</si>
  <si>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</si>
  <si>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</si>
  <si>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</si>
  <si>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</si>
  <si>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</si>
  <si>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</si>
  <si>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</si>
  <si>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</si>
  <si>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</si>
  <si>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</si>
  <si>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</si>
  <si>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</si>
  <si>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</si>
  <si>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</si>
  <si>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</si>
  <si>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</si>
  <si>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</si>
  <si>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</si>
  <si>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</si>
  <si>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</si>
  <si>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</si>
  <si>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</si>
  <si>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</si>
  <si>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</si>
  <si>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</si>
  <si>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</si>
  <si>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</si>
  <si>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</si>
  <si>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</si>
  <si>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</si>
  <si>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</si>
  <si>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</si>
  <si>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</si>
  <si>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</si>
  <si>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</si>
  <si>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</si>
  <si>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</si>
  <si>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</si>
  <si>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</si>
  <si>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</si>
  <si>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</si>
  <si>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</si>
  <si>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</si>
  <si>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</si>
  <si>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</si>
  <si>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</si>
  <si>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</si>
  <si>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</si>
  <si>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</si>
  <si>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</si>
  <si>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</si>
  <si>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</si>
  <si>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</si>
  <si>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</si>
  <si>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</si>
  <si>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</si>
  <si>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</si>
  <si>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</si>
  <si>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</si>
  <si>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</si>
  <si>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</si>
  <si>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</si>
  <si>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</si>
  <si>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</si>
  <si>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</si>
  <si>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</si>
  <si>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</si>
  <si>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</si>
  <si>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</si>
  <si>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</si>
  <si>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</si>
  <si>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</si>
  <si>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</si>
  <si>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</si>
  <si>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</si>
  <si>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</si>
  <si>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</si>
  <si>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</si>
  <si>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</si>
  <si>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</si>
  <si>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</si>
  <si>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</si>
  <si>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</si>
  <si>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</si>
  <si>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</si>
  <si>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</si>
  <si>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</si>
  <si>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</si>
  <si>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</si>
  <si>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</si>
  <si>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</si>
  <si>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</si>
  <si>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</si>
  <si>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</si>
  <si>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</si>
  <si>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</si>
  <si>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</si>
  <si>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</si>
  <si>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</si>
  <si>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</si>
  <si>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</si>
  <si>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</si>
  <si>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</si>
  <si>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</si>
  <si>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</si>
  <si>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</si>
  <si>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</si>
  <si>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</si>
  <si>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</si>
  <si>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</si>
  <si>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</si>
  <si>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</si>
  <si>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</si>
  <si>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</si>
  <si>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</si>
  <si>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</si>
  <si>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</si>
  <si>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</si>
  <si>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</si>
  <si>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</si>
  <si>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</si>
  <si>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</si>
  <si>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</si>
  <si>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</si>
  <si>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</si>
  <si>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</si>
  <si>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</si>
  <si>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</si>
  <si>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</si>
  <si>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</si>
  <si>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</si>
  <si>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</si>
  <si>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</si>
  <si>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</si>
  <si>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</si>
  <si>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</si>
  <si>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</si>
  <si>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</si>
  <si>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</si>
  <si>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</si>
  <si>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</si>
  <si>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</si>
  <si>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</si>
  <si>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</si>
  <si>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</si>
  <si>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</si>
  <si>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</si>
  <si>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</si>
  <si>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</si>
  <si>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</si>
  <si>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</si>
  <si>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</si>
  <si>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</si>
  <si>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</si>
  <si>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</si>
  <si>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</si>
  <si>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</si>
  <si>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</si>
  <si>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</si>
  <si>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</si>
  <si>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</si>
  <si>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</si>
  <si>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</si>
  <si>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</si>
  <si>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</si>
  <si>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</si>
  <si>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</si>
  <si>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</si>
  <si>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</si>
  <si>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</si>
  <si>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</si>
  <si>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</si>
  <si>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</si>
  <si>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</si>
  <si>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</si>
  <si>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</si>
  <si>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</si>
  <si>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</si>
  <si>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</si>
  <si>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</si>
  <si>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</si>
  <si>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</si>
  <si>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</si>
  <si>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</si>
  <si>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</si>
  <si>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</si>
  <si>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</si>
  <si>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</si>
  <si>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</si>
  <si>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</si>
  <si>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</si>
  <si>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</si>
  <si>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</si>
  <si>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</si>
  <si>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</si>
  <si>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</si>
  <si>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</si>
  <si>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</si>
  <si>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</si>
  <si>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</si>
  <si>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</si>
  <si>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</si>
  <si>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</si>
  <si>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</si>
  <si>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</si>
  <si>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</si>
  <si>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</si>
  <si>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</si>
  <si>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</si>
  <si>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</si>
  <si>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</si>
  <si>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</si>
  <si>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</si>
  <si>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</si>
  <si>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</si>
  <si>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</si>
  <si>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</si>
  <si>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</si>
  <si>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</si>
  <si>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</si>
  <si>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</si>
  <si>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</si>
  <si>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</si>
  <si>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</si>
  <si>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</si>
  <si>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</si>
  <si>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</si>
  <si>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</si>
  <si>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</si>
  <si>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</si>
  <si>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</si>
  <si>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</si>
  <si>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</si>
  <si>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</si>
  <si>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</si>
  <si>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</si>
  <si>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</si>
  <si>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</si>
  <si>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</si>
  <si>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</si>
  <si>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</si>
  <si>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</si>
  <si>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</si>
  <si>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</si>
  <si>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</si>
  <si>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</si>
  <si>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</si>
  <si>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</si>
  <si>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</si>
  <si>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</si>
  <si>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</si>
  <si>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</si>
  <si>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</si>
  <si>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</si>
  <si>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</si>
  <si>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</si>
  <si>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</si>
  <si>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</si>
  <si>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</si>
  <si>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</si>
  <si>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</si>
  <si>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</si>
  <si>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</si>
  <si>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</si>
  <si>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</si>
  <si>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</si>
  <si>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</si>
  <si>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</si>
  <si>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</si>
  <si>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</si>
  <si>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</si>
  <si>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</si>
  <si>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</si>
  <si>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</si>
  <si>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</si>
  <si>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</si>
  <si>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</si>
  <si>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</si>
  <si>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</si>
  <si>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</si>
  <si>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</si>
  <si>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</si>
  <si>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</si>
  <si>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</si>
  <si>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</si>
  <si>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</si>
  <si>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</si>
  <si>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</si>
  <si>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</si>
  <si>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</si>
  <si>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</si>
  <si>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</si>
  <si>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</si>
  <si>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</si>
  <si>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</si>
  <si>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</si>
  <si>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</si>
  <si>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</si>
  <si>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</si>
  <si>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</si>
  <si>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</si>
  <si>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</si>
  <si>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</si>
  <si>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</si>
  <si>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</si>
  <si>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</si>
  <si>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</si>
  <si>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</si>
  <si>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</si>
  <si>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</si>
  <si>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</si>
  <si>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</si>
  <si>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</si>
  <si>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</si>
  <si>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</si>
  <si>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</si>
  <si>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</si>
  <si>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</si>
  <si>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</si>
  <si>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</si>
  <si>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</si>
  <si>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</si>
  <si>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</si>
  <si>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</si>
  <si>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</si>
  <si>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</si>
  <si>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</si>
  <si>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</si>
  <si>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</si>
  <si>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</si>
  <si>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</si>
  <si>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</si>
  <si>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</si>
  <si>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</si>
  <si>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</si>
  <si>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</si>
  <si>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</si>
  <si>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</si>
  <si>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</si>
  <si>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</si>
  <si>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</si>
  <si>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</si>
  <si>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</si>
  <si>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</si>
  <si>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</si>
  <si>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</si>
  <si>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</si>
  <si>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</si>
  <si>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</si>
  <si>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</si>
  <si>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</si>
  <si>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</si>
  <si>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</si>
  <si>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</si>
  <si>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</si>
  <si>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</si>
  <si>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</si>
  <si>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</si>
  <si>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</si>
  <si>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</si>
  <si>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</si>
  <si>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</si>
  <si>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</si>
  <si>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</si>
  <si>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</si>
  <si>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</si>
  <si>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</si>
  <si>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</si>
  <si>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</si>
  <si>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</si>
  <si>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</si>
  <si>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</si>
  <si>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</si>
  <si>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</si>
  <si>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</si>
  <si>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</si>
  <si>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</si>
  <si>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</si>
  <si>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</si>
  <si>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</si>
  <si>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</si>
  <si>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</si>
  <si>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</si>
  <si>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</si>
  <si>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</si>
  <si>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</si>
  <si>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</si>
  <si>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</si>
  <si>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</si>
  <si>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</si>
  <si>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</si>
  <si>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</si>
  <si>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</si>
  <si>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</si>
  <si>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</si>
  <si>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</si>
  <si>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</si>
  <si>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</si>
  <si>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</si>
  <si>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</si>
  <si>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</si>
  <si>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</si>
  <si>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</si>
  <si>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</si>
  <si>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</si>
  <si>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</si>
  <si>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</si>
  <si>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</si>
  <si>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</si>
  <si>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</si>
  <si>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</si>
  <si>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</si>
  <si>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</si>
  <si>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</si>
  <si>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</si>
  <si>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</si>
  <si>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</si>
  <si>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</si>
  <si>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</si>
  <si>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</si>
  <si>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</si>
  <si>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</si>
  <si>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</si>
  <si>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</si>
  <si>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</si>
  <si>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</si>
  <si>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</si>
  <si>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</si>
  <si>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</si>
  <si>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</si>
  <si>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</si>
  <si>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</si>
  <si>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</si>
  <si>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</si>
  <si>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</si>
  <si>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</si>
  <si>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</si>
  <si>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</si>
  <si>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</si>
  <si>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</si>
  <si>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</si>
  <si>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</si>
  <si>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</si>
  <si>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</si>
  <si>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</si>
  <si>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</si>
  <si>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</si>
  <si>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</si>
  <si>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</si>
  <si>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</si>
  <si>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</si>
  <si>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</si>
  <si>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</si>
  <si>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</si>
  <si>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</si>
  <si>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</si>
  <si>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</si>
  <si>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</si>
  <si>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</si>
  <si>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</si>
  <si>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</si>
  <si>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</si>
  <si>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</si>
  <si>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</si>
  <si>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</si>
  <si>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</si>
  <si>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</si>
  <si>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</si>
  <si>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</si>
  <si>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</si>
  <si>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</si>
  <si>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</si>
  <si>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</si>
  <si>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</si>
  <si>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</si>
  <si>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</si>
  <si>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</si>
  <si>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</si>
  <si>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</si>
  <si>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</si>
  <si>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</si>
  <si>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</si>
  <si>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</si>
  <si>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</si>
  <si>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</si>
  <si>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</si>
  <si>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</si>
  <si>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</si>
  <si>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</si>
  <si>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</si>
  <si>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</si>
  <si>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</si>
  <si>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</si>
  <si>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</si>
  <si>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</si>
  <si>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</si>
  <si>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</si>
  <si>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</si>
  <si>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</si>
  <si>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</si>
  <si>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</si>
  <si>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</si>
  <si>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</si>
  <si>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</si>
  <si>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</si>
  <si>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</si>
  <si>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</si>
  <si>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</si>
  <si>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</si>
  <si>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</si>
  <si>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</si>
  <si>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</si>
  <si>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</si>
  <si>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</si>
  <si>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</si>
  <si>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</si>
  <si>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</si>
  <si>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</si>
  <si>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</si>
  <si>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</si>
  <si>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</si>
  <si>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</si>
  <si>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</si>
  <si>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</si>
  <si>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</si>
  <si>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</si>
  <si>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</si>
  <si>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</si>
  <si>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</si>
  <si>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</si>
  <si>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</si>
  <si>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</si>
  <si>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</si>
  <si>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</si>
  <si>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</si>
  <si>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</si>
  <si>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</si>
  <si>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</si>
  <si>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</si>
  <si>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</si>
  <si>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</si>
  <si>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</si>
  <si>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</si>
  <si>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</si>
  <si>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</si>
  <si>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</si>
  <si>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</si>
  <si>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</si>
  <si>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</si>
  <si>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</si>
  <si>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</si>
  <si>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</si>
  <si>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</si>
  <si>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</si>
  <si>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</si>
  <si>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</si>
  <si>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</si>
  <si>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</si>
  <si>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</si>
  <si>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</si>
  <si>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</si>
  <si>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</si>
  <si>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</si>
  <si>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</si>
  <si>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</si>
  <si>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</si>
  <si>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</si>
  <si>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</si>
  <si>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</si>
  <si>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</si>
  <si>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</si>
  <si>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</si>
  <si>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</si>
  <si>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</si>
  <si>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</si>
  <si>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</si>
  <si>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</si>
  <si>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</si>
  <si>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</si>
  <si>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</si>
  <si>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</si>
  <si>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</si>
  <si>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</si>
  <si>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</si>
  <si>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</si>
  <si>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</si>
  <si>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</si>
  <si>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</si>
  <si>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</si>
  <si>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</si>
  <si>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</si>
  <si>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</si>
  <si>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</si>
  <si>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</si>
  <si>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</si>
  <si>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</si>
  <si>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</si>
  <si>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</si>
  <si>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</si>
  <si>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</si>
  <si>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</si>
  <si>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</si>
  <si>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</si>
  <si>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</si>
  <si>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</si>
  <si>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</si>
  <si>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</si>
  <si>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</si>
  <si>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</si>
  <si>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</si>
  <si>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</si>
  <si>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</si>
  <si>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</si>
  <si>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</si>
  <si>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</si>
  <si>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</si>
  <si>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</si>
  <si>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</si>
  <si>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</si>
  <si>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</si>
  <si>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</si>
  <si>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</si>
  <si>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</si>
  <si>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</si>
  <si>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</si>
  <si>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</si>
  <si>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</si>
  <si>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</si>
  <si>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</si>
  <si>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</si>
  <si>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</si>
  <si>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</si>
  <si>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</si>
  <si>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</si>
  <si>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</si>
  <si>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</si>
  <si>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</si>
  <si>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</si>
  <si>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</si>
  <si>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</si>
  <si>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</si>
  <si>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</si>
  <si>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</si>
  <si>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</si>
  <si>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</si>
  <si>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</si>
  <si>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</si>
  <si>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</si>
  <si>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</si>
  <si>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</si>
  <si>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</si>
  <si>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</si>
  <si>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</si>
  <si>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</si>
  <si>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</si>
  <si>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</si>
  <si>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</si>
  <si>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</si>
  <si>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</si>
  <si>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</si>
  <si>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</si>
  <si>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</si>
  <si>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</si>
  <si>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</si>
  <si>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</si>
  <si>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</si>
  <si>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</si>
  <si>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</si>
  <si>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</si>
  <si>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</si>
  <si>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</si>
  <si>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</si>
  <si>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</si>
  <si>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</si>
  <si>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</si>
  <si>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</si>
  <si>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</si>
  <si>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</si>
  <si>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</si>
  <si>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</si>
  <si>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</si>
  <si>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</si>
  <si>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</si>
  <si>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</si>
  <si>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</si>
  <si>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</si>
  <si>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</si>
  <si>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</si>
  <si>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</si>
  <si>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</si>
  <si>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</si>
  <si>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</si>
  <si>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</si>
  <si>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</si>
  <si>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</si>
  <si>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</si>
  <si>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</si>
  <si>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</si>
  <si>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</si>
  <si>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</si>
  <si>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</si>
  <si>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</si>
  <si>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</si>
  <si>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</si>
  <si>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</si>
  <si>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</si>
  <si>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</si>
  <si>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</si>
  <si>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</si>
  <si>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</si>
  <si>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</si>
  <si>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</si>
  <si>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</si>
  <si>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</si>
  <si>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</si>
  <si>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</si>
  <si>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</si>
  <si>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</si>
  <si>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</si>
  <si>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</si>
  <si>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</si>
  <si>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</si>
  <si>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</si>
  <si>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</si>
  <si>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</si>
  <si>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</si>
  <si>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</si>
  <si>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</si>
  <si>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</si>
  <si>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</si>
  <si>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</si>
  <si>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</si>
  <si>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</si>
  <si>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</si>
  <si>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</si>
  <si>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</si>
  <si>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</si>
  <si>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</si>
  <si>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</si>
  <si>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</si>
  <si>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</si>
  <si>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</si>
  <si>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</si>
  <si>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</si>
  <si>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</si>
  <si>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</si>
  <si>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</si>
  <si>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</si>
  <si>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</si>
  <si>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</si>
  <si>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</si>
  <si>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</si>
  <si>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</si>
  <si>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</si>
  <si>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</si>
  <si>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</si>
  <si>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</si>
  <si>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</si>
  <si>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</si>
  <si>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</si>
  <si>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</si>
  <si>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</si>
  <si>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</si>
  <si>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</si>
  <si>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</si>
  <si>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</si>
  <si>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</si>
  <si>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</si>
  <si>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</si>
  <si>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</si>
  <si>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</si>
  <si>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</si>
  <si>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</si>
  <si>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</si>
  <si>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</si>
  <si>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</si>
  <si>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</si>
  <si>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</si>
  <si>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</si>
  <si>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</si>
  <si>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</si>
  <si>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</si>
  <si>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</si>
  <si>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</si>
  <si>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</si>
  <si>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</si>
  <si>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</si>
  <si>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</si>
  <si>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</si>
  <si>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</si>
  <si>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</si>
  <si>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</si>
  <si>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</si>
  <si>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</si>
  <si>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</si>
  <si>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</si>
  <si>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</si>
  <si>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</si>
  <si>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</si>
  <si>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</si>
  <si>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</si>
  <si>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</si>
  <si>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</si>
  <si>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</si>
  <si>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</si>
  <si>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</si>
  <si>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</si>
  <si>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</si>
  <si>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</si>
  <si>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</si>
  <si>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</si>
  <si>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</si>
  <si>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</si>
  <si>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</si>
  <si>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</si>
  <si>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</si>
  <si>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</si>
  <si>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</si>
  <si>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</si>
  <si>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</si>
  <si>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</si>
  <si>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</si>
  <si>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</si>
  <si>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</si>
  <si>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</si>
  <si>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</si>
  <si>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</si>
  <si>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</si>
  <si>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</si>
  <si>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</si>
  <si>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</si>
  <si>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</si>
  <si>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</si>
  <si>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</si>
  <si>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</si>
  <si>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</si>
  <si>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</si>
  <si>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</si>
  <si>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</si>
  <si>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</si>
  <si>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</si>
  <si>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</si>
  <si>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</si>
  <si>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</si>
  <si>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</si>
  <si>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</si>
  <si>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</si>
  <si>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</si>
  <si>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</si>
  <si>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</si>
  <si>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</si>
  <si>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</si>
  <si>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</si>
  <si>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</si>
  <si>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</si>
  <si>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</si>
  <si>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</si>
  <si>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</si>
  <si>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</si>
  <si>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</si>
  <si>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</si>
  <si>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</si>
  <si>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</si>
  <si>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</si>
  <si>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</si>
  <si>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</si>
  <si>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</si>
  <si>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</si>
  <si>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</si>
  <si>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</si>
  <si>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</si>
  <si>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</si>
  <si>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</si>
  <si>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</si>
  <si>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</si>
  <si>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</si>
  <si>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</si>
  <si>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</si>
  <si>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</si>
  <si>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</si>
  <si>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</si>
  <si>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</si>
  <si>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</si>
  <si>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</si>
  <si>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</si>
  <si>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</si>
  <si>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</si>
  <si>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</si>
  <si>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</si>
  <si>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</si>
  <si>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</si>
  <si>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</si>
  <si>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</si>
  <si>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</si>
  <si>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</si>
  <si>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</si>
  <si>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</si>
  <si>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</si>
  <si>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</si>
  <si>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</si>
  <si>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</si>
  <si>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</si>
  <si>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</si>
  <si>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</si>
  <si>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</si>
  <si>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</si>
  <si>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</si>
  <si>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</si>
  <si>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</si>
  <si>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</si>
  <si>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</si>
  <si>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</si>
  <si>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</si>
  <si>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</si>
  <si>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</si>
  <si>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</si>
  <si>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</si>
  <si>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</si>
  <si>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</si>
  <si>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</si>
  <si>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</si>
  <si>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</si>
  <si>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</si>
  <si>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</si>
  <si>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</si>
  <si>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</si>
  <si>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</si>
  <si>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</si>
  <si>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</si>
  <si>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</si>
  <si>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</si>
  <si>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</si>
  <si>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</si>
  <si>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</si>
  <si>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</si>
  <si>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</si>
  <si>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</si>
  <si>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</si>
  <si>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</si>
  <si>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</si>
  <si>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</si>
  <si>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</si>
  <si>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</si>
  <si>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</si>
  <si>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</si>
  <si>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</si>
  <si>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</si>
  <si>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</si>
  <si>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</si>
  <si>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</si>
  <si>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</si>
  <si>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</si>
  <si>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</si>
  <si>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</si>
  <si>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</si>
  <si>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</si>
  <si>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</si>
  <si>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</si>
  <si>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</si>
  <si>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</si>
  <si>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</si>
  <si>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</si>
  <si>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</si>
  <si>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</si>
  <si>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</si>
  <si>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</si>
  <si>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</si>
  <si>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</si>
  <si>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</si>
  <si>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</si>
  <si>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</si>
  <si>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</si>
  <si>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</si>
  <si>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</si>
  <si>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</si>
  <si>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</si>
  <si>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</si>
  <si>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</si>
  <si>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</si>
  <si>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</si>
  <si>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</si>
  <si>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</si>
  <si>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</si>
  <si>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</si>
  <si>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</si>
  <si>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</si>
  <si>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</si>
  <si>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</si>
  <si>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</si>
  <si>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</si>
  <si>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</si>
  <si>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</si>
  <si>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</si>
  <si>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</si>
  <si>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</si>
  <si>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</si>
  <si>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</si>
  <si>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</si>
  <si>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</si>
  <si>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</si>
  <si>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</si>
  <si>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</si>
  <si>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</si>
  <si>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</si>
  <si>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</si>
  <si>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</si>
  <si>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</si>
  <si>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</si>
  <si>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</si>
  <si>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</si>
  <si>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</si>
  <si>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</si>
  <si>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</si>
  <si>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</si>
  <si>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</si>
  <si>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</si>
  <si>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</si>
  <si>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</si>
  <si>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</si>
  <si>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</si>
  <si>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</si>
  <si>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</si>
  <si>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</si>
  <si>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</si>
  <si>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</si>
  <si>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</si>
  <si>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</si>
  <si>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</si>
  <si>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</si>
  <si>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</si>
  <si>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</si>
  <si>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</si>
  <si>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</si>
  <si>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</si>
  <si>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</si>
  <si>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</si>
  <si>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</si>
  <si>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</si>
  <si>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</si>
  <si>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</si>
  <si>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</si>
  <si>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</si>
  <si>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</si>
  <si>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</si>
  <si>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</si>
  <si>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</si>
  <si>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</si>
  <si>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</si>
  <si>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</si>
  <si>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</si>
  <si>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</si>
  <si>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</si>
  <si>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</si>
  <si>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</si>
  <si>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</si>
  <si>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</si>
  <si>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</si>
  <si>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</si>
  <si>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</si>
  <si>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</si>
  <si>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</si>
  <si>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</si>
  <si>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</si>
  <si>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</si>
  <si>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</si>
  <si>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</si>
  <si>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</si>
  <si>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</si>
  <si>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</si>
  <si>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</si>
  <si>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</si>
  <si>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</si>
  <si>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</si>
  <si>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</si>
  <si>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</si>
  <si>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</si>
  <si>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</si>
  <si>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</si>
  <si>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</si>
  <si>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</si>
  <si>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</si>
  <si>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</si>
  <si>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</si>
  <si>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</si>
  <si>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</si>
  <si>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</si>
  <si>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</si>
  <si>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</si>
  <si>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</si>
  <si>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</si>
  <si>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</si>
  <si>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</si>
  <si>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</si>
  <si>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</si>
  <si>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</si>
  <si>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</si>
  <si>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</si>
  <si>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</si>
  <si>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</si>
  <si>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</si>
  <si>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</si>
  <si>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</si>
  <si>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</si>
  <si>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</si>
  <si>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</si>
  <si>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</si>
  <si>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</si>
  <si>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</si>
  <si>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</si>
  <si>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</si>
  <si>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</si>
  <si>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</si>
  <si>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</si>
  <si>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</si>
  <si>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</si>
  <si>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</si>
  <si>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</si>
  <si>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</si>
  <si>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</si>
  <si>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</si>
  <si>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</si>
  <si>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</si>
  <si>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</si>
  <si>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</si>
  <si>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</si>
  <si>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</si>
  <si>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</si>
  <si>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</si>
  <si>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</si>
  <si>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</si>
  <si>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</si>
  <si>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</si>
  <si>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</si>
  <si>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</si>
  <si>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</si>
  <si>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</si>
  <si>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</si>
  <si>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</si>
  <si>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</si>
  <si>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</si>
  <si>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</si>
  <si>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</si>
  <si>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</si>
  <si>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</si>
  <si>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</si>
  <si>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</si>
  <si>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</si>
  <si>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</si>
  <si>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</si>
  <si>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</si>
  <si>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</si>
  <si>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</si>
  <si>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</si>
  <si>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</si>
  <si>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</si>
  <si>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</si>
  <si>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</si>
  <si>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</si>
  <si>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</si>
  <si>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</si>
  <si>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</si>
  <si>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</si>
  <si>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</si>
  <si>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</si>
  <si>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</si>
  <si>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</si>
  <si>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</si>
  <si>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</si>
  <si>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</si>
  <si>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</si>
  <si>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</si>
  <si>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</si>
  <si>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</si>
  <si>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</si>
  <si>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</si>
  <si>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</si>
  <si>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</si>
  <si>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</si>
  <si>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</si>
  <si>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</si>
  <si>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</si>
  <si>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</si>
  <si>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</si>
  <si>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</si>
  <si>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</si>
  <si>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</si>
  <si>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</si>
  <si>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</si>
  <si>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</si>
  <si>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</si>
  <si>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</si>
  <si>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</si>
  <si>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</si>
  <si>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</si>
  <si>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</si>
  <si>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</si>
  <si>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</si>
  <si>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</si>
  <si>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</si>
  <si>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</si>
  <si>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</si>
  <si>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</si>
  <si>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</si>
  <si>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</si>
  <si>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</si>
  <si>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</si>
  <si>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</si>
  <si>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</si>
  <si>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</si>
  <si>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</si>
  <si>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</si>
  <si>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</si>
  <si>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</si>
  <si>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</si>
  <si>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</si>
  <si>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</si>
  <si>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</si>
  <si>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</si>
  <si>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</si>
  <si>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</si>
  <si>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</si>
  <si>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</si>
  <si>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</si>
  <si>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</si>
  <si>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</si>
  <si>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</si>
  <si>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</si>
  <si>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</si>
  <si>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</si>
  <si>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</si>
  <si>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</si>
  <si>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</si>
  <si>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</si>
  <si>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</si>
  <si>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</si>
  <si>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</si>
  <si>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</si>
  <si>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</si>
  <si>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</si>
  <si>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</si>
  <si>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</si>
  <si>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</si>
  <si>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</si>
  <si>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</si>
  <si>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</si>
  <si>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</si>
  <si>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</si>
  <si>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</si>
  <si>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</si>
  <si>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</si>
  <si>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</si>
  <si>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</si>
  <si>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</si>
  <si>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</si>
  <si>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</si>
  <si>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</si>
  <si>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</si>
  <si>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</si>
  <si>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</si>
  <si>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</si>
  <si>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</si>
  <si>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</si>
  <si>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</si>
  <si>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</si>
  <si>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</si>
  <si>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</si>
  <si>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</si>
  <si>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</si>
  <si>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</si>
  <si>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</si>
  <si>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</si>
  <si>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</si>
  <si>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</si>
  <si>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</si>
  <si>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</si>
  <si>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</si>
  <si>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</si>
  <si>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</si>
  <si>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</si>
  <si>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</si>
  <si>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</si>
  <si>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</si>
  <si>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</si>
  <si>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</si>
  <si>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</si>
  <si>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</si>
  <si>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</si>
  <si>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</si>
  <si>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</si>
  <si>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</si>
  <si>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</si>
  <si>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</si>
  <si>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</si>
  <si>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</si>
  <si>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</si>
  <si>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</si>
  <si>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</si>
  <si>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</si>
  <si>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</si>
  <si>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</si>
  <si>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</si>
  <si>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</si>
  <si>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</si>
  <si>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</si>
  <si>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</si>
  <si>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</si>
  <si>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</si>
  <si>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</si>
  <si>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</si>
  <si>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</si>
  <si>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</si>
  <si>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</si>
  <si>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</si>
  <si>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</si>
  <si>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</si>
  <si>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</si>
  <si>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</si>
  <si>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</si>
  <si>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</si>
  <si>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</si>
  <si>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</si>
  <si>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</si>
  <si>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</si>
  <si>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</si>
  <si>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</si>
  <si>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</si>
  <si>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</si>
  <si>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</si>
  <si>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</si>
  <si>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</si>
  <si>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</si>
  <si>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</si>
  <si>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</si>
  <si>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</si>
  <si>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</si>
  <si>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</si>
  <si>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</si>
  <si>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</si>
  <si>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</si>
  <si>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</si>
  <si>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</si>
  <si>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</si>
  <si>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</si>
  <si>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</si>
  <si>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</si>
  <si>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</si>
  <si>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</si>
  <si>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</si>
  <si>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</si>
  <si>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</si>
  <si>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</si>
  <si>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</si>
  <si>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</si>
  <si>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</si>
  <si>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</si>
  <si>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</si>
  <si>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</si>
  <si>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</si>
  <si>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</si>
  <si>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</si>
  <si>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</si>
  <si>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</si>
  <si>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</si>
  <si>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</si>
  <si>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</si>
  <si>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</si>
  <si>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</si>
  <si>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</si>
  <si>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</si>
  <si>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</si>
  <si>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</si>
  <si>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</si>
  <si>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</si>
  <si>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</si>
  <si>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</si>
  <si>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</si>
  <si>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</si>
  <si>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</si>
  <si>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</si>
  <si>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</si>
  <si>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</si>
  <si>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</si>
  <si>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</si>
  <si>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</si>
  <si>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</si>
  <si>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</si>
  <si>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</si>
  <si>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</si>
  <si>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</si>
  <si>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</si>
  <si>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</si>
  <si>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</si>
  <si>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</si>
  <si>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</si>
  <si>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</si>
  <si>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</si>
  <si>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</si>
  <si>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</si>
  <si>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</si>
  <si>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</si>
  <si>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</si>
  <si>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</si>
  <si>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</si>
  <si>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</si>
  <si>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</si>
  <si>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</si>
  <si>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</si>
  <si>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</si>
  <si>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</si>
  <si>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</si>
  <si>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</si>
  <si>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</si>
  <si>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</si>
  <si>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</si>
  <si>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</si>
  <si>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</si>
  <si>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</si>
  <si>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</si>
  <si>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</si>
  <si>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</si>
  <si>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</si>
  <si>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</si>
  <si>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</si>
  <si>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</si>
  <si>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</si>
  <si>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</si>
  <si>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</si>
  <si>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</si>
  <si>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</si>
  <si>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</si>
  <si>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</si>
  <si>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</si>
  <si>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</si>
  <si>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</si>
  <si>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</si>
  <si>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</si>
  <si>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</si>
  <si>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</si>
  <si>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</si>
  <si>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</si>
  <si>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</si>
  <si>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</si>
  <si>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</si>
  <si>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</si>
  <si>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</si>
  <si>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</si>
  <si>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</si>
  <si>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</si>
  <si>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</si>
  <si>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</si>
  <si>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</si>
  <si>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</si>
  <si>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</si>
  <si>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</si>
  <si>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</si>
  <si>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</si>
  <si>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</si>
  <si>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</si>
  <si>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</si>
  <si>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</si>
  <si>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</si>
  <si>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</si>
  <si>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</si>
  <si>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</si>
  <si>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</si>
  <si>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</si>
  <si>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</si>
  <si>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</si>
  <si>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</si>
  <si>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</si>
  <si>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</si>
  <si>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</si>
  <si>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</si>
  <si>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</si>
  <si>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</si>
  <si>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</si>
  <si>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</si>
  <si>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</si>
  <si>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</si>
  <si>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</si>
  <si>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</si>
  <si>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</si>
  <si>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</si>
  <si>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</si>
  <si>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</si>
  <si>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</si>
  <si>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</si>
  <si>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</si>
  <si>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</si>
  <si>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</si>
  <si>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</si>
  <si>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</si>
  <si>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</si>
  <si>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</si>
  <si>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</si>
  <si>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</si>
  <si>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</si>
  <si>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</si>
  <si>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</si>
  <si>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</si>
  <si>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</si>
  <si>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</si>
  <si>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</si>
  <si>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</si>
  <si>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</si>
  <si>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</si>
  <si>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</si>
  <si>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</si>
  <si>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</si>
  <si>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</si>
  <si>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</si>
  <si>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</si>
  <si>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</si>
  <si>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</si>
  <si>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</si>
  <si>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</si>
  <si>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</si>
  <si>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</si>
  <si>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</si>
  <si>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</si>
  <si>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</si>
  <si>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</si>
  <si>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</si>
  <si>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</si>
  <si>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</si>
  <si>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</si>
  <si>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</si>
  <si>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</si>
  <si>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</si>
  <si>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</si>
  <si>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</si>
  <si>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</si>
  <si>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</si>
  <si>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</si>
  <si>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</si>
  <si>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</si>
  <si>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</si>
  <si>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</si>
  <si>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</si>
  <si>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</si>
  <si>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</si>
  <si>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</si>
  <si>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</si>
  <si>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</si>
  <si>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</si>
  <si>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</si>
  <si>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</si>
  <si>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</si>
  <si>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</si>
  <si>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</si>
  <si>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</si>
  <si>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</si>
  <si>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</si>
  <si>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</si>
  <si>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</si>
  <si>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</si>
  <si>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</si>
  <si>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</si>
  <si>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</si>
  <si>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</si>
  <si>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</si>
  <si>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</si>
  <si>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</si>
  <si>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</si>
  <si>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</si>
  <si>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</si>
  <si>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</si>
  <si>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</si>
  <si>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</si>
  <si>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</si>
  <si>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</si>
  <si>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</si>
  <si>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</si>
  <si>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</si>
  <si>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</si>
  <si>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</si>
  <si>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</si>
  <si>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</si>
  <si>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</si>
  <si>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</si>
  <si>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</si>
  <si>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</si>
  <si>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</si>
  <si>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</si>
  <si>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</si>
  <si>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</si>
  <si>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</si>
  <si>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</si>
  <si>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</si>
  <si>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</si>
  <si>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</si>
  <si>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</si>
  <si>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</si>
  <si>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</si>
  <si>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</si>
  <si>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</si>
  <si>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</si>
  <si>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</si>
  <si>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</si>
  <si>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</si>
  <si>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</si>
  <si>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</si>
  <si>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</si>
  <si>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</si>
  <si>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</si>
  <si>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</si>
  <si>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</si>
  <si>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</si>
  <si>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</si>
  <si>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</si>
  <si>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</si>
  <si>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</si>
  <si>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</si>
  <si>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</si>
  <si>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</si>
  <si>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</si>
  <si>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</si>
  <si>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</si>
  <si>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</si>
  <si>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</si>
  <si>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</si>
  <si>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</si>
  <si>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</si>
  <si>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</si>
  <si>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</si>
  <si>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</si>
  <si>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</si>
  <si>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</si>
  <si>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</si>
  <si>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</si>
  <si>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</si>
  <si>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</si>
  <si>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</si>
  <si>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</si>
  <si>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</si>
  <si>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</si>
  <si>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</si>
  <si>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</si>
  <si>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</si>
  <si>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</si>
  <si>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</si>
  <si>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</si>
  <si>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</si>
  <si>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</si>
  <si>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</si>
  <si>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</si>
  <si>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</si>
  <si>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</si>
  <si>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</si>
  <si>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</si>
  <si>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</si>
  <si>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</si>
  <si>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</si>
  <si>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</si>
  <si>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</si>
  <si>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</si>
  <si>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</si>
  <si>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</si>
  <si>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</si>
  <si>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</si>
  <si>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</si>
  <si>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</si>
  <si>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</si>
  <si>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</si>
  <si>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</si>
  <si>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</si>
  <si>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</si>
  <si>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</si>
  <si>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</si>
  <si>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</si>
  <si>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</si>
  <si>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</si>
  <si>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</si>
  <si>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</si>
  <si>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</si>
  <si>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</si>
  <si>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</si>
  <si>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</si>
  <si>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</si>
  <si>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</si>
  <si>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</si>
  <si>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</si>
  <si>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</si>
  <si>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</si>
  <si>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</si>
  <si>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</si>
  <si>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</si>
  <si>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</si>
  <si>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</si>
  <si>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</si>
  <si>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</si>
  <si>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</si>
  <si>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</si>
  <si>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</si>
  <si>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</si>
  <si>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</si>
  <si>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</si>
  <si>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</si>
  <si>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</si>
  <si>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</si>
  <si>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</si>
  <si>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</si>
  <si>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</si>
  <si>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</si>
  <si>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</si>
  <si>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</si>
  <si>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</si>
  <si>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</si>
  <si>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</si>
  <si>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</si>
  <si>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</si>
  <si>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</si>
  <si>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</si>
  <si>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</si>
  <si>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</si>
  <si>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</si>
  <si>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</si>
  <si>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</si>
  <si>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</si>
  <si>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</si>
  <si>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</si>
  <si>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</si>
  <si>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</si>
  <si>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</si>
  <si>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</si>
  <si>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</si>
  <si>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</si>
  <si>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</si>
  <si>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</si>
  <si>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</si>
  <si>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</si>
  <si>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</si>
  <si>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</si>
  <si>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</si>
  <si>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</si>
  <si>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</si>
  <si>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</si>
  <si>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</si>
  <si>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</si>
  <si>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</si>
  <si>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</si>
  <si>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</si>
  <si>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</si>
  <si>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</si>
  <si>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</si>
  <si>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</si>
  <si>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</si>
  <si>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</si>
  <si>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</si>
  <si>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</si>
  <si>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</si>
  <si>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</si>
  <si>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</si>
  <si>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</si>
  <si>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</si>
  <si>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</si>
  <si>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</si>
  <si>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</si>
  <si>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</si>
  <si>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</si>
  <si>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</si>
  <si>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</si>
  <si>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</si>
  <si>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</si>
  <si>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</si>
  <si>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</si>
  <si>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</si>
  <si>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</si>
  <si>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</si>
  <si>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</si>
  <si>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</si>
  <si>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</si>
  <si>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</si>
  <si>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</si>
  <si>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</si>
  <si>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</si>
  <si>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</si>
  <si>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</si>
  <si>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</si>
  <si>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</si>
  <si>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</si>
  <si>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</si>
  <si>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</si>
  <si>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</si>
  <si>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</si>
  <si>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</si>
  <si>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</si>
  <si>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</si>
  <si>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</si>
  <si>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</si>
  <si>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</si>
  <si>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</si>
  <si>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</si>
  <si>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</si>
  <si>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</si>
  <si>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</si>
  <si>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</si>
  <si>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</si>
  <si>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</si>
  <si>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</si>
  <si>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</si>
  <si>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</si>
  <si>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</si>
  <si>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</si>
  <si>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</si>
  <si>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</si>
  <si>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</si>
  <si>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</si>
  <si>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</si>
  <si>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</si>
  <si>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</si>
  <si>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</si>
  <si>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</si>
  <si>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</si>
  <si>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</si>
  <si>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</si>
  <si>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</si>
  <si>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</si>
  <si>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</si>
  <si>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</si>
  <si>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</si>
  <si>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</si>
  <si>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</si>
  <si>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</si>
  <si>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</si>
  <si>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</si>
  <si>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</si>
  <si>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</si>
  <si>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</si>
  <si>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</si>
  <si>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</si>
  <si>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</si>
  <si>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</si>
  <si>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</si>
  <si>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</si>
  <si>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</si>
  <si>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</si>
  <si>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</si>
  <si>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</si>
  <si>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</si>
  <si>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</si>
  <si>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</si>
  <si>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</si>
  <si>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</si>
  <si>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</si>
  <si>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</si>
  <si>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</si>
  <si>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</si>
  <si>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</si>
  <si>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</si>
  <si>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</si>
  <si>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</si>
  <si>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</si>
  <si>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</si>
  <si>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</si>
  <si>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</si>
  <si>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</si>
  <si>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</si>
  <si>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</si>
  <si>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</si>
  <si>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</si>
  <si>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</si>
  <si>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</si>
  <si>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</si>
  <si>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</si>
  <si>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</si>
  <si>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</si>
  <si>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</si>
  <si>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</si>
  <si>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</si>
  <si>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</si>
  <si>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</si>
  <si>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</si>
  <si>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</si>
  <si>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</si>
  <si>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</si>
  <si>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</si>
  <si>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</si>
  <si>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</si>
  <si>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</si>
  <si>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</si>
  <si>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</si>
  <si>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</si>
  <si>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</si>
  <si>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</si>
  <si>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</si>
  <si>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</si>
  <si>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</si>
  <si>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</si>
  <si>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</si>
  <si>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</si>
  <si>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</si>
  <si>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</si>
  <si>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</si>
  <si>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</si>
  <si>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</si>
  <si>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</si>
  <si>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</si>
  <si>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</si>
  <si>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</si>
  <si>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</si>
  <si>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</si>
  <si>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</si>
  <si>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</si>
  <si>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</si>
  <si>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</si>
  <si>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</si>
  <si>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</si>
  <si>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</si>
  <si>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</si>
  <si>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</si>
  <si>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</si>
  <si>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</si>
  <si>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</si>
  <si>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</si>
  <si>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</si>
  <si>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</si>
  <si>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</si>
  <si>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</si>
  <si>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</si>
  <si>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</si>
  <si>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</si>
  <si>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</si>
  <si>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</si>
  <si>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</si>
  <si>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</si>
  <si>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</si>
  <si>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</si>
  <si>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</si>
  <si>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</si>
  <si>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</si>
  <si>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</si>
  <si>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</si>
  <si>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</si>
  <si>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</si>
  <si>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</si>
  <si>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</si>
  <si>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</si>
  <si>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</si>
  <si>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</si>
  <si>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</si>
  <si>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</si>
  <si>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</si>
  <si>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</si>
  <si>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</si>
  <si>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</si>
  <si>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</si>
  <si>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</si>
  <si>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</si>
  <si>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</si>
  <si>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</si>
  <si>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</si>
  <si>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</si>
  <si>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</si>
  <si>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</si>
  <si>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</si>
  <si>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</si>
  <si>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</si>
  <si>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</si>
  <si>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</si>
  <si>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</si>
  <si>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</si>
  <si>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</si>
  <si>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</si>
  <si>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</si>
  <si>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</si>
  <si>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</si>
  <si>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</si>
  <si>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</si>
  <si>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</si>
  <si>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</si>
  <si>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</si>
  <si>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</si>
  <si>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</si>
  <si>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</si>
  <si>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</si>
  <si>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</si>
  <si>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</si>
  <si>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</si>
  <si>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</si>
  <si>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</si>
  <si>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</si>
  <si>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</si>
  <si>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</si>
  <si>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</si>
  <si>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</si>
  <si>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</si>
  <si>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</si>
  <si>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</si>
  <si>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</si>
  <si>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</si>
  <si>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</si>
  <si>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</si>
  <si>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</si>
  <si>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</si>
  <si>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</si>
  <si>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</si>
  <si>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</si>
  <si>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</si>
  <si>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</si>
  <si>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</si>
  <si>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</si>
  <si>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</si>
  <si>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</si>
  <si>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</si>
  <si>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</si>
  <si>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</si>
  <si>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</si>
  <si>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</si>
  <si>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</si>
  <si>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</si>
  <si>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</si>
  <si>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</si>
  <si>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</si>
  <si>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</si>
  <si>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</si>
  <si>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</si>
  <si>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</si>
  <si>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</si>
  <si>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</si>
  <si>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</si>
  <si>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</si>
  <si>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</si>
  <si>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</si>
  <si>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</si>
  <si>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</si>
  <si>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</si>
  <si>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</si>
  <si>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</si>
  <si>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</si>
  <si>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</si>
  <si>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</si>
  <si>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</si>
  <si>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</si>
  <si>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</si>
  <si>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</si>
  <si>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</si>
  <si>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</si>
  <si>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</si>
  <si>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</si>
  <si>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</si>
  <si>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</si>
  <si>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</si>
  <si>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</si>
  <si>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</si>
  <si>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</si>
  <si>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</si>
  <si>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</si>
  <si>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</si>
  <si>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</si>
  <si>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</si>
  <si>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</si>
  <si>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</si>
  <si>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</si>
  <si>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</si>
  <si>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</si>
  <si>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</si>
  <si>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</si>
  <si>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</si>
  <si>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</si>
  <si>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</si>
  <si>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</si>
  <si>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</si>
  <si>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</si>
  <si>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</si>
  <si>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</si>
  <si>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</si>
  <si>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</si>
  <si>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</si>
  <si>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</si>
  <si>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</si>
  <si>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</si>
  <si>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</si>
  <si>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</si>
  <si>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</si>
  <si>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</si>
  <si>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</si>
  <si>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</si>
  <si>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</si>
  <si>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</si>
  <si>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</si>
  <si>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</si>
  <si>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</si>
  <si>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</si>
  <si>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</si>
  <si>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</si>
  <si>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</si>
  <si>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</si>
  <si>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</si>
  <si>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</si>
  <si>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</si>
  <si>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</si>
  <si>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</si>
  <si>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</si>
  <si>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</si>
  <si>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</si>
  <si>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</si>
  <si>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</si>
  <si>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</si>
  <si>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</si>
  <si>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</si>
  <si>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</si>
  <si>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</si>
  <si>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</si>
  <si>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</si>
  <si>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</si>
  <si>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</si>
  <si>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</si>
  <si>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</si>
  <si>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</si>
  <si>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</si>
  <si>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</si>
  <si>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</si>
  <si>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</si>
  <si>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</si>
  <si>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</si>
  <si>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</si>
  <si>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</si>
  <si>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</si>
  <si>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</si>
  <si>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</si>
  <si>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</si>
  <si>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</si>
  <si>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</si>
  <si>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</si>
  <si>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</si>
  <si>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</si>
  <si>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</si>
  <si>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</si>
  <si>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</si>
  <si>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</si>
  <si>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</si>
  <si>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</si>
  <si>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</si>
  <si>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</si>
  <si>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</si>
  <si>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</si>
  <si>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</si>
  <si>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</si>
  <si>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</si>
  <si>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</si>
  <si>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</si>
  <si>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</si>
  <si>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</si>
  <si>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</si>
  <si>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</si>
  <si>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</si>
  <si>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</si>
  <si>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</si>
  <si>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</si>
  <si>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</si>
  <si>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</si>
  <si>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</si>
  <si>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</si>
  <si>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</si>
  <si>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</si>
  <si>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</si>
  <si>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</si>
  <si>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</si>
  <si>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</si>
  <si>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</si>
  <si>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</si>
  <si>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</si>
  <si>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</si>
  <si>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</si>
  <si>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</si>
  <si>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</si>
  <si>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</si>
  <si>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</si>
  <si>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</si>
  <si>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</si>
  <si>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</si>
  <si>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</si>
  <si>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</si>
  <si>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</si>
  <si>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</si>
  <si>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</si>
  <si>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</si>
  <si>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</si>
  <si>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</si>
  <si>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</si>
  <si>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</si>
  <si>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</si>
  <si>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</si>
  <si>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</si>
  <si>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</si>
  <si>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</si>
  <si>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</si>
  <si>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</si>
  <si>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</si>
  <si>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</si>
  <si>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</si>
  <si>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</si>
  <si>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</si>
  <si>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</si>
  <si>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</si>
  <si>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</si>
  <si>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</si>
  <si>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</si>
  <si>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</si>
  <si>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</si>
  <si>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</si>
  <si>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</si>
  <si>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</si>
  <si>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</si>
  <si>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</si>
  <si>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</si>
  <si>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</si>
  <si>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</si>
  <si>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</si>
  <si>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</si>
  <si>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</si>
  <si>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</si>
  <si>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</si>
  <si>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</si>
  <si>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</si>
  <si>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</si>
  <si>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</si>
  <si>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</si>
  <si>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</si>
  <si>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</si>
  <si>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</si>
  <si>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</si>
  <si>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</si>
  <si>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</si>
  <si>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</si>
  <si>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</si>
  <si>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</si>
  <si>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</si>
  <si>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</si>
  <si>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</si>
  <si>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</si>
  <si>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</si>
  <si>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</si>
  <si>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</si>
  <si>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</si>
  <si>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</si>
  <si>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</si>
  <si>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</si>
  <si>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</si>
  <si>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</si>
  <si>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</si>
  <si>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</si>
  <si>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</si>
  <si>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</si>
  <si>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</si>
  <si>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</si>
  <si>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</si>
  <si>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</si>
  <si>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</si>
  <si>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</si>
  <si>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</si>
  <si>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</si>
  <si>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</si>
  <si>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</si>
  <si>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</si>
  <si>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</si>
  <si>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</si>
  <si>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</si>
  <si>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</si>
  <si>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</si>
  <si>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</si>
  <si>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</si>
  <si>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</si>
  <si>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</si>
  <si>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</si>
  <si>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</si>
  <si>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</si>
  <si>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</si>
  <si>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</si>
  <si>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</si>
  <si>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</si>
  <si>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</si>
  <si>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</si>
  <si>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</si>
  <si>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</si>
  <si>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</si>
  <si>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</si>
  <si>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</si>
  <si>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</si>
  <si>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</si>
  <si>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</si>
  <si>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</si>
  <si>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</si>
  <si>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</si>
  <si>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</si>
  <si>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</si>
  <si>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</si>
  <si>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</si>
  <si>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</si>
  <si>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</si>
  <si>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</si>
  <si>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</si>
  <si>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</si>
  <si>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</si>
  <si>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</si>
  <si>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</si>
  <si>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</si>
  <si>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</si>
  <si>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</si>
  <si>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</si>
  <si>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</si>
  <si>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</si>
  <si>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</si>
  <si>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</si>
  <si>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</si>
  <si>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</si>
  <si>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</si>
  <si>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</si>
  <si>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</si>
  <si>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</si>
  <si>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</si>
  <si>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</si>
  <si>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</si>
  <si>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</si>
  <si>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</si>
  <si>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</si>
  <si>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</si>
  <si>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</si>
  <si>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</si>
  <si>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</si>
  <si>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</si>
  <si>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</si>
  <si>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</si>
  <si>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</si>
  <si>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</si>
  <si>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</si>
  <si>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</si>
  <si>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</si>
  <si>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</si>
  <si>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</si>
  <si>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</si>
  <si>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</si>
  <si>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</si>
  <si>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</si>
  <si>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</si>
  <si>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</si>
  <si>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</si>
  <si>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</si>
  <si>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</si>
  <si>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</si>
  <si>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</si>
  <si>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</si>
  <si>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</si>
  <si>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</si>
  <si>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</si>
  <si>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</si>
  <si>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</si>
  <si>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</si>
  <si>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</si>
  <si>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</si>
  <si>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</si>
  <si>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</si>
  <si>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</si>
  <si>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</si>
  <si>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</si>
  <si>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</si>
  <si>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</si>
  <si>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</si>
  <si>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</si>
  <si>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</si>
  <si>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</si>
  <si>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</si>
  <si>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</si>
  <si>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</si>
  <si>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</si>
  <si>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</si>
  <si>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</si>
  <si>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</si>
  <si>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</si>
  <si>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</si>
  <si>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</si>
  <si>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</si>
  <si>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</si>
  <si>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</si>
  <si>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</si>
  <si>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</si>
  <si>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</si>
  <si>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</si>
  <si>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</si>
  <si>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</si>
  <si>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</si>
  <si>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</si>
  <si>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</si>
  <si>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</si>
  <si>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</si>
  <si>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</si>
  <si>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</si>
  <si>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</si>
  <si>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</si>
  <si>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</si>
  <si>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</si>
  <si>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</si>
  <si>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</si>
  <si>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</si>
  <si>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</si>
  <si>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</si>
  <si>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</si>
  <si>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</si>
  <si>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</si>
  <si>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</si>
  <si>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</si>
  <si>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</si>
  <si>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</si>
  <si>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</si>
  <si>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</si>
  <si>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</si>
  <si>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</si>
  <si>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</si>
  <si>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</si>
  <si>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</si>
  <si>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</si>
  <si>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</si>
  <si>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</si>
  <si>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</si>
  <si>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</si>
  <si>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</si>
  <si>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</si>
  <si>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</si>
  <si>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</si>
  <si>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</si>
  <si>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</si>
  <si>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</si>
  <si>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</si>
  <si>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</si>
  <si>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</si>
  <si>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</si>
  <si>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</si>
  <si>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</si>
  <si>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</si>
  <si>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</si>
  <si>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</si>
  <si>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</si>
  <si>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</si>
  <si>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</si>
  <si>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</si>
  <si>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</si>
  <si>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</si>
  <si>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</si>
  <si>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</si>
  <si>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</si>
  <si>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</si>
  <si>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</si>
  <si>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</si>
  <si>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</si>
  <si>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</si>
  <si>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</si>
  <si>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</si>
  <si>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</si>
  <si>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</si>
  <si>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</si>
  <si>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</si>
  <si>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</si>
  <si>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</si>
  <si>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</si>
  <si>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</si>
  <si>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</si>
  <si>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</si>
  <si>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</si>
  <si>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</si>
  <si>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</si>
  <si>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</si>
  <si>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</si>
  <si>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</si>
  <si>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</si>
  <si>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</si>
  <si>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</si>
  <si>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</si>
  <si>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</si>
  <si>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</si>
  <si>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</si>
  <si>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</si>
  <si>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</si>
  <si>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</si>
  <si>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</si>
  <si>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</si>
  <si>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</si>
  <si>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</si>
  <si>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</si>
  <si>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</si>
  <si>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</si>
  <si>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</si>
  <si>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</si>
  <si>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</si>
  <si>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</si>
  <si>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</si>
  <si>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</si>
  <si>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</si>
  <si>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</si>
  <si>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</si>
  <si>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</si>
  <si>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</si>
  <si>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</si>
  <si>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</si>
  <si>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</si>
  <si>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</si>
  <si>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</si>
  <si>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</si>
  <si>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</si>
  <si>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</si>
  <si>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</si>
  <si>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</si>
  <si>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</si>
  <si>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</si>
  <si>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</si>
  <si>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</si>
  <si>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</si>
  <si>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</si>
  <si>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</si>
  <si>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</si>
  <si>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</si>
  <si>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</si>
  <si>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</si>
  <si>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</si>
  <si>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</si>
  <si>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</si>
  <si>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</si>
  <si>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</si>
  <si>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</si>
  <si>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</si>
  <si>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</si>
  <si>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</si>
  <si>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</si>
  <si>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</si>
  <si>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</si>
  <si>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</si>
  <si>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</si>
  <si>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</si>
  <si>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</si>
  <si>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</si>
  <si>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</si>
  <si>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</si>
  <si>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</si>
  <si>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</si>
  <si>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</si>
  <si>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</si>
  <si>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</si>
  <si>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</si>
  <si>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</si>
  <si>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</si>
  <si>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</si>
  <si>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</si>
  <si>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</si>
  <si>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</si>
  <si>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</si>
  <si>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</si>
  <si>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</si>
  <si>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</si>
  <si>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</si>
  <si>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</si>
  <si>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</si>
  <si>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</si>
  <si>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</si>
  <si>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</si>
  <si>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</si>
  <si>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</si>
  <si>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</si>
  <si>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</si>
  <si>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</si>
  <si>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</si>
  <si>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</si>
  <si>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</si>
  <si>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</si>
  <si>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</si>
  <si>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</si>
  <si>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</si>
  <si>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</si>
  <si>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</si>
  <si>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</si>
  <si>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</si>
  <si>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</si>
  <si>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</si>
  <si>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</si>
  <si>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</si>
  <si>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</si>
  <si>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</si>
  <si>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</si>
  <si>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</si>
  <si>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</si>
  <si>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</si>
  <si>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</si>
  <si>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</si>
  <si>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</si>
  <si>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</si>
  <si>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</si>
  <si>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</si>
  <si>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</si>
  <si>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</si>
  <si>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</si>
  <si>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</si>
  <si>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</si>
  <si>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</si>
  <si>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</si>
  <si>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</si>
  <si>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</si>
  <si>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</si>
  <si>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</si>
  <si>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</si>
  <si>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</si>
  <si>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</si>
  <si>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</si>
  <si>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</si>
  <si>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</si>
  <si>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</si>
  <si>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</si>
  <si>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</si>
  <si>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</si>
  <si>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</si>
  <si>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</si>
  <si>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</si>
  <si>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</si>
  <si>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</si>
  <si>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</si>
  <si>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</si>
  <si>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</si>
  <si>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</si>
  <si>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</si>
  <si>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</si>
  <si>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</si>
  <si>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</si>
  <si>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</si>
  <si>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</si>
  <si>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</si>
  <si>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</si>
  <si>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</si>
  <si>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</si>
  <si>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</si>
  <si>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</si>
  <si>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</si>
  <si>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</si>
  <si>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</si>
  <si>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</si>
  <si>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</si>
  <si>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</si>
  <si>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</si>
  <si>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</si>
  <si>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</si>
  <si>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</si>
  <si>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</si>
  <si>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</si>
  <si>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</si>
  <si>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</si>
  <si>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</si>
  <si>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</si>
  <si>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</si>
  <si>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</si>
  <si>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</si>
  <si>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</si>
  <si>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</si>
  <si>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</si>
  <si>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</si>
  <si>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</si>
  <si>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</si>
  <si>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</si>
  <si>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</si>
  <si>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</si>
  <si>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</si>
  <si>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</si>
  <si>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</si>
  <si>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</si>
  <si>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</si>
  <si>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</si>
  <si>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</si>
  <si>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</si>
  <si>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</si>
  <si>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</si>
  <si>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</si>
  <si>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</si>
  <si>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</si>
  <si>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</si>
  <si>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</si>
  <si>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</si>
  <si>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</si>
  <si>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</si>
  <si>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</si>
  <si>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</si>
  <si>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</si>
  <si>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</si>
  <si>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</si>
  <si>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</si>
  <si>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</si>
  <si>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</si>
  <si>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</si>
  <si>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</si>
  <si>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</si>
  <si>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</si>
  <si>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</si>
  <si>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</si>
  <si>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</si>
  <si>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</si>
  <si>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</si>
  <si>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</si>
  <si>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</si>
  <si>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</si>
  <si>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</si>
  <si>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</si>
  <si>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</si>
  <si>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</si>
  <si>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</si>
  <si>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</si>
  <si>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</si>
  <si>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</si>
  <si>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</si>
  <si>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</si>
  <si>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</si>
  <si>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</si>
  <si>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</si>
  <si>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</si>
  <si>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</si>
  <si>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</si>
  <si>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</si>
  <si>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</si>
  <si>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</si>
  <si>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</si>
  <si>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</si>
  <si>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</si>
  <si>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</si>
  <si>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</si>
  <si>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</si>
  <si>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</si>
  <si>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</si>
  <si>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</si>
  <si>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</si>
  <si>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</si>
  <si>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</si>
  <si>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</si>
  <si>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</si>
  <si>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</si>
  <si>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</si>
  <si>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</si>
  <si>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</si>
  <si>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</si>
  <si>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</si>
  <si>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</si>
  <si>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</si>
  <si>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</si>
  <si>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</si>
  <si>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</si>
  <si>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</si>
  <si>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</si>
  <si>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</si>
  <si>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</si>
  <si>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</si>
  <si>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</si>
  <si>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</si>
  <si>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</si>
  <si>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</si>
  <si>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</si>
  <si>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</si>
  <si>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</si>
  <si>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</si>
  <si>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</si>
  <si>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</si>
  <si>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</si>
  <si>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</si>
  <si>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</si>
  <si>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</si>
  <si>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</si>
  <si>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</si>
  <si>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</si>
  <si>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</si>
  <si>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</si>
  <si>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</si>
  <si>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</si>
  <si>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</si>
  <si>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</si>
  <si>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</si>
  <si>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</si>
  <si>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</si>
  <si>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</si>
  <si>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</si>
  <si>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</si>
  <si>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</si>
  <si>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</si>
  <si>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</si>
  <si>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</si>
  <si>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</si>
  <si>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</si>
  <si>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</si>
  <si>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</si>
  <si>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</si>
  <si>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</si>
  <si>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</si>
  <si>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</si>
  <si>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</si>
  <si>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</si>
  <si>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</si>
  <si>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</si>
  <si>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</si>
  <si>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</si>
  <si>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</si>
  <si>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</si>
  <si>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</si>
  <si>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</si>
  <si>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</si>
  <si>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</si>
  <si>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</si>
  <si>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</si>
  <si>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</si>
  <si>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</si>
  <si>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</si>
  <si>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</si>
  <si>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</si>
  <si>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</si>
  <si>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</si>
  <si>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</si>
  <si>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</si>
  <si>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</si>
  <si>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</si>
  <si>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</si>
  <si>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</si>
  <si>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</si>
  <si>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</si>
  <si>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</si>
  <si>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</si>
  <si>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</si>
  <si>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</si>
  <si>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</si>
  <si>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</si>
  <si>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</si>
  <si>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</si>
  <si>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</si>
  <si>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</si>
  <si>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</si>
  <si>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</si>
  <si>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</si>
  <si>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</si>
  <si>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</si>
  <si>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</si>
  <si>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</si>
  <si>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</si>
  <si>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</si>
  <si>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</si>
  <si>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</si>
  <si>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</si>
  <si>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</si>
  <si>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</si>
  <si>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</si>
  <si>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</si>
  <si>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</si>
  <si>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</si>
  <si>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</si>
  <si>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</si>
  <si>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</si>
  <si>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</si>
  <si>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</si>
  <si>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</si>
  <si>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</si>
  <si>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</si>
  <si>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</si>
  <si>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</si>
  <si>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</si>
  <si>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</si>
  <si>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</si>
  <si>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</si>
  <si>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</si>
  <si>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</si>
  <si>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</si>
  <si>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</si>
  <si>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</si>
  <si>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</si>
  <si>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</si>
  <si>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</si>
  <si>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</si>
  <si>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</si>
  <si>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</si>
  <si>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</si>
  <si>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</si>
  <si>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</si>
  <si>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</si>
  <si>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</si>
  <si>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</si>
  <si>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</si>
  <si>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</si>
  <si>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</si>
  <si>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</si>
  <si>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</si>
  <si>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</si>
  <si>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</si>
  <si>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</si>
  <si>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</si>
  <si>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</si>
  <si>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</si>
  <si>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</si>
  <si>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</si>
  <si>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</si>
  <si>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</si>
  <si>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</si>
  <si>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</si>
  <si>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</si>
  <si>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</si>
  <si>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</si>
  <si>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</si>
  <si>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</si>
  <si>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</si>
  <si>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</si>
  <si>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</si>
  <si>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</si>
  <si>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</si>
  <si>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</si>
  <si>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</si>
  <si>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</si>
  <si>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</si>
  <si>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</si>
  <si>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</si>
  <si>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</si>
  <si>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</si>
  <si>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</si>
  <si>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</si>
  <si>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</si>
  <si>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</si>
  <si>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</si>
  <si>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</si>
  <si>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</si>
  <si>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</si>
  <si>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</si>
  <si>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</si>
  <si>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</si>
  <si>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</si>
  <si>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</si>
  <si>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</si>
  <si>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</si>
  <si>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</si>
  <si>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</si>
  <si>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</si>
  <si>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</si>
  <si>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</si>
  <si>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</si>
  <si>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</si>
  <si>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</si>
  <si>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</si>
  <si>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</si>
  <si>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</si>
  <si>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</si>
  <si>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</si>
  <si>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</si>
  <si>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</si>
  <si>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</si>
  <si>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</si>
  <si>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</si>
  <si>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</si>
  <si>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</si>
  <si>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</si>
  <si>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</si>
  <si>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</si>
  <si>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</si>
  <si>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</si>
  <si>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</si>
  <si>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</si>
  <si>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</si>
  <si>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</si>
  <si>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</si>
  <si>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</si>
  <si>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</si>
  <si>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</si>
  <si>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</si>
  <si>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</si>
  <si>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</si>
  <si>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</si>
  <si>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</si>
  <si>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</si>
  <si>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</si>
  <si>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</si>
  <si>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</si>
  <si>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</si>
  <si>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</si>
  <si>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</si>
  <si>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</si>
  <si>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</si>
  <si>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</si>
  <si>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</si>
  <si>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</si>
  <si>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</si>
  <si>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</si>
  <si>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</si>
  <si>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</si>
  <si>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</si>
  <si>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</si>
  <si>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</si>
  <si>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</si>
  <si>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</si>
  <si>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</si>
  <si>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</si>
  <si>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</si>
  <si>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</si>
  <si>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</si>
  <si>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</si>
  <si>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</si>
  <si>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</si>
  <si>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</si>
  <si>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</si>
  <si>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</si>
  <si>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</si>
  <si>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</si>
  <si>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</si>
  <si>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</si>
  <si>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</si>
  <si>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</si>
  <si>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</si>
  <si>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</si>
  <si>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</si>
  <si>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</si>
  <si>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</si>
  <si>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</si>
  <si>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</si>
  <si>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</si>
  <si>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</si>
  <si>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</si>
  <si>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</si>
  <si>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</si>
  <si>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</si>
  <si>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</si>
  <si>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</si>
  <si>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</si>
  <si>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</si>
  <si>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</si>
  <si>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</si>
  <si>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</si>
  <si>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</si>
  <si>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</si>
  <si>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</si>
  <si>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</si>
  <si>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</si>
  <si>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</si>
  <si>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</si>
  <si>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</si>
  <si>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</si>
  <si>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</si>
  <si>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</si>
  <si>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</si>
  <si>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</si>
  <si>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</si>
  <si>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</si>
  <si>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</si>
  <si>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</si>
  <si>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</si>
  <si>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</si>
  <si>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</si>
  <si>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</si>
  <si>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</si>
  <si>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</si>
  <si>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</si>
  <si>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</si>
  <si>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</si>
  <si>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</si>
  <si>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</si>
  <si>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</si>
  <si>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</si>
  <si>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</si>
  <si>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</si>
  <si>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</si>
  <si>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</si>
  <si>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</si>
  <si>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</si>
  <si>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</si>
  <si>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</si>
  <si>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</si>
  <si>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</si>
  <si>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</si>
  <si>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</si>
  <si>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</si>
  <si>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</si>
  <si>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</si>
  <si>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</si>
  <si>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</si>
  <si>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</si>
  <si>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</si>
  <si>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</si>
  <si>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</si>
  <si>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</si>
  <si>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</si>
  <si>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</si>
  <si>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</si>
  <si>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</si>
  <si>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</si>
  <si>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</si>
  <si>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</si>
  <si>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</si>
  <si>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</si>
  <si>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</si>
  <si>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</si>
  <si>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</si>
  <si>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</si>
  <si>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</si>
  <si>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</si>
  <si>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</si>
  <si>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</si>
  <si>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</si>
  <si>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</si>
  <si>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</si>
  <si>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</si>
  <si>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</si>
  <si>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</si>
  <si>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</si>
  <si>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</si>
  <si>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</si>
  <si>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</si>
  <si>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</si>
  <si>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</si>
  <si>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</si>
  <si>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</si>
  <si>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</si>
  <si>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</si>
  <si>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</si>
  <si>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</si>
  <si>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</si>
  <si>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</si>
  <si>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</si>
  <si>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</si>
  <si>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</si>
  <si>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</si>
  <si>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</si>
  <si>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</si>
  <si>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</si>
  <si>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</si>
  <si>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</si>
  <si>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</si>
  <si>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</si>
  <si>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</si>
  <si>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</si>
  <si>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</si>
  <si>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</si>
  <si>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</si>
  <si>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</si>
  <si>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</si>
  <si>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</si>
  <si>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</si>
  <si>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</si>
  <si>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</si>
  <si>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</si>
  <si>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</si>
  <si>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</si>
  <si>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</si>
  <si>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</si>
  <si>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</si>
  <si>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</si>
  <si>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</si>
  <si>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</si>
  <si>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</si>
  <si>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</si>
  <si>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</si>
  <si>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</si>
  <si>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</si>
  <si>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</si>
  <si>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</si>
  <si>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</si>
  <si>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</si>
  <si>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</si>
  <si>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</si>
  <si>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</si>
  <si>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</si>
  <si>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</si>
  <si>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</si>
  <si>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</si>
  <si>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</si>
  <si>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</si>
  <si>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</si>
  <si>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</si>
  <si>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</si>
  <si>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</si>
  <si>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</si>
  <si>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</si>
  <si>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</si>
  <si>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</si>
  <si>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</si>
  <si>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</si>
  <si>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</si>
  <si>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</si>
  <si>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</si>
  <si>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</si>
  <si>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</si>
  <si>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</si>
  <si>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</si>
  <si>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</si>
  <si>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</si>
  <si>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</si>
  <si>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</si>
  <si>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</si>
  <si>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</si>
  <si>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</si>
  <si>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</si>
  <si>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</si>
  <si>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</si>
  <si>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</si>
  <si>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</si>
  <si>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</si>
  <si>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</si>
  <si>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</si>
  <si>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</si>
  <si>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</si>
  <si>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</si>
  <si>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</si>
  <si>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</si>
  <si>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</si>
  <si>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</si>
  <si>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</si>
  <si>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</si>
  <si>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</si>
  <si>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</si>
  <si>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</si>
  <si>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</si>
  <si>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</si>
  <si>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</si>
  <si>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</si>
  <si>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</si>
  <si>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</si>
  <si>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</si>
  <si>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</si>
  <si>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</si>
  <si>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</si>
  <si>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</si>
  <si>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</si>
  <si>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</si>
  <si>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</si>
  <si>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</si>
  <si>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</si>
  <si>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</si>
  <si>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</si>
  <si>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</si>
  <si>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</si>
  <si>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</si>
  <si>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</si>
  <si>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</si>
  <si>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</si>
  <si>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</si>
  <si>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</si>
  <si>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</si>
  <si>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</si>
  <si>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</si>
  <si>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</si>
  <si>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</si>
  <si>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</si>
  <si>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</si>
  <si>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</si>
  <si>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</si>
  <si>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</si>
  <si>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</si>
  <si>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</si>
  <si>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</si>
  <si>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</si>
  <si>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</si>
  <si>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</si>
  <si>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</si>
  <si>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</si>
  <si>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</si>
  <si>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</si>
  <si>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</si>
  <si>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</si>
  <si>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</si>
  <si>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</si>
  <si>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</si>
  <si>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</si>
  <si>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</si>
  <si>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</si>
  <si>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</si>
  <si>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</si>
  <si>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</si>
  <si>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</si>
  <si>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</si>
  <si>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</si>
  <si>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</si>
  <si>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</si>
  <si>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</si>
  <si>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</si>
  <si>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</si>
  <si>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</si>
  <si>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</si>
  <si>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</si>
  <si>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</si>
  <si>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</si>
  <si>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</si>
  <si>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</si>
  <si>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</si>
  <si>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</si>
  <si>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</si>
  <si>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</si>
  <si>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</si>
  <si>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</si>
  <si>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</si>
  <si>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</si>
  <si>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</si>
  <si>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</si>
  <si>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</si>
  <si>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</si>
  <si>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</si>
  <si>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</si>
  <si>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</si>
  <si>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</si>
  <si>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</si>
  <si>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</si>
  <si>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</si>
  <si>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</si>
  <si>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</si>
  <si>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</si>
  <si>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</si>
  <si>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</si>
  <si>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</si>
  <si>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</si>
  <si>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</si>
  <si>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</si>
  <si>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</si>
  <si>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</si>
  <si>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</si>
  <si>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</si>
  <si>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</si>
  <si>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</si>
  <si>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</si>
  <si>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</si>
  <si>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</si>
  <si>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</si>
  <si>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</si>
  <si>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</si>
  <si>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</si>
  <si>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</si>
  <si>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</si>
  <si>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</si>
  <si>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</si>
  <si>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</si>
  <si>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</si>
  <si>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</si>
  <si>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</si>
  <si>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</si>
  <si>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</si>
  <si>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</si>
  <si>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</si>
  <si>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</si>
  <si>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</si>
  <si>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</si>
  <si>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</si>
  <si>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</si>
  <si>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</si>
  <si>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</si>
  <si>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</si>
  <si>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</si>
  <si>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</si>
  <si>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</si>
  <si>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</si>
  <si>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</si>
  <si>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</si>
  <si>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</si>
  <si>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</si>
  <si>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</si>
  <si>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</si>
  <si>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</si>
  <si>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</si>
  <si>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</si>
  <si>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</si>
  <si>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</si>
  <si>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</si>
  <si>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</si>
  <si>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</si>
  <si>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</si>
  <si>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</si>
  <si>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</si>
  <si>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</si>
  <si>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</si>
  <si>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</si>
  <si>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</si>
  <si>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</si>
  <si>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</si>
  <si>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</si>
  <si>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</si>
  <si>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</si>
  <si>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</si>
  <si>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</si>
  <si>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</si>
  <si>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</si>
  <si>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</si>
  <si>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</si>
  <si>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</si>
  <si>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</si>
  <si>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</si>
  <si>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</si>
  <si>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</si>
  <si>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</si>
  <si>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</si>
  <si>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</si>
  <si>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</si>
  <si>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</si>
  <si>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</si>
  <si>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</si>
  <si>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</si>
  <si>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</si>
  <si>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</si>
  <si>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</si>
  <si>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</si>
  <si>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</si>
  <si>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</si>
  <si>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</si>
  <si>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</si>
  <si>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</si>
  <si>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</si>
  <si>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</si>
  <si>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</si>
  <si>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</si>
  <si>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</si>
  <si>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</si>
  <si>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</si>
  <si>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</si>
  <si>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</si>
  <si>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</si>
  <si>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</si>
  <si>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</si>
  <si>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</si>
  <si>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</si>
  <si>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</si>
  <si>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</si>
  <si>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</si>
  <si>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</si>
  <si>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</si>
  <si>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</si>
  <si>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</si>
  <si>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</si>
  <si>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</si>
  <si>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</si>
  <si>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</si>
  <si>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</si>
  <si>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</si>
  <si>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</si>
  <si>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</si>
  <si>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</si>
  <si>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</si>
  <si>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</si>
  <si>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</si>
  <si>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</si>
  <si>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</si>
  <si>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</si>
  <si>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</si>
  <si>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</si>
  <si>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</si>
  <si>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</si>
  <si>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</si>
  <si>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</si>
  <si>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</si>
  <si>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</si>
  <si>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</si>
  <si>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</si>
  <si>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</si>
  <si>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</si>
  <si>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</si>
  <si>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</si>
  <si>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</si>
  <si>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</si>
  <si>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</si>
  <si>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</si>
  <si>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</si>
  <si>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</si>
  <si>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</si>
  <si>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</si>
  <si>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</si>
  <si>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</si>
  <si>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</si>
  <si>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</si>
  <si>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</si>
  <si>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</si>
  <si>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</si>
  <si>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</si>
  <si>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</si>
  <si>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</si>
  <si>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</si>
  <si>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</si>
  <si>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</si>
  <si>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</si>
  <si>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</si>
  <si>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</si>
  <si>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</si>
  <si>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</si>
  <si>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</si>
  <si>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</si>
  <si>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</si>
  <si>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</si>
  <si>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</si>
  <si>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</si>
  <si>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</si>
  <si>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</si>
  <si>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</si>
  <si>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</si>
  <si>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</si>
  <si>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</si>
  <si>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</si>
  <si>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</si>
  <si>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</si>
  <si>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</si>
  <si>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</si>
  <si>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</si>
  <si>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</si>
  <si>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</si>
  <si>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</si>
  <si>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</si>
  <si>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</si>
  <si>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</si>
  <si>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</si>
  <si>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</si>
  <si>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</si>
  <si>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</si>
  <si>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</si>
  <si>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</si>
  <si>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</si>
  <si>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</si>
  <si>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</si>
  <si>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</si>
  <si>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</si>
  <si>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</si>
  <si>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</si>
  <si>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</si>
  <si>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</si>
  <si>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</si>
  <si>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</si>
  <si>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</si>
  <si>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</si>
  <si>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</si>
  <si>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</si>
  <si>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</si>
  <si>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</si>
  <si>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</si>
  <si>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</si>
  <si>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</si>
  <si>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</si>
  <si>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</si>
  <si>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</si>
  <si>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</si>
  <si>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</si>
  <si>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</si>
  <si>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</si>
  <si>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</si>
  <si>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</si>
  <si>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</si>
  <si>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</si>
  <si>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</si>
  <si>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</si>
  <si>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</si>
  <si>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</si>
  <si>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</si>
  <si>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</si>
  <si>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</si>
  <si>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</si>
  <si>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</si>
  <si>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</si>
  <si>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</si>
  <si>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</si>
  <si>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</si>
  <si>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</si>
  <si>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</si>
  <si>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</si>
  <si>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</si>
  <si>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</si>
  <si>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</si>
  <si>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</si>
  <si>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</si>
  <si>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</si>
  <si>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</si>
  <si>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</si>
  <si>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</si>
  <si>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</si>
  <si>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</si>
  <si>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</si>
  <si>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</si>
  <si>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</si>
  <si>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</si>
  <si>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</si>
  <si>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</si>
  <si>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</si>
  <si>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</si>
  <si>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</si>
  <si>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</si>
  <si>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</si>
  <si>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</si>
  <si>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</si>
  <si>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</si>
  <si>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</si>
  <si>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</si>
  <si>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</si>
  <si>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</si>
  <si>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</si>
  <si>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</si>
  <si>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</si>
  <si>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</si>
  <si>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</si>
  <si>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</si>
  <si>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</si>
  <si>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</si>
  <si>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</si>
  <si>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</si>
  <si>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</si>
  <si>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</si>
  <si>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</si>
  <si>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</si>
  <si>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</si>
  <si>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</si>
  <si>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</si>
  <si>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</si>
  <si>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</si>
  <si>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</si>
  <si>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</si>
  <si>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</si>
  <si>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</si>
  <si>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</si>
  <si>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</si>
  <si>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</si>
  <si>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</si>
  <si>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</si>
  <si>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</si>
  <si>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</si>
  <si>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</si>
  <si>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</si>
  <si>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</si>
  <si>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</si>
  <si>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</si>
  <si>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</si>
  <si>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</si>
  <si>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</si>
  <si>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</si>
  <si>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</si>
  <si>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</si>
  <si>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</si>
  <si>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</si>
  <si>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</si>
  <si>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</si>
  <si>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</si>
  <si>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</si>
  <si>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</si>
  <si>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</si>
  <si>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</si>
  <si>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</si>
  <si>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</si>
  <si>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</si>
  <si>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</si>
  <si>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</si>
  <si>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</si>
  <si>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</si>
  <si>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</si>
  <si>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</si>
  <si>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</si>
  <si>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</si>
  <si>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</si>
  <si>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</si>
  <si>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</si>
  <si>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</si>
  <si>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</si>
  <si>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</si>
  <si>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</si>
  <si>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</si>
  <si>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</si>
  <si>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</si>
  <si>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</si>
  <si>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</si>
  <si>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</si>
  <si>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</si>
  <si>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</si>
  <si>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</si>
  <si>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</si>
  <si>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</si>
  <si>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</si>
  <si>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</si>
  <si>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</si>
  <si>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</si>
  <si>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</si>
  <si>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</si>
  <si>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</si>
  <si>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</si>
  <si>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</si>
  <si>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</si>
  <si>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</si>
  <si>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</si>
  <si>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</si>
  <si>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</si>
  <si>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</si>
  <si>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</si>
  <si>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</si>
  <si>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</si>
  <si>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</si>
  <si>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</si>
  <si>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</si>
  <si>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</si>
  <si>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</si>
  <si>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</si>
  <si>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</si>
  <si>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</si>
  <si>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</si>
  <si>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</si>
  <si>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</si>
  <si>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</si>
  <si>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</si>
  <si>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</si>
  <si>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</si>
  <si>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</si>
  <si>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</si>
  <si>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</si>
  <si>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</si>
  <si>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</si>
  <si>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</si>
  <si>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</si>
  <si>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</si>
  <si>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</si>
  <si>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</si>
  <si>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</si>
  <si>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</si>
  <si>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</si>
  <si>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</si>
  <si>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</si>
  <si>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</si>
  <si>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</si>
  <si>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</si>
  <si>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</si>
  <si>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</si>
  <si>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</si>
  <si>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</si>
  <si>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</si>
  <si>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</si>
  <si>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</si>
  <si>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</si>
  <si>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</si>
  <si>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</si>
  <si>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</si>
  <si>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</si>
  <si>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</si>
  <si>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</si>
  <si>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</si>
  <si>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</si>
  <si>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</si>
  <si>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</si>
  <si>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</si>
  <si>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</si>
  <si>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</si>
  <si>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</si>
  <si>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</si>
  <si>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</si>
  <si>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</si>
  <si>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</si>
  <si>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</si>
  <si>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</si>
  <si>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</si>
  <si>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</si>
  <si>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</si>
  <si>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</si>
  <si>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</si>
  <si>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</si>
  <si>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</si>
  <si>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</si>
  <si>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</si>
  <si>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</si>
  <si>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</si>
  <si>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</si>
  <si>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</si>
  <si>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</si>
  <si>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</si>
  <si>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</si>
  <si>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</si>
  <si>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</si>
  <si>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</si>
  <si>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</si>
  <si>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</si>
  <si>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</si>
  <si>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</si>
  <si>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</si>
  <si>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</si>
  <si>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</si>
  <si>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</si>
  <si>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</si>
  <si>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</si>
  <si>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</si>
  <si>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</si>
  <si>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</si>
  <si>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</si>
  <si>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</si>
  <si>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</si>
  <si>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</si>
  <si>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</si>
  <si>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</si>
  <si>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</si>
  <si>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</si>
  <si>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</si>
  <si>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</si>
  <si>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</si>
  <si>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</si>
  <si>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</si>
  <si>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</si>
  <si>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</si>
  <si>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</si>
  <si>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</si>
  <si>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</si>
  <si>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</si>
  <si>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</si>
  <si>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</si>
  <si>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</si>
  <si>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</si>
  <si>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</si>
  <si>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</si>
  <si>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</si>
  <si>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</si>
  <si>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</si>
  <si>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</si>
  <si>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</si>
  <si>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</si>
  <si>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</si>
  <si>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</si>
  <si>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</si>
  <si>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</si>
  <si>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</si>
  <si>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</si>
  <si>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</si>
  <si>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</si>
  <si>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</si>
  <si>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</si>
  <si>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</si>
  <si>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</si>
  <si>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</si>
  <si>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</si>
  <si>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</si>
  <si>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</si>
  <si>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</si>
  <si>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</si>
  <si>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</si>
  <si>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</si>
  <si>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</si>
  <si>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</si>
  <si>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</si>
  <si>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</si>
  <si>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</si>
  <si>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</si>
  <si>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</si>
  <si>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</si>
  <si>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</si>
  <si>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</si>
  <si>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</si>
  <si>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</si>
  <si>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</si>
  <si>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</si>
  <si>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</si>
  <si>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</si>
  <si>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</si>
  <si>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</si>
  <si>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</si>
  <si>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</si>
  <si>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</si>
  <si>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</si>
  <si>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</si>
  <si>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</si>
  <si>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</si>
  <si>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</si>
  <si>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</si>
  <si>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</si>
  <si>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</si>
  <si>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</si>
  <si>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</si>
  <si>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</si>
  <si>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</si>
  <si>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</si>
  <si>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</si>
  <si>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</si>
  <si>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</si>
  <si>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</si>
  <si>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</si>
  <si>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</si>
  <si>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</si>
  <si>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</si>
  <si>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</si>
  <si>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</si>
  <si>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</si>
  <si>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</si>
  <si>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</si>
  <si>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</si>
  <si>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</si>
  <si>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</si>
  <si>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</si>
  <si>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</si>
  <si>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</si>
  <si>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</si>
  <si>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</si>
  <si>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</si>
  <si>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</si>
  <si>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</si>
  <si>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</si>
  <si>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</si>
  <si>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</si>
  <si>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</si>
  <si>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</si>
  <si>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</si>
  <si>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</si>
  <si>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</si>
  <si>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</si>
  <si>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</si>
  <si>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</si>
  <si>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</si>
  <si>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</si>
  <si>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</si>
  <si>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</si>
  <si>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</si>
  <si>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</si>
  <si>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</si>
  <si>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</si>
  <si>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</si>
  <si>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</si>
  <si>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</si>
  <si>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</si>
  <si>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</si>
  <si>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</si>
  <si>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</si>
  <si>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</si>
  <si>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</si>
  <si>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</si>
  <si>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</si>
  <si>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</si>
  <si>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</si>
  <si>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</si>
  <si>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</si>
  <si>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</si>
  <si>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</si>
  <si>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</si>
  <si>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</si>
  <si>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</si>
  <si>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</si>
  <si>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</si>
  <si>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</si>
  <si>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</si>
  <si>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</si>
  <si>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</si>
  <si>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</si>
  <si>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</si>
  <si>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</si>
  <si>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</si>
  <si>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</si>
  <si>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</si>
  <si>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</si>
  <si>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</si>
  <si>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</si>
  <si>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</si>
  <si>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</si>
  <si>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</si>
  <si>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</si>
  <si>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</si>
  <si>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</si>
  <si>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</si>
  <si>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</si>
  <si>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</si>
  <si>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</si>
  <si>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</si>
  <si>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</si>
  <si>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</si>
  <si>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</si>
  <si>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</si>
  <si>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</si>
  <si>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</si>
  <si>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</si>
  <si>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</si>
  <si>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</si>
  <si>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</si>
  <si>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</si>
  <si>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</si>
  <si>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</si>
  <si>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</si>
  <si>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</si>
  <si>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</si>
  <si>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</si>
  <si>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</si>
  <si>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</si>
  <si>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</si>
  <si>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</si>
  <si>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</si>
  <si>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</si>
  <si>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</si>
  <si>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</si>
  <si>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</si>
  <si>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</si>
  <si>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</si>
  <si>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</si>
  <si>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</si>
  <si>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</si>
  <si>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</si>
  <si>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</si>
  <si>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</si>
  <si>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</si>
  <si>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Category</t>
  </si>
  <si>
    <t>Sub-Category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</si>
  <si>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</si>
  <si>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</si>
  <si>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</si>
  <si>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</si>
  <si>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</si>
  <si>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</si>
  <si>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</si>
  <si>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</si>
  <si>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</si>
  <si>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</si>
  <si>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</si>
  <si>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</si>
  <si>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</si>
  <si>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</si>
  <si>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</si>
  <si>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</si>
  <si>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</si>
  <si>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</si>
  <si>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</si>
  <si>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</si>
  <si>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</si>
  <si>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</si>
  <si>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</si>
  <si>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</si>
  <si>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</si>
  <si>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</si>
  <si>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</si>
  <si>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</si>
  <si>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</si>
  <si>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</si>
  <si>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</si>
  <si>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</si>
  <si>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</si>
  <si>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</si>
  <si>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</si>
  <si>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</si>
  <si>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</si>
  <si>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</si>
  <si>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</si>
  <si>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</si>
  <si>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</si>
  <si>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</si>
  <si>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</si>
  <si>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</si>
  <si>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</si>
  <si>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</si>
  <si>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</si>
  <si>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</si>
  <si>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</si>
  <si>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</si>
  <si>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</si>
  <si>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</si>
  <si>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</si>
  <si>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</si>
  <si>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Count of state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</si>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</sst>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9" fontId="0" fillId="0" borderId="0" xfId="1" applyFont="1" applyAlignment="1">
      <alignment horizontal="center"/>
    </xf>
    <xf numFmtId="10" fontId="0" fillId="0" borderId="0" xfId="1" applyNumberFormat="1" applyFont="1"/>
    <xf numFmtId="1" fontId="1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A7683"/>
        </patternFill>
      </fill>
    </dxf>
  </dxfs>
  <tableStyles count="0" defaultTableStyle="TableStyleMedium2" defaultPivotStyle="PivotStyleLight16"/>
  <colors>
    <mruColors>
      <color rgb="FFFA76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Homework HM 3.6.xlsx]Category!PivotTable3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8-4B59-BBCE-1F6D2436E8F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8-4B59-BBCE-1F6D2436E8F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8-4B59-BBCE-1F6D2436E8F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8-4B59-BBCE-1F6D2436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1797456"/>
        <c:axId val="531799752"/>
      </c:barChart>
      <c:catAx>
        <c:axId val="5317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99752"/>
        <c:crosses val="autoZero"/>
        <c:auto val="1"/>
        <c:lblAlgn val="ctr"/>
        <c:lblOffset val="100"/>
        <c:noMultiLvlLbl val="0"/>
      </c:catAx>
      <c:valAx>
        <c:axId val="531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Homework HM 3.6.xlsx]Sub-Category!PivotTable4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C-4770-BC10-263909398B2A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C-4770-BC10-263909398B2A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C-4770-BC10-263909398B2A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C-4770-BC10-26390939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1810904"/>
        <c:axId val="531811560"/>
      </c:barChart>
      <c:catAx>
        <c:axId val="53181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11560"/>
        <c:crosses val="autoZero"/>
        <c:auto val="1"/>
        <c:lblAlgn val="ctr"/>
        <c:lblOffset val="100"/>
        <c:noMultiLvlLbl val="0"/>
      </c:catAx>
      <c:valAx>
        <c:axId val="5318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1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Homework HM 3.6.xlsx]Time!PivotTable10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88900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63500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88900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63500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8572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82550">
              <a:solidFill>
                <a:schemeClr val="accent6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0082332423678828E-2"/>
          <c:y val="0.12404263465706007"/>
          <c:w val="0.86025350583936389"/>
          <c:h val="0.77051475085415744"/>
        </c:manualLayout>
      </c:layout>
      <c:lineChart>
        <c:grouping val="standard"/>
        <c:varyColors val="0"/>
        <c:ser>
          <c:idx val="0"/>
          <c:order val="0"/>
          <c:tx>
            <c:strRef>
              <c:f>Time!$B$4:$B$5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889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cat>
            <c:strRef>
              <c:f>Time!$A$6:$A$18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9-4443-A9AA-9A732E75E3C0}"/>
            </c:ext>
          </c:extLst>
        </c:ser>
        <c:ser>
          <c:idx val="1"/>
          <c:order val="1"/>
          <c:tx>
            <c:strRef>
              <c:f>Time!$C$4:$C$5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889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0">
                <a:solidFill>
                  <a:schemeClr val="accent5"/>
                </a:solidFill>
              </a:ln>
              <a:effectLst/>
            </c:spPr>
          </c:marker>
          <c:cat>
            <c:strRef>
              <c:f>Time!$A$6:$A$18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9-4443-A9AA-9A732E75E3C0}"/>
            </c:ext>
          </c:extLst>
        </c:ser>
        <c:ser>
          <c:idx val="2"/>
          <c:order val="2"/>
          <c:tx>
            <c:strRef>
              <c:f>Time!$D$4:$D$5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857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82550">
                <a:solidFill>
                  <a:schemeClr val="accent6"/>
                </a:solidFill>
              </a:ln>
              <a:effectLst/>
            </c:spPr>
          </c:marker>
          <c:cat>
            <c:strRef>
              <c:f>Time!$A$6:$A$18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9-4443-A9AA-9A732E75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05896"/>
        <c:axId val="633907208"/>
      </c:lineChart>
      <c:catAx>
        <c:axId val="6339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7208"/>
        <c:crosses val="autoZero"/>
        <c:auto val="1"/>
        <c:lblAlgn val="ctr"/>
        <c:lblOffset val="100"/>
        <c:noMultiLvlLbl val="0"/>
      </c:catAx>
      <c:valAx>
        <c:axId val="63390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C-44AB-8FFF-7974ADB6488F}"/>
            </c:ext>
          </c:extLst>
        </c:ser>
        <c:ser>
          <c:idx val="1"/>
          <c:order val="1"/>
          <c:tx>
            <c:strRef>
              <c:f>Bonus!$H$1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C-44AB-8FFF-7974ADB6488F}"/>
            </c:ext>
          </c:extLst>
        </c:ser>
        <c:ser>
          <c:idx val="2"/>
          <c:order val="2"/>
          <c:tx>
            <c:strRef>
              <c:f>Bonus!$I$1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C-44AB-8FFF-7974ADB6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90640"/>
        <c:axId val="585290968"/>
      </c:lineChart>
      <c:catAx>
        <c:axId val="5852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0968"/>
        <c:crosses val="autoZero"/>
        <c:auto val="1"/>
        <c:lblAlgn val="ctr"/>
        <c:lblOffset val="100"/>
        <c:noMultiLvlLbl val="0"/>
      </c:catAx>
      <c:valAx>
        <c:axId val="5852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0</xdr:row>
      <xdr:rowOff>64770</xdr:rowOff>
    </xdr:from>
    <xdr:to>
      <xdr:col>20</xdr:col>
      <xdr:colOff>586740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3F514-D87D-489D-B1B8-433EDBDB4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224450</xdr:colOff>
      <xdr:row>2</xdr:row>
      <xdr:rowOff>136122</xdr:rowOff>
    </xdr:from>
    <xdr:to>
      <xdr:col>28</xdr:col>
      <xdr:colOff>110837</xdr:colOff>
      <xdr:row>37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31D1E-2721-4A09-BBC1-BDE408BA5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63873</xdr:rowOff>
    </xdr:from>
    <xdr:to>
      <xdr:col>23</xdr:col>
      <xdr:colOff>594360</xdr:colOff>
      <xdr:row>32</xdr:row>
      <xdr:rowOff>40789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32A18-D220-46CD-9CD2-D61F188D7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108697</xdr:rowOff>
    </xdr:from>
    <xdr:to>
      <xdr:col>14</xdr:col>
      <xdr:colOff>564776</xdr:colOff>
      <xdr:row>36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21A93-5C82-4A7B-95A9-8614B2B1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mack" refreshedDate="43533.534537962965" createdVersion="6" refreshedVersion="6" minRefreshableVersion="3" recordCount="4114" xr:uid="{E9487348-0B13-4209-B0EB-6E958FC58481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1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Quarters" numFmtId="0" databaseField="0">
      <fieldGroup base="11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2:00:00"/>
    <n v="1434931811"/>
    <x v="0"/>
    <b v="0"/>
    <n v="182"/>
    <b v="1"/>
    <s v="film &amp; video/television"/>
    <x v="0"/>
    <x v="0"/>
    <n v="1.3685882352941177"/>
    <n v="63.917582417582416"/>
  </r>
  <r>
    <n v="1"/>
    <s v="FannibalFest Fan Convention"/>
    <s v="A Hannibal TV Show Fan Convention and Art Collective"/>
    <n v="10275"/>
    <n v="14653"/>
    <x v="0"/>
    <x v="0"/>
    <s v="USD"/>
    <n v="1488464683"/>
    <d v="2017-03-02T09:24:43"/>
    <n v="1485872683"/>
    <x v="1"/>
    <b v="0"/>
    <n v="79"/>
    <b v="1"/>
    <s v="film &amp; video/television"/>
    <x v="0"/>
    <x v="0"/>
    <n v="1.4260827250608272"/>
    <n v="185.48101265822785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1:51:23"/>
    <n v="1454691083"/>
    <x v="2"/>
    <b v="0"/>
    <n v="35"/>
    <b v="1"/>
    <s v="film &amp; video/television"/>
    <x v="0"/>
    <x v="0"/>
    <n v="1.05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7:21:47"/>
    <n v="1404822107"/>
    <x v="3"/>
    <b v="0"/>
    <n v="150"/>
    <b v="1"/>
    <s v="film &amp; video/television"/>
    <x v="0"/>
    <x v="0"/>
    <n v="1.0389999999999999"/>
    <n v="69.266666666666666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5:01:19"/>
    <n v="1447963279"/>
    <x v="4"/>
    <b v="0"/>
    <n v="284"/>
    <b v="1"/>
    <s v="film &amp; video/television"/>
    <x v="0"/>
    <x v="0"/>
    <n v="1.2299154545454545"/>
    <n v="190.5502816901408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0:35:00"/>
    <n v="1468362207"/>
    <x v="5"/>
    <b v="0"/>
    <n v="47"/>
    <b v="1"/>
    <s v="film &amp; video/television"/>
    <x v="0"/>
    <x v="0"/>
    <n v="1.0977744436109027"/>
    <n v="93.40425531914893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20:44:10"/>
    <n v="1401846250"/>
    <x v="6"/>
    <b v="0"/>
    <n v="58"/>
    <b v="1"/>
    <s v="film &amp; video/television"/>
    <x v="0"/>
    <x v="0"/>
    <n v="1.064875"/>
    <n v="146.87931034482759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20:07:47"/>
    <n v="1464224867"/>
    <x v="7"/>
    <b v="0"/>
    <n v="57"/>
    <b v="1"/>
    <s v="film &amp; video/television"/>
    <x v="0"/>
    <x v="0"/>
    <n v="1.0122222222222221"/>
    <n v="159.82456140350877"/>
  </r>
  <r>
    <n v="8"/>
    <s v="Sizzling in the Kitchen Flynn Style"/>
    <s v="Help us raise the funds to film our pilot episode!"/>
    <n v="3500"/>
    <n v="3501.52"/>
    <x v="0"/>
    <x v="0"/>
    <s v="USD"/>
    <n v="1460754000"/>
    <d v="2016-04-15T16:00:00"/>
    <n v="1460155212"/>
    <x v="8"/>
    <b v="0"/>
    <n v="12"/>
    <b v="1"/>
    <s v="film &amp; video/television"/>
    <x v="0"/>
    <x v="0"/>
    <n v="1.0004342857142856"/>
    <n v="291.7933333333333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1:29:04"/>
    <n v="1458268144"/>
    <x v="9"/>
    <b v="0"/>
    <n v="20"/>
    <b v="1"/>
    <s v="film &amp; video/television"/>
    <x v="0"/>
    <x v="0"/>
    <n v="1.2599800000000001"/>
    <n v="31.49950000000000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20:37:59"/>
    <n v="1400636279"/>
    <x v="10"/>
    <b v="0"/>
    <n v="19"/>
    <b v="1"/>
    <s v="film &amp; video/television"/>
    <x v="0"/>
    <x v="0"/>
    <n v="1.0049999999999999"/>
    <n v="158.6842105263157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2:00:00"/>
    <n v="1469126462"/>
    <x v="11"/>
    <b v="0"/>
    <n v="75"/>
    <b v="1"/>
    <s v="film &amp; video/television"/>
    <x v="0"/>
    <x v="0"/>
    <n v="1.2050000000000001"/>
    <n v="80.33333333333332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22:00:00"/>
    <n v="1401642425"/>
    <x v="12"/>
    <b v="0"/>
    <n v="827"/>
    <b v="1"/>
    <s v="film &amp; video/television"/>
    <x v="0"/>
    <x v="0"/>
    <n v="1.6529333333333334"/>
    <n v="59.961305925030231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5:27:00"/>
    <n v="1463588109"/>
    <x v="13"/>
    <b v="0"/>
    <n v="51"/>
    <b v="1"/>
    <s v="film &amp; video/television"/>
    <x v="0"/>
    <x v="0"/>
    <n v="1.5997142857142856"/>
    <n v="109.78431372549019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8:59:00"/>
    <n v="1403051888"/>
    <x v="14"/>
    <b v="0"/>
    <n v="41"/>
    <b v="1"/>
    <s v="film &amp; video/television"/>
    <x v="0"/>
    <x v="0"/>
    <n v="1.0093333333333334"/>
    <n v="147.7073170731707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5:14:00"/>
    <n v="1441790658"/>
    <x v="15"/>
    <b v="0"/>
    <n v="98"/>
    <b v="1"/>
    <s v="film &amp; video/television"/>
    <x v="0"/>
    <x v="0"/>
    <n v="1.0660000000000001"/>
    <n v="21.75510204081632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0:30:00"/>
    <n v="1398971211"/>
    <x v="16"/>
    <b v="0"/>
    <n v="70"/>
    <b v="1"/>
    <s v="film &amp; video/television"/>
    <x v="0"/>
    <x v="0"/>
    <n v="1.0024166666666667"/>
    <n v="171.842857142857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3:33:42"/>
    <n v="1412530422"/>
    <x v="17"/>
    <b v="0"/>
    <n v="36"/>
    <b v="1"/>
    <s v="film &amp; video/television"/>
    <x v="0"/>
    <x v="0"/>
    <n v="1.0066666666666666"/>
    <n v="41.94444444444444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8:00:56"/>
    <n v="1408366856"/>
    <x v="18"/>
    <b v="0"/>
    <n v="342"/>
    <b v="1"/>
    <s v="film &amp; video/television"/>
    <x v="0"/>
    <x v="0"/>
    <n v="1.0632110000000001"/>
    <n v="93.26412280701754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4:35:34"/>
    <n v="1434828934"/>
    <x v="19"/>
    <b v="0"/>
    <n v="22"/>
    <b v="1"/>
    <s v="film &amp; video/television"/>
    <x v="0"/>
    <x v="0"/>
    <n v="1.4529411764705882"/>
    <n v="56.136363636363633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3:11:52"/>
    <n v="1436983912"/>
    <x v="20"/>
    <b v="0"/>
    <n v="25"/>
    <b v="1"/>
    <s v="film &amp; video/television"/>
    <x v="0"/>
    <x v="0"/>
    <n v="1.002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0:03:09"/>
    <n v="1409151789"/>
    <x v="21"/>
    <b v="0"/>
    <n v="101"/>
    <b v="1"/>
    <s v="film &amp; video/television"/>
    <x v="0"/>
    <x v="0"/>
    <n v="1.0913513513513513"/>
    <n v="199.900990099009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2:59:00"/>
    <n v="1418766740"/>
    <x v="22"/>
    <b v="0"/>
    <n v="8"/>
    <b v="1"/>
    <s v="film &amp; video/television"/>
    <x v="0"/>
    <x v="0"/>
    <n v="1.1714285714285715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0:20:00"/>
    <n v="1428086501"/>
    <x v="23"/>
    <b v="0"/>
    <n v="23"/>
    <b v="1"/>
    <s v="film &amp; video/television"/>
    <x v="0"/>
    <x v="0"/>
    <n v="1.1850000000000001"/>
    <n v="103.04347826086956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4:39:00"/>
    <n v="1439494863"/>
    <x v="24"/>
    <b v="0"/>
    <n v="574"/>
    <b v="1"/>
    <s v="film &amp; video/television"/>
    <x v="0"/>
    <x v="0"/>
    <n v="1.0880768571428572"/>
    <n v="66.34614982578398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9:36:01"/>
    <n v="1447115761"/>
    <x v="25"/>
    <b v="0"/>
    <n v="14"/>
    <b v="1"/>
    <s v="film &amp; video/television"/>
    <x v="0"/>
    <x v="0"/>
    <n v="1.3333333333333333"/>
    <n v="57.142857142857146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7:22:24"/>
    <n v="1404822144"/>
    <x v="26"/>
    <b v="0"/>
    <n v="19"/>
    <b v="1"/>
    <s v="film &amp; video/television"/>
    <x v="0"/>
    <x v="0"/>
    <n v="1.552"/>
    <n v="102.1052631578947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3:57:13"/>
    <n v="1413518233"/>
    <x v="27"/>
    <b v="0"/>
    <n v="150"/>
    <b v="1"/>
    <s v="film &amp; video/television"/>
    <x v="0"/>
    <x v="0"/>
    <n v="1.1172500000000001"/>
    <n v="148.9666666666666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8:08:04"/>
    <n v="1447715284"/>
    <x v="28"/>
    <b v="0"/>
    <n v="71"/>
    <b v="1"/>
    <s v="film &amp; video/television"/>
    <x v="0"/>
    <x v="0"/>
    <n v="1.0035000000000001"/>
    <n v="169.6056338028169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1:09:28"/>
    <n v="1403453368"/>
    <x v="29"/>
    <b v="0"/>
    <n v="117"/>
    <b v="1"/>
    <s v="film &amp; video/television"/>
    <x v="0"/>
    <x v="0"/>
    <n v="1.2333333333333334"/>
    <n v="31.623931623931625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2:01:55"/>
    <n v="1406012515"/>
    <x v="30"/>
    <b v="0"/>
    <n v="53"/>
    <b v="1"/>
    <s v="film &amp; video/television"/>
    <x v="0"/>
    <x v="0"/>
    <n v="1.0129975"/>
    <n v="76.45264150943396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4:00:34"/>
    <n v="1452193234"/>
    <x v="31"/>
    <b v="0"/>
    <n v="1"/>
    <b v="1"/>
    <s v="film &amp; video/television"/>
    <x v="0"/>
    <x v="0"/>
    <n v="1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2:59:00"/>
    <n v="1459523017"/>
    <x v="32"/>
    <b v="0"/>
    <n v="89"/>
    <b v="1"/>
    <s v="film &amp; video/television"/>
    <x v="0"/>
    <x v="0"/>
    <n v="1.0024604569420035"/>
    <n v="320.4494382022471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1:51:41"/>
    <n v="1444405901"/>
    <x v="33"/>
    <b v="0"/>
    <n v="64"/>
    <b v="1"/>
    <s v="film &amp; video/television"/>
    <x v="0"/>
    <x v="0"/>
    <n v="1.0209523809523811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2:43:21"/>
    <n v="1405928601"/>
    <x v="34"/>
    <b v="0"/>
    <n v="68"/>
    <b v="1"/>
    <s v="film &amp; video/television"/>
    <x v="0"/>
    <x v="0"/>
    <n v="1.3046153846153845"/>
    <n v="49.88235294117647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9:00:00"/>
    <n v="1428130814"/>
    <x v="35"/>
    <b v="0"/>
    <n v="28"/>
    <b v="1"/>
    <s v="film &amp; video/television"/>
    <x v="0"/>
    <x v="0"/>
    <n v="1.665"/>
    <n v="59.464285714285715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1:22:05"/>
    <n v="1425540125"/>
    <x v="36"/>
    <b v="0"/>
    <n v="44"/>
    <b v="1"/>
    <s v="film &amp; video/television"/>
    <x v="0"/>
    <x v="0"/>
    <n v="1.4215"/>
    <n v="193.84090909090909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1:37:59"/>
    <n v="1422463079"/>
    <x v="37"/>
    <b v="0"/>
    <n v="253"/>
    <b v="1"/>
    <s v="film &amp; video/television"/>
    <x v="0"/>
    <x v="0"/>
    <n v="1.8344090909090909"/>
    <n v="159.5138339920948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20:22:24"/>
    <n v="1365643344"/>
    <x v="38"/>
    <b v="0"/>
    <n v="66"/>
    <b v="1"/>
    <s v="film &amp; video/television"/>
    <x v="0"/>
    <x v="0"/>
    <n v="1.1004"/>
    <n v="41.6818181818181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7:59:00"/>
    <n v="1398388068"/>
    <x v="39"/>
    <b v="0"/>
    <n v="217"/>
    <b v="1"/>
    <s v="film &amp; video/television"/>
    <x v="0"/>
    <x v="0"/>
    <n v="1.3098000000000001"/>
    <n v="150.8986175115207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3:00:00"/>
    <n v="1401426488"/>
    <x v="40"/>
    <b v="0"/>
    <n v="16"/>
    <b v="1"/>
    <s v="film &amp; video/television"/>
    <x v="0"/>
    <x v="0"/>
    <n v="1.0135000000000001"/>
    <n v="126.687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8:39:14"/>
    <n v="1409924354"/>
    <x v="41"/>
    <b v="0"/>
    <n v="19"/>
    <b v="1"/>
    <s v="film &amp; video/television"/>
    <x v="0"/>
    <x v="0"/>
    <n v="1"/>
    <n v="105.2631578947368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0:20:26"/>
    <n v="1417188026"/>
    <x v="42"/>
    <b v="0"/>
    <n v="169"/>
    <b v="1"/>
    <s v="film &amp; video/television"/>
    <x v="0"/>
    <x v="0"/>
    <n v="1.4185714285714286"/>
    <n v="117.51479289940828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9:00:00"/>
    <n v="1402599486"/>
    <x v="43"/>
    <b v="0"/>
    <n v="263"/>
    <b v="1"/>
    <s v="film &amp; video/television"/>
    <x v="0"/>
    <x v="0"/>
    <n v="3.0865999999999998"/>
    <n v="117.36121673003802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1:22:17"/>
    <n v="1408760537"/>
    <x v="44"/>
    <b v="0"/>
    <n v="15"/>
    <b v="1"/>
    <s v="film &amp; video/television"/>
    <x v="0"/>
    <x v="0"/>
    <n v="1"/>
    <n v="133.3333333333333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9:58:27"/>
    <n v="1459177107"/>
    <x v="45"/>
    <b v="0"/>
    <n v="61"/>
    <b v="1"/>
    <s v="film &amp; video/television"/>
    <x v="0"/>
    <x v="0"/>
    <n v="1.2"/>
    <n v="98.36065573770491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8:09:34"/>
    <n v="1447628974"/>
    <x v="46"/>
    <b v="0"/>
    <n v="45"/>
    <b v="1"/>
    <s v="film &amp; video/television"/>
    <x v="0"/>
    <x v="0"/>
    <n v="1.0416666666666667"/>
    <n v="194.444444444444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5:40:07"/>
    <n v="1413834007"/>
    <x v="47"/>
    <b v="0"/>
    <n v="70"/>
    <b v="1"/>
    <s v="film &amp; video/television"/>
    <x v="0"/>
    <x v="0"/>
    <n v="1.0761100000000001"/>
    <n v="76.86500000000000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7:00:00"/>
    <n v="1422534260"/>
    <x v="48"/>
    <b v="0"/>
    <n v="38"/>
    <b v="1"/>
    <s v="film &amp; video/television"/>
    <x v="0"/>
    <x v="0"/>
    <n v="1.0794999999999999"/>
    <n v="56.815789473684212"/>
  </r>
  <r>
    <n v="49"/>
    <s v="Driving Jersey - Season Five"/>
    <s v="Driving Jersey is real people telling real stories."/>
    <n v="12000"/>
    <n v="12000"/>
    <x v="0"/>
    <x v="0"/>
    <s v="USD"/>
    <n v="1445660045"/>
    <d v="2015-10-23T23:14:05"/>
    <n v="1443068045"/>
    <x v="49"/>
    <b v="0"/>
    <n v="87"/>
    <b v="1"/>
    <s v="film &amp; video/television"/>
    <x v="0"/>
    <x v="0"/>
    <n v="1"/>
    <n v="137.9310344827586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2:00:00"/>
    <n v="1419271458"/>
    <x v="50"/>
    <b v="0"/>
    <n v="22"/>
    <b v="1"/>
    <s v="film &amp; video/television"/>
    <x v="0"/>
    <x v="0"/>
    <n v="1"/>
    <n v="27.27272727272727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7:17:17"/>
    <n v="1436653037"/>
    <x v="51"/>
    <b v="0"/>
    <n v="119"/>
    <b v="1"/>
    <s v="film &amp; video/television"/>
    <x v="0"/>
    <x v="0"/>
    <n v="1.2801818181818181"/>
    <n v="118.336134453781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1:50:46"/>
    <n v="1403023846"/>
    <x v="52"/>
    <b v="0"/>
    <n v="52"/>
    <b v="1"/>
    <s v="film &amp; video/television"/>
    <x v="0"/>
    <x v="0"/>
    <n v="1.1620999999999999"/>
    <n v="223.48076923076923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7:00:00"/>
    <n v="1395407445"/>
    <x v="53"/>
    <b v="0"/>
    <n v="117"/>
    <b v="1"/>
    <s v="film &amp; video/television"/>
    <x v="0"/>
    <x v="0"/>
    <n v="1.0963333333333334"/>
    <n v="28.1111111111111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2:07:01"/>
    <n v="1448471221"/>
    <x v="54"/>
    <b v="0"/>
    <n v="52"/>
    <b v="1"/>
    <s v="film &amp; video/television"/>
    <x v="0"/>
    <x v="0"/>
    <n v="1.01"/>
    <n v="194.230769230769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8:15:16"/>
    <n v="1462576516"/>
    <x v="55"/>
    <b v="0"/>
    <n v="86"/>
    <b v="1"/>
    <s v="film &amp; video/television"/>
    <x v="0"/>
    <x v="0"/>
    <n v="1.2895348837209302"/>
    <n v="128.95348837209303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1:00:00"/>
    <n v="1432559424"/>
    <x v="56"/>
    <b v="0"/>
    <n v="174"/>
    <b v="1"/>
    <s v="film &amp; video/television"/>
    <x v="0"/>
    <x v="0"/>
    <n v="1.0726249999999999"/>
    <n v="49.31609195402298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4:59:22"/>
    <n v="1427399962"/>
    <x v="57"/>
    <b v="0"/>
    <n v="69"/>
    <b v="1"/>
    <s v="film &amp; video/television"/>
    <x v="0"/>
    <x v="0"/>
    <n v="1.0189999999999999"/>
    <n v="221.52173913043478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3:52:52"/>
    <n v="1413827572"/>
    <x v="58"/>
    <b v="0"/>
    <n v="75"/>
    <b v="1"/>
    <s v="film &amp; video/television"/>
    <x v="0"/>
    <x v="0"/>
    <n v="1.0290999999999999"/>
    <n v="137.2133333333333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6:00:00"/>
    <n v="1439530776"/>
    <x v="59"/>
    <b v="0"/>
    <n v="33"/>
    <b v="1"/>
    <s v="film &amp; video/television"/>
    <x v="0"/>
    <x v="0"/>
    <n v="1.0012570000000001"/>
    <n v="606.82242424242418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9:00:00"/>
    <n v="1393882717"/>
    <x v="60"/>
    <b v="0"/>
    <n v="108"/>
    <b v="1"/>
    <s v="film &amp; video/shorts"/>
    <x v="0"/>
    <x v="1"/>
    <n v="1.0329622222222221"/>
    <n v="43.04009259259259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4:32:37"/>
    <n v="1368646357"/>
    <x v="61"/>
    <b v="0"/>
    <n v="23"/>
    <b v="1"/>
    <s v="film &amp; video/shorts"/>
    <x v="0"/>
    <x v="1"/>
    <n v="1.4830000000000001"/>
    <n v="322.39130434782606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4:11:18"/>
    <n v="1360177878"/>
    <x v="62"/>
    <b v="0"/>
    <n v="48"/>
    <b v="1"/>
    <s v="film &amp; video/shorts"/>
    <x v="0"/>
    <x v="1"/>
    <n v="1.5473333333333332"/>
    <n v="96.708333333333329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3:59:00"/>
    <n v="1386194013"/>
    <x v="63"/>
    <b v="0"/>
    <n v="64"/>
    <b v="1"/>
    <s v="film &amp; video/shorts"/>
    <x v="0"/>
    <x v="1"/>
    <n v="1.1351849999999999"/>
    <n v="35.474531249999998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9:26:21"/>
    <n v="1370651181"/>
    <x v="64"/>
    <b v="0"/>
    <n v="24"/>
    <b v="1"/>
    <s v="film &amp; video/shorts"/>
    <x v="0"/>
    <x v="1"/>
    <n v="1.7333333333333334"/>
    <n v="86.66666666666667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0:59:00"/>
    <n v="1405453354"/>
    <x v="65"/>
    <b v="0"/>
    <n v="57"/>
    <b v="1"/>
    <s v="film &amp; video/shorts"/>
    <x v="0"/>
    <x v="1"/>
    <n v="1.0752857142857142"/>
    <n v="132.05263157894737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5:23:40"/>
    <n v="1466281420"/>
    <x v="66"/>
    <b v="0"/>
    <n v="26"/>
    <b v="1"/>
    <s v="film &amp; video/shorts"/>
    <x v="0"/>
    <x v="1"/>
    <n v="1.1859999999999999"/>
    <n v="91.23076923076922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9:00:04"/>
    <n v="1339768804"/>
    <x v="67"/>
    <b v="0"/>
    <n v="20"/>
    <b v="1"/>
    <s v="film &amp; video/shorts"/>
    <x v="0"/>
    <x v="1"/>
    <n v="1.1625000000000001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8:39:51"/>
    <n v="1390570791"/>
    <x v="68"/>
    <b v="0"/>
    <n v="36"/>
    <b v="1"/>
    <s v="film &amp; video/shorts"/>
    <x v="0"/>
    <x v="1"/>
    <n v="1.2716666666666667"/>
    <n v="21.19444444444444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1:59:00"/>
    <n v="1314765025"/>
    <x v="69"/>
    <b v="0"/>
    <n v="178"/>
    <b v="1"/>
    <s v="film &amp; video/shorts"/>
    <x v="0"/>
    <x v="1"/>
    <n v="1.109423"/>
    <n v="62.327134831460668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6:30:45"/>
    <n v="1309987845"/>
    <x v="70"/>
    <b v="0"/>
    <n v="17"/>
    <b v="1"/>
    <s v="film &amp; video/shorts"/>
    <x v="0"/>
    <x v="1"/>
    <n v="1.272"/>
    <n v="37.41176470588235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1:30:57"/>
    <n v="1333002657"/>
    <x v="71"/>
    <b v="0"/>
    <n v="32"/>
    <b v="1"/>
    <s v="film &amp; video/shorts"/>
    <x v="0"/>
    <x v="1"/>
    <n v="1.2394444444444443"/>
    <n v="69.7187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9:00:00"/>
    <n v="1351210481"/>
    <x v="72"/>
    <b v="0"/>
    <n v="41"/>
    <b v="1"/>
    <s v="film &amp; video/shorts"/>
    <x v="0"/>
    <x v="1"/>
    <n v="1.084090909090909"/>
    <n v="58.17073170731707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22:59:00"/>
    <n v="1297620584"/>
    <x v="73"/>
    <b v="0"/>
    <n v="18"/>
    <b v="1"/>
    <s v="film &amp; video/shorts"/>
    <x v="0"/>
    <x v="1"/>
    <n v="1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6:41:35"/>
    <n v="1450784495"/>
    <x v="74"/>
    <b v="0"/>
    <n v="29"/>
    <b v="1"/>
    <s v="film &amp; video/shorts"/>
    <x v="0"/>
    <x v="1"/>
    <n v="1.1293199999999999"/>
    <n v="19.471034482758618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0:01:12"/>
    <n v="1364101272"/>
    <x v="75"/>
    <b v="0"/>
    <n v="47"/>
    <b v="1"/>
    <s v="film &amp; video/shorts"/>
    <x v="0"/>
    <x v="1"/>
    <n v="1.1542857142857144"/>
    <n v="85.957446808510639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2:35:58"/>
    <n v="1319819758"/>
    <x v="76"/>
    <b v="0"/>
    <n v="15"/>
    <b v="1"/>
    <s v="film &amp; video/shorts"/>
    <x v="0"/>
    <x v="1"/>
    <n v="1.5333333333333334"/>
    <n v="30.66666666666666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21:59:00"/>
    <n v="1332991717"/>
    <x v="77"/>
    <b v="0"/>
    <n v="26"/>
    <b v="1"/>
    <s v="film &amp; video/shorts"/>
    <x v="0"/>
    <x v="1"/>
    <n v="3.9249999999999998"/>
    <n v="60.38461538461538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2:32:01"/>
    <n v="1471887121"/>
    <x v="78"/>
    <b v="0"/>
    <n v="35"/>
    <b v="1"/>
    <s v="film &amp; video/shorts"/>
    <x v="0"/>
    <x v="1"/>
    <n v="27.02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3:38:13"/>
    <n v="1395859093"/>
    <x v="79"/>
    <b v="0"/>
    <n v="41"/>
    <b v="1"/>
    <s v="film &amp; video/shorts"/>
    <x v="0"/>
    <x v="1"/>
    <n v="1.27"/>
    <n v="40.268292682926827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21:00:56"/>
    <n v="1383616856"/>
    <x v="80"/>
    <b v="0"/>
    <n v="47"/>
    <b v="1"/>
    <s v="film &amp; video/shorts"/>
    <x v="0"/>
    <x v="1"/>
    <n v="1.0725"/>
    <n v="273.829787234042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22:02:00"/>
    <n v="1341892127"/>
    <x v="81"/>
    <b v="0"/>
    <n v="28"/>
    <b v="1"/>
    <s v="film &amp; video/shorts"/>
    <x v="0"/>
    <x v="1"/>
    <n v="1.98"/>
    <n v="53.03571428571428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4:41:01"/>
    <n v="1315597261"/>
    <x v="82"/>
    <b v="0"/>
    <n v="100"/>
    <b v="1"/>
    <s v="film &amp; video/shorts"/>
    <x v="0"/>
    <x v="1"/>
    <n v="1.0001249999999999"/>
    <n v="40.005000000000003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6:30:00"/>
    <n v="1423320389"/>
    <x v="83"/>
    <b v="0"/>
    <n v="13"/>
    <b v="1"/>
    <s v="film &amp; video/shorts"/>
    <x v="0"/>
    <x v="1"/>
    <n v="1.0249999999999999"/>
    <n v="15.769230769230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3:11:26"/>
    <n v="1302891086"/>
    <x v="84"/>
    <b v="0"/>
    <n v="7"/>
    <b v="1"/>
    <s v="film &amp; video/shorts"/>
    <x v="0"/>
    <x v="1"/>
    <n v="1"/>
    <n v="71.42857142857143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22:00:37"/>
    <n v="1314154837"/>
    <x v="85"/>
    <b v="0"/>
    <n v="21"/>
    <b v="1"/>
    <s v="film &amp; video/shorts"/>
    <x v="0"/>
    <x v="1"/>
    <n v="1.2549999999999999"/>
    <n v="71.714285714285708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9:20:45"/>
    <n v="1444828845"/>
    <x v="86"/>
    <b v="0"/>
    <n v="17"/>
    <b v="1"/>
    <s v="film &amp; video/shorts"/>
    <x v="0"/>
    <x v="1"/>
    <n v="1.0646666666666667"/>
    <n v="375.76470588235293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20:41:00"/>
    <n v="1274705803"/>
    <x v="87"/>
    <b v="0"/>
    <n v="25"/>
    <b v="1"/>
    <s v="film &amp; video/shorts"/>
    <x v="0"/>
    <x v="1"/>
    <n v="1.046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0:48:51"/>
    <n v="1401205731"/>
    <x v="88"/>
    <b v="0"/>
    <n v="60"/>
    <b v="1"/>
    <s v="film &amp; video/shorts"/>
    <x v="0"/>
    <x v="1"/>
    <n v="1.0285714285714285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3:03:12"/>
    <n v="1368036192"/>
    <x v="89"/>
    <b v="0"/>
    <n v="56"/>
    <b v="1"/>
    <s v="film &amp; video/shorts"/>
    <x v="0"/>
    <x v="1"/>
    <n v="1.1506666666666667"/>
    <n v="123.285714285714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2:08:19"/>
    <n v="1307862499"/>
    <x v="90"/>
    <b v="0"/>
    <n v="16"/>
    <b v="1"/>
    <s v="film &amp; video/shorts"/>
    <x v="0"/>
    <x v="1"/>
    <n v="1.004"/>
    <n v="31.37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4:39:24"/>
    <n v="1300354764"/>
    <x v="91"/>
    <b v="0"/>
    <n v="46"/>
    <b v="1"/>
    <s v="film &amp; video/shorts"/>
    <x v="0"/>
    <x v="1"/>
    <n v="1.2"/>
    <n v="78.2608695652173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3:00:00"/>
    <n v="1481949983"/>
    <x v="92"/>
    <b v="0"/>
    <n v="43"/>
    <b v="1"/>
    <s v="film &amp; video/shorts"/>
    <x v="0"/>
    <x v="1"/>
    <n v="1.052"/>
    <n v="122.3255813953488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6:00:00"/>
    <n v="1338928537"/>
    <x v="93"/>
    <b v="0"/>
    <n v="15"/>
    <b v="1"/>
    <s v="film &amp; video/shorts"/>
    <x v="0"/>
    <x v="1"/>
    <n v="1.1060000000000001"/>
    <n v="73.73333333333333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2:13:42"/>
    <n v="1395162822"/>
    <x v="94"/>
    <b v="0"/>
    <n v="12"/>
    <b v="1"/>
    <s v="film &amp; video/shorts"/>
    <x v="0"/>
    <x v="1"/>
    <n v="1.04"/>
    <n v="21.66666666666666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9:07:21"/>
    <n v="1327622841"/>
    <x v="95"/>
    <b v="0"/>
    <n v="21"/>
    <b v="1"/>
    <s v="film &amp; video/shorts"/>
    <x v="0"/>
    <x v="1"/>
    <n v="1.3142857142857143"/>
    <n v="21.90476190476190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2:00:00"/>
    <n v="1274889241"/>
    <x v="96"/>
    <b v="0"/>
    <n v="34"/>
    <b v="1"/>
    <s v="film &amp; video/shorts"/>
    <x v="0"/>
    <x v="1"/>
    <n v="1.1466666666666667"/>
    <n v="50.5882352941176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2:14:42"/>
    <n v="1307848482"/>
    <x v="97"/>
    <b v="0"/>
    <n v="8"/>
    <b v="1"/>
    <s v="film &amp; video/shorts"/>
    <x v="0"/>
    <x v="1"/>
    <n v="1.0625"/>
    <n v="53.125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8:30:00"/>
    <n v="1351796674"/>
    <x v="98"/>
    <b v="0"/>
    <n v="60"/>
    <b v="1"/>
    <s v="film &amp; video/shorts"/>
    <x v="0"/>
    <x v="1"/>
    <n v="1.0625"/>
    <n v="56.66666666666666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6:39:59"/>
    <n v="1387834799"/>
    <x v="99"/>
    <b v="0"/>
    <n v="39"/>
    <b v="1"/>
    <s v="film &amp; video/shorts"/>
    <x v="0"/>
    <x v="1"/>
    <n v="1.0601933333333333"/>
    <n v="40.77666666666666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4:04:46"/>
    <n v="1350324286"/>
    <x v="100"/>
    <b v="0"/>
    <n v="26"/>
    <b v="1"/>
    <s v="film &amp; video/shorts"/>
    <x v="0"/>
    <x v="1"/>
    <n v="1"/>
    <n v="192.3076923076923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3:38:30"/>
    <n v="1356979110"/>
    <x v="101"/>
    <b v="0"/>
    <n v="35"/>
    <b v="1"/>
    <s v="film &amp; video/shorts"/>
    <x v="0"/>
    <x v="1"/>
    <n v="1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22:08:53"/>
    <n v="1290481733"/>
    <x v="102"/>
    <b v="0"/>
    <n v="65"/>
    <b v="1"/>
    <s v="film &amp; video/shorts"/>
    <x v="0"/>
    <x v="1"/>
    <n v="1.2775000000000001"/>
    <n v="117.923076923076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4:20:30"/>
    <n v="1392232830"/>
    <x v="103"/>
    <b v="0"/>
    <n v="49"/>
    <b v="1"/>
    <s v="film &amp; video/shorts"/>
    <x v="0"/>
    <x v="1"/>
    <n v="1.0515384615384615"/>
    <n v="27.897959183673468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20:00:00"/>
    <n v="1299775266"/>
    <x v="104"/>
    <b v="0"/>
    <n v="10"/>
    <b v="1"/>
    <s v="film &amp; video/shorts"/>
    <x v="0"/>
    <x v="1"/>
    <n v="1.2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9:00:00"/>
    <n v="1461605020"/>
    <x v="105"/>
    <b v="0"/>
    <n v="60"/>
    <b v="1"/>
    <s v="film &amp; video/shorts"/>
    <x v="0"/>
    <x v="1"/>
    <n v="1.074090909090909"/>
    <n v="39.383333333333333"/>
  </r>
  <r>
    <n v="106"/>
    <s v="LOST WEEKEND"/>
    <s v="A Boy. A Girl. A Car. A Serial Killer."/>
    <n v="5000"/>
    <n v="5025"/>
    <x v="0"/>
    <x v="0"/>
    <s v="USD"/>
    <n v="1333391901"/>
    <d v="2012-04-02T13:38:21"/>
    <n v="1332182301"/>
    <x v="106"/>
    <b v="0"/>
    <n v="27"/>
    <b v="1"/>
    <s v="film &amp; video/shorts"/>
    <x v="0"/>
    <x v="1"/>
    <n v="1.0049999999999999"/>
    <n v="186.111111111111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8:34:47"/>
    <n v="1301787287"/>
    <x v="107"/>
    <b v="0"/>
    <n v="69"/>
    <b v="1"/>
    <s v="film &amp; video/shorts"/>
    <x v="0"/>
    <x v="1"/>
    <n v="1.0246666666666666"/>
    <n v="111.3768115942029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9:42:50"/>
    <n v="1364827370"/>
    <x v="108"/>
    <b v="0"/>
    <n v="47"/>
    <b v="1"/>
    <s v="film &amp; video/shorts"/>
    <x v="0"/>
    <x v="1"/>
    <n v="2.4666666666666668"/>
    <n v="78.72340425531915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9:37:10"/>
    <n v="1296088630"/>
    <x v="109"/>
    <b v="0"/>
    <n v="47"/>
    <b v="1"/>
    <s v="film &amp; video/shorts"/>
    <x v="0"/>
    <x v="1"/>
    <n v="2.1949999999999998"/>
    <n v="46.702127659574465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0:59:00"/>
    <n v="1381445253"/>
    <x v="110"/>
    <b v="0"/>
    <n v="26"/>
    <b v="1"/>
    <s v="film &amp; video/shorts"/>
    <x v="0"/>
    <x v="1"/>
    <n v="1.3076923076923077"/>
    <n v="65.384615384615387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2:59:47"/>
    <n v="1430467187"/>
    <x v="111"/>
    <b v="0"/>
    <n v="53"/>
    <b v="1"/>
    <s v="film &amp; video/shorts"/>
    <x v="0"/>
    <x v="1"/>
    <n v="1.5457142857142858"/>
    <n v="102.075471698113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1:00:00"/>
    <n v="1395277318"/>
    <x v="112"/>
    <b v="0"/>
    <n v="81"/>
    <b v="1"/>
    <s v="film &amp; video/shorts"/>
    <x v="0"/>
    <x v="1"/>
    <n v="1.04"/>
    <n v="64.19753086419753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0:00:00"/>
    <n v="1311963128"/>
    <x v="113"/>
    <b v="0"/>
    <n v="78"/>
    <b v="1"/>
    <s v="film &amp; video/shorts"/>
    <x v="0"/>
    <x v="1"/>
    <n v="1.41"/>
    <n v="90.38461538461538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1:34:48"/>
    <n v="1321252488"/>
    <x v="114"/>
    <b v="0"/>
    <n v="35"/>
    <b v="1"/>
    <s v="film &amp; video/shorts"/>
    <x v="0"/>
    <x v="1"/>
    <n v="1.0333333333333334"/>
    <n v="88.571428571428569"/>
  </r>
  <r>
    <n v="115"/>
    <s v="The World's Greatest Lover"/>
    <s v="Never judge a book (or a lover) by their cover."/>
    <n v="450"/>
    <n v="632"/>
    <x v="0"/>
    <x v="0"/>
    <s v="USD"/>
    <n v="1328377444"/>
    <d v="2012-02-04T12:44:04"/>
    <n v="1326217444"/>
    <x v="115"/>
    <b v="0"/>
    <n v="22"/>
    <b v="1"/>
    <s v="film &amp; video/shorts"/>
    <x v="0"/>
    <x v="1"/>
    <n v="1.4044444444444444"/>
    <n v="28.72727272727272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5:55:55"/>
    <n v="1298289355"/>
    <x v="116"/>
    <b v="0"/>
    <n v="57"/>
    <b v="1"/>
    <s v="film &amp; video/shorts"/>
    <x v="0"/>
    <x v="1"/>
    <n v="1.1365714285714286"/>
    <n v="69.7894736842105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4:00:00"/>
    <n v="1268337744"/>
    <x v="117"/>
    <b v="0"/>
    <n v="27"/>
    <b v="1"/>
    <s v="film &amp; video/shorts"/>
    <x v="0"/>
    <x v="1"/>
    <n v="1.0049377777777779"/>
    <n v="167.48962962962963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20:17:16"/>
    <n v="1309310236"/>
    <x v="118"/>
    <b v="0"/>
    <n v="39"/>
    <b v="1"/>
    <s v="film &amp; video/shorts"/>
    <x v="0"/>
    <x v="1"/>
    <n v="1.1303159999999999"/>
    <n v="144.9123076923076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8:00:00"/>
    <n v="1310693986"/>
    <x v="119"/>
    <b v="0"/>
    <n v="37"/>
    <b v="1"/>
    <s v="film &amp; video/shorts"/>
    <x v="0"/>
    <x v="1"/>
    <n v="1.0455692307692308"/>
    <n v="91.84054054054054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20:11:47"/>
    <n v="1472865107"/>
    <x v="120"/>
    <b v="0"/>
    <n v="1"/>
    <b v="0"/>
    <s v="film &amp; video/science fiction"/>
    <x v="0"/>
    <x v="2"/>
    <n v="1.4285714285714287E-4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5:16:00"/>
    <n v="1427993710"/>
    <x v="121"/>
    <b v="0"/>
    <n v="1"/>
    <b v="0"/>
    <s v="film &amp; video/science fiction"/>
    <x v="0"/>
    <x v="2"/>
    <n v="3.3333333333333332E-4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5:21:47"/>
    <n v="1470910907"/>
    <x v="122"/>
    <b v="0"/>
    <n v="0"/>
    <b v="0"/>
    <s v="film &amp; video/science fiction"/>
    <x v="0"/>
    <x v="2"/>
    <n v="0"/>
    <s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7:00:00"/>
    <n v="1411411564"/>
    <x v="123"/>
    <b v="0"/>
    <n v="6"/>
    <b v="0"/>
    <s v="film &amp; video/science fiction"/>
    <x v="0"/>
    <x v="2"/>
    <n v="2.7454545454545453E-3"/>
    <n v="25.166666666666668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7:17:22"/>
    <n v="1429568242"/>
    <x v="124"/>
    <b v="0"/>
    <n v="0"/>
    <b v="0"/>
    <s v="film &amp; video/science fiction"/>
    <x v="0"/>
    <x v="2"/>
    <n v="0"/>
    <s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8:51:20"/>
    <n v="1480981880"/>
    <x v="125"/>
    <b v="0"/>
    <n v="6"/>
    <b v="0"/>
    <s v="film &amp; video/science fiction"/>
    <x v="0"/>
    <x v="2"/>
    <n v="0.14000000000000001"/>
    <n v="11.66666666666666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1:00:00"/>
    <n v="1431353337"/>
    <x v="126"/>
    <b v="0"/>
    <n v="13"/>
    <b v="0"/>
    <s v="film &amp; video/science fiction"/>
    <x v="0"/>
    <x v="2"/>
    <n v="5.5480000000000002E-2"/>
    <n v="106.692307692307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8:59:01"/>
    <n v="1425481141"/>
    <x v="127"/>
    <b v="0"/>
    <n v="4"/>
    <b v="0"/>
    <s v="film &amp; video/science fiction"/>
    <x v="0"/>
    <x v="2"/>
    <n v="2.375E-2"/>
    <n v="47.5"/>
  </r>
  <r>
    <n v="128"/>
    <s v="Ralphi3 (Canceled)"/>
    <s v="A Science Fiction film filled with entertainment and Excitement"/>
    <n v="100000"/>
    <n v="1867"/>
    <x v="1"/>
    <x v="0"/>
    <s v="USD"/>
    <n v="1476941293"/>
    <d v="2016-10-20T00:28:13"/>
    <n v="1473917293"/>
    <x v="128"/>
    <b v="0"/>
    <n v="6"/>
    <b v="0"/>
    <s v="film &amp; video/science fiction"/>
    <x v="0"/>
    <x v="2"/>
    <n v="1.8669999999999999E-2"/>
    <n v="311.16666666666669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7:29:43"/>
    <n v="1409524183"/>
    <x v="129"/>
    <b v="0"/>
    <n v="0"/>
    <b v="0"/>
    <s v="film &amp; video/science fiction"/>
    <x v="0"/>
    <x v="2"/>
    <n v="0"/>
    <s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5:16:00"/>
    <n v="1400536692"/>
    <x v="130"/>
    <b v="0"/>
    <n v="0"/>
    <b v="0"/>
    <s v="film &amp; video/science fiction"/>
    <x v="0"/>
    <x v="2"/>
    <n v="0"/>
    <s v="0"/>
  </r>
  <r>
    <n v="131"/>
    <s v="I (Canceled)"/>
    <s v="I"/>
    <n v="1200"/>
    <n v="0"/>
    <x v="1"/>
    <x v="0"/>
    <s v="USD"/>
    <n v="1467763200"/>
    <d v="2016-07-05T19:00:00"/>
    <n v="1466453161"/>
    <x v="131"/>
    <b v="0"/>
    <n v="0"/>
    <b v="0"/>
    <s v="film &amp; video/science fiction"/>
    <x v="0"/>
    <x v="2"/>
    <n v="0"/>
    <s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5:30:07"/>
    <n v="1411500607"/>
    <x v="132"/>
    <b v="0"/>
    <n v="81"/>
    <b v="0"/>
    <s v="film &amp; video/science fiction"/>
    <x v="0"/>
    <x v="2"/>
    <n v="9.5687499999999995E-2"/>
    <n v="94.506172839506178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2:31:00"/>
    <n v="1462130584"/>
    <x v="133"/>
    <b v="0"/>
    <n v="0"/>
    <b v="0"/>
    <s v="film &amp; video/science fiction"/>
    <x v="0"/>
    <x v="2"/>
    <n v="0"/>
    <s v="0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2:00:00"/>
    <n v="1438811418"/>
    <x v="134"/>
    <b v="0"/>
    <n v="0"/>
    <b v="0"/>
    <s v="film &amp; video/science fiction"/>
    <x v="0"/>
    <x v="2"/>
    <n v="0"/>
    <s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4:00:00"/>
    <n v="1401354597"/>
    <x v="135"/>
    <b v="0"/>
    <n v="5"/>
    <b v="0"/>
    <s v="film &amp; video/science fiction"/>
    <x v="0"/>
    <x v="2"/>
    <n v="0.13433333333333333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5:16:00"/>
    <n v="1427968234"/>
    <x v="136"/>
    <b v="0"/>
    <n v="0"/>
    <b v="0"/>
    <s v="film &amp; video/science fiction"/>
    <x v="0"/>
    <x v="2"/>
    <n v="0"/>
    <s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8:46:33"/>
    <n v="1440337593"/>
    <x v="137"/>
    <b v="0"/>
    <n v="0"/>
    <b v="0"/>
    <s v="film &amp; video/science fiction"/>
    <x v="0"/>
    <x v="2"/>
    <n v="0"/>
    <s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3:59:00"/>
    <n v="1435731041"/>
    <x v="138"/>
    <b v="0"/>
    <n v="58"/>
    <b v="0"/>
    <s v="film &amp; video/science fiction"/>
    <x v="0"/>
    <x v="2"/>
    <n v="3.1413333333333335E-2"/>
    <n v="81.24137931034482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7:06:12"/>
    <n v="1435874772"/>
    <x v="139"/>
    <b v="0"/>
    <n v="1"/>
    <b v="0"/>
    <s v="film &amp; video/science fiction"/>
    <x v="0"/>
    <x v="2"/>
    <n v="1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22:45:32"/>
    <n v="1424234732"/>
    <x v="140"/>
    <b v="0"/>
    <n v="0"/>
    <b v="0"/>
    <s v="film &amp; video/science fiction"/>
    <x v="0"/>
    <x v="2"/>
    <n v="0"/>
    <s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22:40:23"/>
    <n v="1429155623"/>
    <x v="141"/>
    <b v="0"/>
    <n v="28"/>
    <b v="0"/>
    <s v="film &amp; video/science fiction"/>
    <x v="0"/>
    <x v="2"/>
    <n v="0.10775"/>
    <n v="46.17857142857143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7:26:18"/>
    <n v="1414358778"/>
    <x v="142"/>
    <b v="0"/>
    <n v="1"/>
    <b v="0"/>
    <s v="film &amp; video/science fiction"/>
    <x v="0"/>
    <x v="2"/>
    <n v="3.3333333333333335E-3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0:55:00"/>
    <n v="1467941542"/>
    <x v="143"/>
    <b v="0"/>
    <n v="0"/>
    <b v="0"/>
    <s v="film &amp; video/science fiction"/>
    <x v="0"/>
    <x v="2"/>
    <n v="0"/>
    <s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2:17:52"/>
    <n v="1423765072"/>
    <x v="144"/>
    <b v="0"/>
    <n v="37"/>
    <b v="0"/>
    <s v="film &amp; video/science fiction"/>
    <x v="0"/>
    <x v="2"/>
    <n v="0.27600000000000002"/>
    <n v="55.9459459459459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8:00:52"/>
    <n v="1436965252"/>
    <x v="145"/>
    <b v="0"/>
    <n v="9"/>
    <b v="0"/>
    <s v="film &amp; video/science fiction"/>
    <x v="0"/>
    <x v="2"/>
    <n v="7.5111111111111115E-2"/>
    <n v="37.55555555555555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9:23:18"/>
    <n v="1479514998"/>
    <x v="146"/>
    <b v="0"/>
    <n v="3"/>
    <b v="0"/>
    <s v="film &amp; video/science fiction"/>
    <x v="0"/>
    <x v="2"/>
    <n v="5.7499999999999999E-3"/>
    <n v="38.333333333333336"/>
  </r>
  <r>
    <n v="147"/>
    <s v="Consumed (Static Air) (Canceled)"/>
    <s v="Film makers catch live footage beyond their wildest dreams."/>
    <n v="7000"/>
    <n v="0"/>
    <x v="1"/>
    <x v="1"/>
    <s v="GBP"/>
    <n v="1420741080"/>
    <d v="2015-01-08T13:18:00"/>
    <n v="1417026340"/>
    <x v="147"/>
    <b v="0"/>
    <n v="0"/>
    <b v="0"/>
    <s v="film &amp; video/science fiction"/>
    <x v="0"/>
    <x v="2"/>
    <n v="0"/>
    <s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1:45:36"/>
    <n v="1453963536"/>
    <x v="148"/>
    <b v="0"/>
    <n v="2"/>
    <b v="0"/>
    <s v="film &amp; video/science fiction"/>
    <x v="0"/>
    <x v="2"/>
    <n v="8.0000000000000004E-4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3:00:00"/>
    <n v="1416888470"/>
    <x v="149"/>
    <b v="0"/>
    <n v="6"/>
    <b v="0"/>
    <s v="film &amp; video/science fiction"/>
    <x v="0"/>
    <x v="2"/>
    <n v="9.1999999999999998E-3"/>
    <n v="15.33333333333333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22:53:02"/>
    <n v="1427428382"/>
    <x v="150"/>
    <b v="0"/>
    <n v="67"/>
    <b v="0"/>
    <s v="film &amp; video/science fiction"/>
    <x v="0"/>
    <x v="2"/>
    <n v="0.23163076923076922"/>
    <n v="449.4328358208955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8:13:11"/>
    <n v="1429449191"/>
    <x v="151"/>
    <b v="0"/>
    <n v="5"/>
    <b v="0"/>
    <s v="film &amp; video/science fiction"/>
    <x v="0"/>
    <x v="2"/>
    <n v="5.5999999999999995E-4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20:51:40"/>
    <n v="1408845100"/>
    <x v="152"/>
    <b v="0"/>
    <n v="2"/>
    <b v="0"/>
    <s v="film &amp; video/science fiction"/>
    <x v="0"/>
    <x v="2"/>
    <n v="7.8947368421052633E-5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0:04:04"/>
    <n v="1413900244"/>
    <x v="153"/>
    <b v="0"/>
    <n v="10"/>
    <b v="0"/>
    <s v="film &amp; video/science fiction"/>
    <x v="0"/>
    <x v="2"/>
    <n v="7.1799999999999998E-3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8:08:15"/>
    <n v="1429621695"/>
    <x v="154"/>
    <b v="0"/>
    <n v="3"/>
    <b v="0"/>
    <s v="film &amp; video/science fiction"/>
    <x v="0"/>
    <x v="2"/>
    <n v="2.6666666666666668E-2"/>
    <n v="13.33333333333333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8:25:35"/>
    <n v="1434201935"/>
    <x v="155"/>
    <b v="0"/>
    <n v="4"/>
    <b v="0"/>
    <s v="film &amp; video/science fiction"/>
    <x v="0"/>
    <x v="2"/>
    <n v="6.0000000000000002E-5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1:59:56"/>
    <n v="1401850796"/>
    <x v="156"/>
    <b v="0"/>
    <n v="15"/>
    <b v="0"/>
    <s v="film &amp; video/science fiction"/>
    <x v="0"/>
    <x v="2"/>
    <n v="5.0999999999999997E-2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6:52:52"/>
    <n v="1453931572"/>
    <x v="157"/>
    <b v="0"/>
    <n v="2"/>
    <b v="0"/>
    <s v="film &amp; video/science fiction"/>
    <x v="0"/>
    <x v="2"/>
    <n v="2.671118530884808E-3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20:50:28"/>
    <n v="1411350628"/>
    <x v="158"/>
    <b v="0"/>
    <n v="0"/>
    <b v="0"/>
    <s v="film &amp; video/science fiction"/>
    <x v="0"/>
    <x v="2"/>
    <n v="0"/>
    <s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5:25:45"/>
    <n v="1464085545"/>
    <x v="159"/>
    <b v="0"/>
    <n v="1"/>
    <b v="0"/>
    <s v="film &amp; video/science fiction"/>
    <x v="0"/>
    <x v="2"/>
    <n v="2.0000000000000002E-5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6:54:51"/>
    <n v="1434491691"/>
    <x v="160"/>
    <b v="0"/>
    <n v="0"/>
    <b v="0"/>
    <s v="film &amp; video/drama"/>
    <x v="0"/>
    <x v="3"/>
    <n v="0"/>
    <s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1:29:55"/>
    <n v="1401726595"/>
    <x v="161"/>
    <b v="0"/>
    <n v="1"/>
    <b v="0"/>
    <s v="film &amp; video/drama"/>
    <x v="0"/>
    <x v="3"/>
    <n v="1E-4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8:42:00"/>
    <n v="1405393356"/>
    <x v="162"/>
    <b v="0"/>
    <n v="10"/>
    <b v="0"/>
    <s v="film &amp; video/drama"/>
    <x v="0"/>
    <x v="3"/>
    <n v="0.15535714285714286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9:00:00"/>
    <n v="1440716654"/>
    <x v="163"/>
    <b v="0"/>
    <n v="0"/>
    <b v="0"/>
    <s v="film &amp; video/drama"/>
    <x v="0"/>
    <x v="3"/>
    <n v="0"/>
    <s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3:18:21"/>
    <n v="1405966701"/>
    <x v="164"/>
    <b v="0"/>
    <n v="7"/>
    <b v="0"/>
    <s v="film &amp; video/drama"/>
    <x v="0"/>
    <x v="3"/>
    <n v="5.3333333333333332E-3"/>
    <n v="91.428571428571431"/>
  </r>
  <r>
    <n v="165"/>
    <s v="NET"/>
    <s v="A teacher. A boy. The beach and a heatwave that drove them all insane."/>
    <n v="17000"/>
    <n v="0"/>
    <x v="2"/>
    <x v="1"/>
    <s v="GBP"/>
    <n v="1452613724"/>
    <d v="2016-01-12T10:48:44"/>
    <n v="1450021724"/>
    <x v="165"/>
    <b v="0"/>
    <n v="0"/>
    <b v="0"/>
    <s v="film &amp; video/drama"/>
    <x v="0"/>
    <x v="3"/>
    <n v="0"/>
    <s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20:49:22"/>
    <n v="1481939362"/>
    <x v="166"/>
    <b v="0"/>
    <n v="1"/>
    <b v="0"/>
    <s v="film &amp; video/drama"/>
    <x v="0"/>
    <x v="3"/>
    <n v="0.6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7:15:35"/>
    <n v="1433542535"/>
    <x v="167"/>
    <b v="0"/>
    <n v="2"/>
    <b v="0"/>
    <s v="film &amp; video/drama"/>
    <x v="0"/>
    <x v="3"/>
    <n v="1E-4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4:02:50"/>
    <n v="1424203370"/>
    <x v="168"/>
    <b v="0"/>
    <n v="3"/>
    <b v="0"/>
    <s v="film &amp; video/drama"/>
    <x v="0"/>
    <x v="3"/>
    <n v="4.0625000000000001E-2"/>
    <n v="108.333333333333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7:07:39"/>
    <n v="1411042059"/>
    <x v="169"/>
    <b v="0"/>
    <n v="10"/>
    <b v="0"/>
    <s v="film &amp; video/drama"/>
    <x v="0"/>
    <x v="3"/>
    <n v="0.224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0:28:00"/>
    <n v="1438385283"/>
    <x v="170"/>
    <b v="0"/>
    <n v="10"/>
    <b v="0"/>
    <s v="film &amp; video/drama"/>
    <x v="0"/>
    <x v="3"/>
    <n v="3.2500000000000001E-2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3:20:14"/>
    <n v="1465791614"/>
    <x v="171"/>
    <b v="0"/>
    <n v="1"/>
    <b v="0"/>
    <s v="film &amp; video/drama"/>
    <x v="0"/>
    <x v="3"/>
    <n v="2.0000000000000002E-5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3:28:43"/>
    <n v="1423733323"/>
    <x v="172"/>
    <b v="0"/>
    <n v="0"/>
    <b v="0"/>
    <s v="film &amp; video/drama"/>
    <x v="0"/>
    <x v="3"/>
    <n v="0"/>
    <s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8:45:08"/>
    <n v="1422539108"/>
    <x v="173"/>
    <b v="0"/>
    <n v="0"/>
    <b v="0"/>
    <s v="film &amp; video/drama"/>
    <x v="0"/>
    <x v="3"/>
    <n v="0"/>
    <s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3:12:56"/>
    <n v="1425924776"/>
    <x v="174"/>
    <b v="0"/>
    <n v="0"/>
    <b v="0"/>
    <s v="film &amp; video/drama"/>
    <x v="0"/>
    <x v="3"/>
    <n v="0"/>
    <s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3:40:11"/>
    <n v="1407177611"/>
    <x v="175"/>
    <b v="0"/>
    <n v="26"/>
    <b v="0"/>
    <s v="film &amp; video/drama"/>
    <x v="0"/>
    <x v="3"/>
    <n v="6.4850000000000005E-2"/>
    <n v="49.884615384615387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4:46:39"/>
    <n v="1436211999"/>
    <x v="176"/>
    <b v="0"/>
    <n v="0"/>
    <b v="0"/>
    <s v="film &amp; video/drama"/>
    <x v="0"/>
    <x v="3"/>
    <n v="0"/>
    <s v="0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9:08:46"/>
    <n v="1425690526"/>
    <x v="177"/>
    <b v="0"/>
    <n v="7"/>
    <b v="0"/>
    <s v="film &amp; video/drama"/>
    <x v="0"/>
    <x v="3"/>
    <n v="0.4"/>
    <n v="25.714285714285715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8:55:45"/>
    <n v="1445986545"/>
    <x v="178"/>
    <b v="0"/>
    <n v="0"/>
    <b v="0"/>
    <s v="film &amp; video/drama"/>
    <x v="0"/>
    <x v="3"/>
    <n v="0"/>
    <s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20:55:55"/>
    <n v="1454464555"/>
    <x v="179"/>
    <b v="0"/>
    <n v="2"/>
    <b v="0"/>
    <s v="film &amp; video/drama"/>
    <x v="0"/>
    <x v="3"/>
    <n v="0.2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4:00:00"/>
    <n v="1425512843"/>
    <x v="180"/>
    <b v="0"/>
    <n v="13"/>
    <b v="0"/>
    <s v="film &amp; video/drama"/>
    <x v="0"/>
    <x v="3"/>
    <n v="0.33416666666666667"/>
    <n v="30.846153846153847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2:48:15"/>
    <n v="1432403295"/>
    <x v="181"/>
    <b v="0"/>
    <n v="4"/>
    <b v="0"/>
    <s v="film &amp; video/drama"/>
    <x v="0"/>
    <x v="3"/>
    <n v="0.21092608822670172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9:17:12"/>
    <n v="1481156232"/>
    <x v="182"/>
    <b v="0"/>
    <n v="0"/>
    <b v="0"/>
    <s v="film &amp; video/drama"/>
    <x v="0"/>
    <x v="3"/>
    <n v="0"/>
    <s v="0"/>
  </r>
  <r>
    <n v="183"/>
    <s v="Three Little Words"/>
    <s v="Don't kill me until I meet my Dad"/>
    <n v="12500"/>
    <n v="4482"/>
    <x v="2"/>
    <x v="1"/>
    <s v="GBP"/>
    <n v="1417033610"/>
    <d v="2014-11-26T15:26:50"/>
    <n v="1414438010"/>
    <x v="183"/>
    <b v="0"/>
    <n v="12"/>
    <b v="0"/>
    <s v="film &amp; video/drama"/>
    <x v="0"/>
    <x v="3"/>
    <n v="0.35855999999999999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2:59:00"/>
    <n v="1404586762"/>
    <x v="184"/>
    <b v="0"/>
    <n v="2"/>
    <b v="0"/>
    <s v="film &amp; video/drama"/>
    <x v="0"/>
    <x v="3"/>
    <n v="3.4000000000000002E-2"/>
    <n v="25.5"/>
  </r>
  <r>
    <n v="185"/>
    <s v="BLANK Short Movie"/>
    <s v="Love has no boundaries!"/>
    <n v="40000"/>
    <n v="2200"/>
    <x v="2"/>
    <x v="10"/>
    <s v="NOK"/>
    <n v="1471557139"/>
    <d v="2016-08-18T16:52:19"/>
    <n v="1468965139"/>
    <x v="185"/>
    <b v="0"/>
    <n v="10"/>
    <b v="0"/>
    <s v="film &amp; video/drama"/>
    <x v="0"/>
    <x v="3"/>
    <n v="5.5E-2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5:00:00"/>
    <n v="1485977434"/>
    <x v="186"/>
    <b v="0"/>
    <n v="0"/>
    <b v="0"/>
    <s v="film &amp; video/drama"/>
    <x v="0"/>
    <x v="3"/>
    <n v="0"/>
    <s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1:59:00"/>
    <n v="1435383457"/>
    <x v="187"/>
    <b v="0"/>
    <n v="5"/>
    <b v="0"/>
    <s v="film &amp; video/drama"/>
    <x v="0"/>
    <x v="3"/>
    <n v="0.16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3:23:35"/>
    <n v="1407299015"/>
    <x v="188"/>
    <b v="0"/>
    <n v="0"/>
    <b v="0"/>
    <s v="film &amp; video/drama"/>
    <x v="0"/>
    <x v="3"/>
    <n v="0"/>
    <s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1:34:37"/>
    <n v="1467736477"/>
    <x v="189"/>
    <b v="0"/>
    <n v="5"/>
    <b v="0"/>
    <s v="film &amp; video/drama"/>
    <x v="0"/>
    <x v="3"/>
    <n v="6.8999999999999997E-4"/>
    <n v="69"/>
  </r>
  <r>
    <n v="190"/>
    <s v="REGIONRAT, the movie"/>
    <s v="Because hope can be a 4 letter word"/>
    <n v="12000"/>
    <n v="50"/>
    <x v="2"/>
    <x v="0"/>
    <s v="USD"/>
    <n v="1466091446"/>
    <d v="2016-06-16T10:37:26"/>
    <n v="1465227446"/>
    <x v="190"/>
    <b v="0"/>
    <n v="1"/>
    <b v="0"/>
    <s v="film &amp; video/drama"/>
    <x v="0"/>
    <x v="3"/>
    <n v="4.1666666666666666E-3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5:35:38"/>
    <n v="1440326138"/>
    <x v="191"/>
    <b v="0"/>
    <n v="3"/>
    <b v="0"/>
    <s v="film &amp; video/drama"/>
    <x v="0"/>
    <x v="3"/>
    <n v="0.05"/>
    <n v="83.33333333333332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4:00:32"/>
    <n v="1410980432"/>
    <x v="192"/>
    <b v="0"/>
    <n v="3"/>
    <b v="0"/>
    <s v="film &amp; video/drama"/>
    <x v="0"/>
    <x v="3"/>
    <n v="1.7E-5"/>
    <n v="5.6666666666666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8:26:06"/>
    <n v="1412029566"/>
    <x v="193"/>
    <b v="0"/>
    <n v="0"/>
    <b v="0"/>
    <s v="film &amp; video/drama"/>
    <x v="0"/>
    <x v="3"/>
    <n v="0"/>
    <s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8:55:31"/>
    <n v="1452124531"/>
    <x v="194"/>
    <b v="0"/>
    <n v="3"/>
    <b v="0"/>
    <s v="film &amp; video/drama"/>
    <x v="0"/>
    <x v="3"/>
    <n v="1.1999999999999999E-3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1:05:32"/>
    <n v="1431360332"/>
    <x v="195"/>
    <b v="0"/>
    <n v="0"/>
    <b v="0"/>
    <s v="film &amp; video/drama"/>
    <x v="0"/>
    <x v="3"/>
    <n v="0"/>
    <s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6:00:00"/>
    <n v="1442062898"/>
    <x v="196"/>
    <b v="0"/>
    <n v="19"/>
    <b v="0"/>
    <s v="film &amp; video/drama"/>
    <x v="0"/>
    <x v="3"/>
    <n v="0.41857142857142859"/>
    <n v="77.10526315789474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6:00:00"/>
    <n v="1483734100"/>
    <x v="197"/>
    <b v="0"/>
    <n v="8"/>
    <b v="0"/>
    <s v="film &amp; video/drama"/>
    <x v="0"/>
    <x v="3"/>
    <n v="0.1048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4:12:02"/>
    <n v="1409908322"/>
    <x v="198"/>
    <b v="0"/>
    <n v="6"/>
    <b v="0"/>
    <s v="film &amp; video/drama"/>
    <x v="0"/>
    <x v="3"/>
    <n v="1.116E-2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1:58:22"/>
    <n v="1470106702"/>
    <x v="199"/>
    <b v="0"/>
    <n v="0"/>
    <b v="0"/>
    <s v="film &amp; video/drama"/>
    <x v="0"/>
    <x v="3"/>
    <n v="0"/>
    <s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21:00:03"/>
    <n v="1408154403"/>
    <x v="200"/>
    <b v="0"/>
    <n v="18"/>
    <b v="0"/>
    <s v="film &amp; video/drama"/>
    <x v="0"/>
    <x v="3"/>
    <n v="0.26192500000000002"/>
    <n v="87.308333333333337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4:38:49"/>
    <n v="1421696329"/>
    <x v="201"/>
    <b v="0"/>
    <n v="7"/>
    <b v="0"/>
    <s v="film &amp; video/drama"/>
    <x v="0"/>
    <x v="3"/>
    <n v="0.58461538461538465"/>
    <n v="54.285714285714285"/>
  </r>
  <r>
    <n v="202"/>
    <s v="Modern Gangsters"/>
    <s v="new web series created by jonney terry"/>
    <n v="6000"/>
    <n v="0"/>
    <x v="2"/>
    <x v="0"/>
    <s v="USD"/>
    <n v="1444337940"/>
    <d v="2015-10-08T15:59:00"/>
    <n v="1441750564"/>
    <x v="202"/>
    <b v="0"/>
    <n v="0"/>
    <b v="0"/>
    <s v="film &amp; video/drama"/>
    <x v="0"/>
    <x v="3"/>
    <n v="0"/>
    <s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5:21:04"/>
    <n v="1417378864"/>
    <x v="203"/>
    <b v="0"/>
    <n v="8"/>
    <b v="0"/>
    <s v="film &amp; video/drama"/>
    <x v="0"/>
    <x v="3"/>
    <n v="0.2984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9:00:03"/>
    <n v="1467727203"/>
    <x v="204"/>
    <b v="0"/>
    <n v="1293"/>
    <b v="0"/>
    <s v="film &amp; video/drama"/>
    <x v="0"/>
    <x v="3"/>
    <n v="0.50721666666666665"/>
    <n v="117.6836813611755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0:10:22"/>
    <n v="1441120222"/>
    <x v="205"/>
    <b v="0"/>
    <n v="17"/>
    <b v="0"/>
    <s v="film &amp; video/drama"/>
    <x v="0"/>
    <x v="3"/>
    <n v="0.16250000000000001"/>
    <n v="76.470588235294116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9:06:23"/>
    <n v="1468627583"/>
    <x v="206"/>
    <b v="0"/>
    <n v="0"/>
    <b v="0"/>
    <s v="film &amp; video/drama"/>
    <x v="0"/>
    <x v="3"/>
    <n v="0"/>
    <s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3:43:58"/>
    <n v="1417754638"/>
    <x v="207"/>
    <b v="0"/>
    <n v="13"/>
    <b v="0"/>
    <s v="film &amp; video/drama"/>
    <x v="0"/>
    <x v="3"/>
    <n v="0.15214285714285714"/>
    <n v="163.84615384615384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3:52:47"/>
    <n v="1416127967"/>
    <x v="208"/>
    <b v="0"/>
    <n v="0"/>
    <b v="0"/>
    <s v="film &amp; video/drama"/>
    <x v="0"/>
    <x v="3"/>
    <n v="0"/>
    <s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7:08:55"/>
    <n v="1433974135"/>
    <x v="209"/>
    <b v="0"/>
    <n v="0"/>
    <b v="0"/>
    <s v="film &amp; video/drama"/>
    <x v="0"/>
    <x v="3"/>
    <n v="0"/>
    <s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0:00:00"/>
    <n v="1441157592"/>
    <x v="210"/>
    <b v="0"/>
    <n v="33"/>
    <b v="0"/>
    <s v="film &amp; video/drama"/>
    <x v="0"/>
    <x v="3"/>
    <n v="0.2525"/>
    <n v="91.81818181818181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22:50:17"/>
    <n v="1440042617"/>
    <x v="211"/>
    <b v="0"/>
    <n v="12"/>
    <b v="0"/>
    <s v="film &amp; video/drama"/>
    <x v="0"/>
    <x v="3"/>
    <n v="0.44600000000000001"/>
    <n v="185.83333333333334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5:08:40"/>
    <n v="1455656920"/>
    <x v="212"/>
    <b v="0"/>
    <n v="1"/>
    <b v="0"/>
    <s v="film &amp; video/drama"/>
    <x v="0"/>
    <x v="3"/>
    <n v="1.5873015873015873E-4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9:06:41"/>
    <n v="1437142547"/>
    <x v="213"/>
    <b v="0"/>
    <n v="1"/>
    <b v="0"/>
    <s v="film &amp; video/drama"/>
    <x v="0"/>
    <x v="3"/>
    <n v="4.0000000000000002E-4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0:22:29"/>
    <n v="1420471349"/>
    <x v="214"/>
    <b v="0"/>
    <n v="1"/>
    <b v="0"/>
    <s v="film &amp; video/drama"/>
    <x v="0"/>
    <x v="3"/>
    <n v="8.0000000000000007E-5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8:59:00"/>
    <n v="1452058282"/>
    <x v="215"/>
    <b v="0"/>
    <n v="1"/>
    <b v="0"/>
    <s v="film &amp; video/drama"/>
    <x v="0"/>
    <x v="3"/>
    <n v="2.2727272727272726E-3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7:00:37"/>
    <n v="1425423637"/>
    <x v="216"/>
    <b v="0"/>
    <n v="84"/>
    <b v="0"/>
    <s v="film &amp; video/drama"/>
    <x v="0"/>
    <x v="3"/>
    <n v="0.55698440000000005"/>
    <n v="331.53833333333336"/>
  </r>
  <r>
    <n v="217"/>
    <s v="Bitch"/>
    <s v="A roadmovie by paw"/>
    <n v="100000"/>
    <n v="11943"/>
    <x v="2"/>
    <x v="11"/>
    <s v="SEK"/>
    <n v="1419780149"/>
    <d v="2014-12-28T10:22:29"/>
    <n v="1417101749"/>
    <x v="217"/>
    <b v="0"/>
    <n v="38"/>
    <b v="0"/>
    <s v="film &amp; video/drama"/>
    <x v="0"/>
    <x v="3"/>
    <n v="0.11942999999999999"/>
    <n v="314.2894736842105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0:04:49"/>
    <n v="1426518289"/>
    <x v="218"/>
    <b v="0"/>
    <n v="1"/>
    <b v="0"/>
    <s v="film &amp; video/drama"/>
    <x v="0"/>
    <x v="3"/>
    <n v="0.02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1:59:00"/>
    <n v="1456732225"/>
    <x v="219"/>
    <b v="0"/>
    <n v="76"/>
    <b v="0"/>
    <s v="film &amp; video/drama"/>
    <x v="0"/>
    <x v="3"/>
    <n v="0.17630000000000001"/>
    <n v="115.98684210526316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5:06:00"/>
    <n v="1436542030"/>
    <x v="220"/>
    <b v="0"/>
    <n v="3"/>
    <b v="0"/>
    <s v="film &amp; video/drama"/>
    <x v="0"/>
    <x v="3"/>
    <n v="7.1999999999999998E-3"/>
    <n v="120"/>
  </r>
  <r>
    <n v="221"/>
    <s v="Archetypes"/>
    <s v="Film about Schizophrenia with Surreal Twists!"/>
    <n v="50000"/>
    <n v="0"/>
    <x v="2"/>
    <x v="0"/>
    <s v="USD"/>
    <n v="1427569564"/>
    <d v="2015-03-28T14:06:04"/>
    <n v="1422389164"/>
    <x v="221"/>
    <b v="0"/>
    <n v="0"/>
    <b v="0"/>
    <s v="film &amp; video/drama"/>
    <x v="0"/>
    <x v="3"/>
    <n v="0"/>
    <s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21:39:00"/>
    <n v="1422383318"/>
    <x v="222"/>
    <b v="0"/>
    <n v="2"/>
    <b v="0"/>
    <s v="film &amp; video/drama"/>
    <x v="0"/>
    <x v="3"/>
    <n v="0.1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20:05:00"/>
    <n v="1461287350"/>
    <x v="223"/>
    <b v="0"/>
    <n v="0"/>
    <b v="0"/>
    <s v="film &amp; video/drama"/>
    <x v="0"/>
    <x v="3"/>
    <n v="0"/>
    <s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0:38:46"/>
    <n v="1431322726"/>
    <x v="224"/>
    <b v="0"/>
    <n v="0"/>
    <b v="0"/>
    <s v="film &amp; video/drama"/>
    <x v="0"/>
    <x v="3"/>
    <n v="0"/>
    <s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7:04:14"/>
    <n v="1457564654"/>
    <x v="225"/>
    <b v="0"/>
    <n v="0"/>
    <b v="0"/>
    <s v="film &amp; video/drama"/>
    <x v="0"/>
    <x v="3"/>
    <n v="0"/>
    <s v="0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4:29:00"/>
    <n v="1428854344"/>
    <x v="226"/>
    <b v="0"/>
    <n v="2"/>
    <b v="0"/>
    <s v="film &amp; video/drama"/>
    <x v="0"/>
    <x v="3"/>
    <n v="8.6206896551724137E-3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6:27:21"/>
    <n v="1433885241"/>
    <x v="227"/>
    <b v="0"/>
    <n v="0"/>
    <b v="0"/>
    <s v="film &amp; video/drama"/>
    <x v="0"/>
    <x v="3"/>
    <n v="0"/>
    <s v="0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1:28:25"/>
    <n v="1427992105"/>
    <x v="228"/>
    <b v="0"/>
    <n v="0"/>
    <b v="0"/>
    <s v="film &amp; video/drama"/>
    <x v="0"/>
    <x v="3"/>
    <n v="0"/>
    <s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7:24:57"/>
    <n v="1452810297"/>
    <x v="229"/>
    <b v="0"/>
    <n v="0"/>
    <b v="0"/>
    <s v="film &amp; video/drama"/>
    <x v="0"/>
    <x v="3"/>
    <n v="0"/>
    <s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3:39:11"/>
    <n v="1430851151"/>
    <x v="230"/>
    <b v="0"/>
    <n v="2"/>
    <b v="0"/>
    <s v="film &amp; video/drama"/>
    <x v="0"/>
    <x v="3"/>
    <n v="4.0000000000000001E-3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8:00:51"/>
    <n v="1449183651"/>
    <x v="231"/>
    <b v="0"/>
    <n v="0"/>
    <b v="0"/>
    <s v="film &amp; video/drama"/>
    <x v="0"/>
    <x v="3"/>
    <n v="0"/>
    <s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4:49:06"/>
    <n v="1422474546"/>
    <x v="232"/>
    <b v="0"/>
    <n v="7"/>
    <b v="0"/>
    <s v="film &amp; video/drama"/>
    <x v="0"/>
    <x v="3"/>
    <n v="2.75E-2"/>
    <n v="15.714285714285714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6:52:52"/>
    <n v="1472593972"/>
    <x v="233"/>
    <b v="0"/>
    <n v="0"/>
    <b v="0"/>
    <s v="film &amp; video/drama"/>
    <x v="0"/>
    <x v="3"/>
    <n v="0"/>
    <s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9:50:59"/>
    <n v="1431391859"/>
    <x v="234"/>
    <b v="0"/>
    <n v="5"/>
    <b v="0"/>
    <s v="film &amp; video/drama"/>
    <x v="0"/>
    <x v="3"/>
    <n v="0.40100000000000002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6:48:17"/>
    <n v="1433886497"/>
    <x v="235"/>
    <b v="0"/>
    <n v="0"/>
    <b v="0"/>
    <s v="film &amp; video/drama"/>
    <x v="0"/>
    <x v="3"/>
    <n v="0"/>
    <s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9:00:00"/>
    <n v="1447380099"/>
    <x v="236"/>
    <b v="0"/>
    <n v="0"/>
    <b v="0"/>
    <s v="film &amp; video/drama"/>
    <x v="0"/>
    <x v="3"/>
    <n v="0"/>
    <s v="0"/>
  </r>
  <r>
    <n v="237"/>
    <s v="Making The Choice"/>
    <s v="Making The Choice is a christian short film series."/>
    <n v="15000"/>
    <n v="50"/>
    <x v="2"/>
    <x v="0"/>
    <s v="USD"/>
    <n v="1457445069"/>
    <d v="2016-03-08T08:51:09"/>
    <n v="1452261069"/>
    <x v="237"/>
    <b v="0"/>
    <n v="1"/>
    <b v="0"/>
    <s v="film &amp; video/drama"/>
    <x v="0"/>
    <x v="3"/>
    <n v="3.3333333333333335E-3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4:00:00"/>
    <n v="1481324760"/>
    <x v="238"/>
    <b v="0"/>
    <n v="0"/>
    <b v="0"/>
    <s v="film &amp; video/drama"/>
    <x v="0"/>
    <x v="3"/>
    <n v="0"/>
    <s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7:00:00"/>
    <n v="1445308730"/>
    <x v="239"/>
    <b v="0"/>
    <n v="5"/>
    <b v="0"/>
    <s v="film &amp; video/drama"/>
    <x v="0"/>
    <x v="3"/>
    <n v="0.25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2:00:11"/>
    <n v="1363885211"/>
    <x v="240"/>
    <b v="1"/>
    <n v="137"/>
    <b v="1"/>
    <s v="film &amp; video/documentary"/>
    <x v="0"/>
    <x v="4"/>
    <n v="1.0763413333333334"/>
    <n v="117.847591240875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1:45:04"/>
    <n v="1415292304"/>
    <x v="241"/>
    <b v="1"/>
    <n v="376"/>
    <b v="1"/>
    <s v="film &amp; video/documentary"/>
    <x v="0"/>
    <x v="4"/>
    <n v="1.1263736263736264"/>
    <n v="109.0425531914893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6:49:50"/>
    <n v="1321357790"/>
    <x v="242"/>
    <b v="1"/>
    <n v="202"/>
    <b v="1"/>
    <s v="film &amp; video/documentary"/>
    <x v="0"/>
    <x v="4"/>
    <n v="1.1346153846153846"/>
    <n v="73.01980198019802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20:08:24"/>
    <n v="1390439304"/>
    <x v="243"/>
    <b v="1"/>
    <n v="328"/>
    <b v="1"/>
    <s v="film &amp; video/documentary"/>
    <x v="0"/>
    <x v="4"/>
    <n v="1.0259199999999999"/>
    <n v="78.195121951219505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2:06:00"/>
    <n v="1265269559"/>
    <x v="244"/>
    <b v="1"/>
    <n v="84"/>
    <b v="1"/>
    <s v="film &amp; video/documentary"/>
    <x v="0"/>
    <x v="4"/>
    <n v="1.1375714285714287"/>
    <n v="47.39880952380952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20:16:25"/>
    <n v="1342487785"/>
    <x v="245"/>
    <b v="1"/>
    <n v="96"/>
    <b v="1"/>
    <s v="film &amp; video/documentary"/>
    <x v="0"/>
    <x v="4"/>
    <n v="1.0371999999999999"/>
    <n v="54.020833333333336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4:43:25"/>
    <n v="1288341805"/>
    <x v="246"/>
    <b v="1"/>
    <n v="223"/>
    <b v="1"/>
    <s v="film &amp; video/documentary"/>
    <x v="0"/>
    <x v="4"/>
    <n v="3.0546000000000002"/>
    <n v="68.488789237668158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22:39:00"/>
    <n v="1284042614"/>
    <x v="247"/>
    <b v="1"/>
    <n v="62"/>
    <b v="1"/>
    <s v="film &amp; video/documentary"/>
    <x v="0"/>
    <x v="4"/>
    <n v="1.341"/>
    <n v="108.1451612903225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3:35:09"/>
    <n v="1322073309"/>
    <x v="248"/>
    <b v="1"/>
    <n v="146"/>
    <b v="1"/>
    <s v="film &amp; video/documentary"/>
    <x v="0"/>
    <x v="4"/>
    <n v="1.0133294117647058"/>
    <n v="589.9520547945205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2:40:00"/>
    <n v="1275603020"/>
    <x v="249"/>
    <b v="1"/>
    <n v="235"/>
    <b v="1"/>
    <s v="film &amp; video/documentary"/>
    <x v="0"/>
    <x v="4"/>
    <n v="1.1292"/>
    <n v="48.051063829787232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8:34:51"/>
    <n v="1367933691"/>
    <x v="250"/>
    <b v="1"/>
    <n v="437"/>
    <b v="1"/>
    <s v="film &amp; video/documentary"/>
    <x v="0"/>
    <x v="4"/>
    <n v="1.0558333333333334"/>
    <n v="72.482837528604122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4:00:00"/>
    <n v="1334429646"/>
    <x v="251"/>
    <b v="1"/>
    <n v="77"/>
    <b v="1"/>
    <s v="film &amp; video/documentary"/>
    <x v="0"/>
    <x v="4"/>
    <n v="1.2557142857142858"/>
    <n v="57.07792207792207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22:59:00"/>
    <n v="1269878058"/>
    <x v="252"/>
    <b v="1"/>
    <n v="108"/>
    <b v="1"/>
    <s v="film &amp; video/documentary"/>
    <x v="0"/>
    <x v="4"/>
    <n v="1.8455999999999999"/>
    <n v="85.44444444444444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0:37:15"/>
    <n v="1326728235"/>
    <x v="253"/>
    <b v="1"/>
    <n v="7"/>
    <b v="1"/>
    <s v="film &amp; video/documentary"/>
    <x v="0"/>
    <x v="4"/>
    <n v="1.0073333333333334"/>
    <n v="215.857142857142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21:00:00"/>
    <n v="1442443910"/>
    <x v="254"/>
    <b v="1"/>
    <n v="314"/>
    <b v="1"/>
    <s v="film &amp; video/documentary"/>
    <x v="0"/>
    <x v="4"/>
    <n v="1.1694724999999999"/>
    <n v="89.38643312101911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6:38:02"/>
    <n v="1297687082"/>
    <x v="255"/>
    <b v="1"/>
    <n v="188"/>
    <b v="1"/>
    <s v="film &amp; video/documentary"/>
    <x v="0"/>
    <x v="4"/>
    <n v="1.0673325"/>
    <n v="45.41840425531914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3:27:47"/>
    <n v="1360866467"/>
    <x v="256"/>
    <b v="1"/>
    <n v="275"/>
    <b v="1"/>
    <s v="film &amp; video/documentary"/>
    <x v="0"/>
    <x v="4"/>
    <n v="1.391"/>
    <n v="65.7563636363636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0:02:42"/>
    <n v="1461078162"/>
    <x v="257"/>
    <b v="1"/>
    <n v="560"/>
    <b v="1"/>
    <s v="film &amp; video/documentary"/>
    <x v="0"/>
    <x v="4"/>
    <n v="1.0672648571428571"/>
    <n v="66.7040535714285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20:14:26"/>
    <n v="1305767666"/>
    <x v="258"/>
    <b v="1"/>
    <n v="688"/>
    <b v="1"/>
    <s v="film &amp; video/documentary"/>
    <x v="0"/>
    <x v="4"/>
    <n v="1.9114"/>
    <n v="83.34593023255814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2:42:49"/>
    <n v="1425922969"/>
    <x v="259"/>
    <b v="1"/>
    <n v="942"/>
    <b v="1"/>
    <s v="film &amp; video/documentary"/>
    <x v="0"/>
    <x v="4"/>
    <n v="1.3193789333333332"/>
    <n v="105.0460934182590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4:59:00"/>
    <n v="1275415679"/>
    <x v="260"/>
    <b v="1"/>
    <n v="88"/>
    <b v="1"/>
    <s v="film &amp; video/documentary"/>
    <x v="0"/>
    <x v="4"/>
    <n v="1.0640000000000001"/>
    <n v="120.909090909090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9:55:00"/>
    <n v="1334783704"/>
    <x v="261"/>
    <b v="1"/>
    <n v="220"/>
    <b v="1"/>
    <s v="film &amp; video/documentary"/>
    <x v="0"/>
    <x v="4"/>
    <n v="1.0740000000000001"/>
    <n v="97.636363636363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0:57:08"/>
    <n v="1294811828"/>
    <x v="262"/>
    <b v="1"/>
    <n v="145"/>
    <b v="1"/>
    <s v="film &amp; video/documentary"/>
    <x v="0"/>
    <x v="4"/>
    <n v="2.4"/>
    <n v="41.37931034482758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7:54:54"/>
    <n v="1346194494"/>
    <x v="263"/>
    <b v="1"/>
    <n v="963"/>
    <b v="1"/>
    <s v="film &amp; video/documentary"/>
    <x v="0"/>
    <x v="4"/>
    <n v="1.1808107999999999"/>
    <n v="30.6544859813084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9:53:15"/>
    <n v="1334155995"/>
    <x v="264"/>
    <b v="1"/>
    <n v="91"/>
    <b v="1"/>
    <s v="film &amp; video/documentary"/>
    <x v="0"/>
    <x v="4"/>
    <n v="1.1819999999999999"/>
    <n v="64.94505494505494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5:16:00"/>
    <n v="1269928430"/>
    <x v="265"/>
    <b v="1"/>
    <n v="58"/>
    <b v="1"/>
    <s v="film &amp; video/documentary"/>
    <x v="0"/>
    <x v="4"/>
    <n v="1.111"/>
    <n v="95.77586206896552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2:51:00"/>
    <n v="1264565507"/>
    <x v="266"/>
    <b v="1"/>
    <n v="36"/>
    <b v="1"/>
    <s v="film &amp; video/documentary"/>
    <x v="0"/>
    <x v="4"/>
    <n v="1.4550000000000001"/>
    <n v="40.41666666666666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5:51:39"/>
    <n v="1401101499"/>
    <x v="267"/>
    <b v="1"/>
    <n v="165"/>
    <b v="1"/>
    <s v="film &amp; video/documentary"/>
    <x v="0"/>
    <x v="4"/>
    <n v="1.3162883248730965"/>
    <n v="78.57842424242424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3:39:38"/>
    <n v="1316749178"/>
    <x v="268"/>
    <b v="1"/>
    <n v="111"/>
    <b v="1"/>
    <s v="film &amp; video/documentary"/>
    <x v="0"/>
    <x v="4"/>
    <n v="1.1140000000000001"/>
    <n v="50.180180180180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3:43:42"/>
    <n v="1485146622"/>
    <x v="269"/>
    <b v="1"/>
    <n v="1596"/>
    <b v="1"/>
    <s v="film &amp; video/documentary"/>
    <x v="0"/>
    <x v="4"/>
    <n v="1.4723377"/>
    <n v="92.251735588972423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3:00:00"/>
    <n v="1301950070"/>
    <x v="270"/>
    <b v="1"/>
    <n v="61"/>
    <b v="1"/>
    <s v="film &amp; video/documentary"/>
    <x v="0"/>
    <x v="4"/>
    <n v="1.5260869565217392"/>
    <n v="57.54098360655737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3:00:00"/>
    <n v="1386123861"/>
    <x v="271"/>
    <b v="1"/>
    <n v="287"/>
    <b v="1"/>
    <s v="film &amp; video/documentary"/>
    <x v="0"/>
    <x v="4"/>
    <n v="1.0468"/>
    <n v="109.4216027874564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3:49:00"/>
    <n v="1267220191"/>
    <x v="272"/>
    <b v="1"/>
    <n v="65"/>
    <b v="1"/>
    <s v="film &amp; video/documentary"/>
    <x v="0"/>
    <x v="4"/>
    <n v="1.7743366666666667"/>
    <n v="81.89246153846154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6:57:46"/>
    <n v="1307102266"/>
    <x v="273"/>
    <b v="1"/>
    <n v="118"/>
    <b v="1"/>
    <s v="film &amp; video/documentary"/>
    <x v="0"/>
    <x v="4"/>
    <n v="1.077758"/>
    <n v="45.66771186440677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1:59:00"/>
    <n v="1330638829"/>
    <x v="274"/>
    <b v="1"/>
    <n v="113"/>
    <b v="1"/>
    <s v="film &amp; video/documentary"/>
    <x v="0"/>
    <x v="4"/>
    <n v="1.56"/>
    <n v="55.221238938053098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20:46:06"/>
    <n v="1349916366"/>
    <x v="275"/>
    <b v="1"/>
    <n v="332"/>
    <b v="1"/>
    <s v="film &amp; video/documentary"/>
    <x v="0"/>
    <x v="4"/>
    <n v="1.08395"/>
    <n v="65.298192771084331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9:57:54"/>
    <n v="1330394274"/>
    <x v="276"/>
    <b v="1"/>
    <n v="62"/>
    <b v="1"/>
    <s v="film &amp; video/documentary"/>
    <x v="0"/>
    <x v="4"/>
    <n v="1.476"/>
    <n v="95.225806451612897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6:23:39"/>
    <n v="1429824219"/>
    <x v="277"/>
    <b v="1"/>
    <n v="951"/>
    <b v="1"/>
    <s v="film &amp; video/documentary"/>
    <x v="0"/>
    <x v="4"/>
    <n v="1.1038153846153846"/>
    <n v="75.444794952681391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9:58:59"/>
    <n v="1347411539"/>
    <x v="278"/>
    <b v="1"/>
    <n v="415"/>
    <b v="1"/>
    <s v="film &amp; video/documentary"/>
    <x v="0"/>
    <x v="4"/>
    <n v="1.5034814814814814"/>
    <n v="97.8168674698795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1:01:00"/>
    <n v="1485237096"/>
    <x v="279"/>
    <b v="1"/>
    <n v="305"/>
    <b v="1"/>
    <s v="film &amp; video/documentary"/>
    <x v="0"/>
    <x v="4"/>
    <n v="1.5731829411764706"/>
    <n v="87.68560655737705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9:10:35"/>
    <n v="1397571035"/>
    <x v="280"/>
    <b v="1"/>
    <n v="2139"/>
    <b v="1"/>
    <s v="film &amp; video/documentary"/>
    <x v="0"/>
    <x v="4"/>
    <n v="1.5614399999999999"/>
    <n v="54.74894810659186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4:26:00"/>
    <n v="1242532513"/>
    <x v="281"/>
    <b v="1"/>
    <n v="79"/>
    <b v="1"/>
    <s v="film &amp; video/documentary"/>
    <x v="0"/>
    <x v="4"/>
    <n v="1.2058763636363636"/>
    <n v="83.953417721518989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7:00:00"/>
    <n v="1263679492"/>
    <x v="282"/>
    <b v="1"/>
    <n v="179"/>
    <b v="1"/>
    <s v="film &amp; video/documentary"/>
    <x v="0"/>
    <x v="4"/>
    <n v="1.0118888888888888"/>
    <n v="254.38547486033519"/>
  </r>
  <r>
    <n v="283"/>
    <s v="SOLE SURVIVOR"/>
    <s v="What is the impact of survivorship on the human condition?"/>
    <n v="18000"/>
    <n v="20569.05"/>
    <x v="0"/>
    <x v="0"/>
    <s v="USD"/>
    <n v="1306904340"/>
    <d v="2011-05-31T23:59:00"/>
    <n v="1305219744"/>
    <x v="283"/>
    <b v="1"/>
    <n v="202"/>
    <b v="1"/>
    <s v="film &amp; video/documentary"/>
    <x v="0"/>
    <x v="4"/>
    <n v="1.142725"/>
    <n v="101.8269801980198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2:43:00"/>
    <n v="1325007780"/>
    <x v="284"/>
    <b v="1"/>
    <n v="760"/>
    <b v="1"/>
    <s v="film &amp; video/documentary"/>
    <x v="0"/>
    <x v="4"/>
    <n v="1.0462615"/>
    <n v="55.06639473684210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3:08:48"/>
    <n v="1377022128"/>
    <x v="285"/>
    <b v="1"/>
    <n v="563"/>
    <b v="1"/>
    <s v="film &amp; video/documentary"/>
    <x v="0"/>
    <x v="4"/>
    <n v="2.2882507142857142"/>
    <n v="56.901438721136763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3:35:24"/>
    <n v="1360352124"/>
    <x v="286"/>
    <b v="1"/>
    <n v="135"/>
    <b v="1"/>
    <s v="film &amp; video/documentary"/>
    <x v="0"/>
    <x v="4"/>
    <n v="1.0915333333333332"/>
    <n v="121.2814814814814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3:00:00"/>
    <n v="1349160018"/>
    <x v="287"/>
    <b v="1"/>
    <n v="290"/>
    <b v="1"/>
    <s v="film &amp; video/documentary"/>
    <x v="0"/>
    <x v="4"/>
    <n v="1.7629999999999999"/>
    <n v="91.18965517241379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3:03:13"/>
    <n v="1337659393"/>
    <x v="288"/>
    <b v="1"/>
    <n v="447"/>
    <b v="1"/>
    <s v="film &amp; video/documentary"/>
    <x v="0"/>
    <x v="4"/>
    <n v="1.0321061999999999"/>
    <n v="115.448120805369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5:57:14"/>
    <n v="1380797834"/>
    <x v="289"/>
    <b v="1"/>
    <n v="232"/>
    <b v="1"/>
    <s v="film &amp; video/documentary"/>
    <x v="0"/>
    <x v="4"/>
    <n v="1.0482"/>
    <n v="67.771551724137936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2:59:00"/>
    <n v="1292316697"/>
    <x v="290"/>
    <b v="1"/>
    <n v="168"/>
    <b v="1"/>
    <s v="film &amp; video/documentary"/>
    <x v="0"/>
    <x v="4"/>
    <n v="1.0668444444444445"/>
    <n v="28.57619047619047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9:01:00"/>
    <n v="1365791246"/>
    <x v="291"/>
    <b v="1"/>
    <n v="128"/>
    <b v="1"/>
    <s v="film &amp; video/documentary"/>
    <x v="0"/>
    <x v="4"/>
    <n v="1.2001999999999999"/>
    <n v="46.8828125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22:59:00"/>
    <n v="1317064599"/>
    <x v="292"/>
    <b v="1"/>
    <n v="493"/>
    <b v="1"/>
    <s v="film &amp; video/documentary"/>
    <x v="0"/>
    <x v="4"/>
    <n v="1.0150693333333334"/>
    <n v="154.4223123732251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1:01:54"/>
    <n v="1395417714"/>
    <x v="293"/>
    <b v="1"/>
    <n v="131"/>
    <b v="1"/>
    <s v="film &amp; video/documentary"/>
    <x v="0"/>
    <x v="4"/>
    <n v="1.0138461538461538"/>
    <n v="201.2213740458015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1:00:00"/>
    <n v="1276480894"/>
    <x v="294"/>
    <b v="1"/>
    <n v="50"/>
    <b v="1"/>
    <s v="film &amp; video/documentary"/>
    <x v="0"/>
    <x v="4"/>
    <n v="1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9:00:00"/>
    <n v="1378080409"/>
    <x v="295"/>
    <b v="1"/>
    <n v="665"/>
    <b v="1"/>
    <s v="film &amp; video/documentary"/>
    <x v="0"/>
    <x v="4"/>
    <n v="1.3310911999999999"/>
    <n v="100.08204511278196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6:24:43"/>
    <n v="1344857083"/>
    <x v="296"/>
    <b v="1"/>
    <n v="129"/>
    <b v="1"/>
    <s v="film &amp; video/documentary"/>
    <x v="0"/>
    <x v="4"/>
    <n v="1.187262"/>
    <n v="230.08953488372092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22:59:00"/>
    <n v="1427390901"/>
    <x v="297"/>
    <b v="1"/>
    <n v="142"/>
    <b v="1"/>
    <s v="film &amp; video/documentary"/>
    <x v="0"/>
    <x v="4"/>
    <n v="1.0064"/>
    <n v="141.74647887323943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6:00:00"/>
    <n v="1394536048"/>
    <x v="298"/>
    <b v="1"/>
    <n v="2436"/>
    <b v="1"/>
    <s v="film &amp; video/documentary"/>
    <x v="0"/>
    <x v="4"/>
    <n v="1.089324126984127"/>
    <n v="56.34435139573070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1:24:20"/>
    <n v="1287379460"/>
    <x v="299"/>
    <b v="1"/>
    <n v="244"/>
    <b v="1"/>
    <s v="film &amp; video/documentary"/>
    <x v="0"/>
    <x v="4"/>
    <n v="1.789525"/>
    <n v="73.341188524590166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8:02:18"/>
    <n v="1301007738"/>
    <x v="300"/>
    <b v="1"/>
    <n v="298"/>
    <b v="1"/>
    <s v="film &amp; video/documentary"/>
    <x v="0"/>
    <x v="4"/>
    <n v="1.0172264"/>
    <n v="85.33778523489932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1:42:15"/>
    <n v="1360258935"/>
    <x v="301"/>
    <b v="1"/>
    <n v="251"/>
    <b v="1"/>
    <s v="film &amp; video/documentary"/>
    <x v="0"/>
    <x v="4"/>
    <n v="1.1873499999999999"/>
    <n v="61.49621513944222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5:33:58"/>
    <n v="1327523638"/>
    <x v="302"/>
    <b v="1"/>
    <n v="108"/>
    <b v="1"/>
    <s v="film &amp; video/documentary"/>
    <x v="0"/>
    <x v="4"/>
    <n v="1.0045999999999999"/>
    <n v="93.018518518518519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20:42:26"/>
    <n v="1336009346"/>
    <x v="303"/>
    <b v="1"/>
    <n v="82"/>
    <b v="1"/>
    <s v="film &amp; video/documentary"/>
    <x v="0"/>
    <x v="4"/>
    <n v="1.3746666666666667"/>
    <n v="50.29268292682926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21:00:00"/>
    <n v="1343096197"/>
    <x v="304"/>
    <b v="1"/>
    <n v="74"/>
    <b v="1"/>
    <s v="film &amp; video/documentary"/>
    <x v="0"/>
    <x v="4"/>
    <n v="2.3164705882352941"/>
    <n v="106.4324324324324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0:07:29"/>
    <n v="1328800049"/>
    <x v="305"/>
    <b v="1"/>
    <n v="189"/>
    <b v="1"/>
    <s v="film &amp; video/documentary"/>
    <x v="0"/>
    <x v="4"/>
    <n v="1.3033333333333332"/>
    <n v="51.71957671957672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4:05:33"/>
    <n v="1362081933"/>
    <x v="306"/>
    <b v="1"/>
    <n v="80"/>
    <b v="1"/>
    <s v="film &amp; video/documentary"/>
    <x v="0"/>
    <x v="4"/>
    <n v="2.9289999999999998"/>
    <n v="36.612499999999997"/>
  </r>
  <r>
    <n v="307"/>
    <s v="Grammar Revolution"/>
    <s v="Why is grammar important?"/>
    <n v="22000"/>
    <n v="24490"/>
    <x v="0"/>
    <x v="0"/>
    <s v="USD"/>
    <n v="1360276801"/>
    <d v="2013-02-07T17:40:01"/>
    <n v="1357684801"/>
    <x v="307"/>
    <b v="1"/>
    <n v="576"/>
    <b v="1"/>
    <s v="film &amp; video/documentary"/>
    <x v="0"/>
    <x v="4"/>
    <n v="1.1131818181818183"/>
    <n v="42.5173611111111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1:40:10"/>
    <n v="1295887210"/>
    <x v="308"/>
    <b v="1"/>
    <n v="202"/>
    <b v="1"/>
    <s v="film &amp; video/documentary"/>
    <x v="0"/>
    <x v="4"/>
    <n v="1.0556666666666668"/>
    <n v="62.71287128712871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3:02:14"/>
    <n v="1344880934"/>
    <x v="309"/>
    <b v="1"/>
    <n v="238"/>
    <b v="1"/>
    <s v="film &amp; video/documentary"/>
    <x v="0"/>
    <x v="4"/>
    <n v="1.1894444444444445"/>
    <n v="89.95798319327731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21:00:00"/>
    <n v="1317788623"/>
    <x v="310"/>
    <b v="1"/>
    <n v="36"/>
    <b v="1"/>
    <s v="film &amp; video/documentary"/>
    <x v="0"/>
    <x v="4"/>
    <n v="1.04129"/>
    <n v="28.92472222222222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2:59:00"/>
    <n v="1321852592"/>
    <x v="311"/>
    <b v="1"/>
    <n v="150"/>
    <b v="1"/>
    <s v="film &amp; video/documentary"/>
    <x v="0"/>
    <x v="4"/>
    <n v="1.0410165"/>
    <n v="138.802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6:03:52"/>
    <n v="1363381432"/>
    <x v="312"/>
    <b v="1"/>
    <n v="146"/>
    <b v="1"/>
    <s v="film &amp; video/documentary"/>
    <x v="0"/>
    <x v="4"/>
    <n v="1.1187499999999999"/>
    <n v="61.30136986301369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0:59:00"/>
    <n v="1277702894"/>
    <x v="313"/>
    <b v="1"/>
    <n v="222"/>
    <b v="1"/>
    <s v="film &amp; video/documentary"/>
    <x v="0"/>
    <x v="4"/>
    <n v="1.0473529411764706"/>
    <n v="80.202702702702709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4:59:48"/>
    <n v="1359575988"/>
    <x v="314"/>
    <b v="1"/>
    <n v="120"/>
    <b v="1"/>
    <s v="film &amp; video/documentary"/>
    <x v="0"/>
    <x v="4"/>
    <n v="3.8515000000000001"/>
    <n v="32.09583333333333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3:32:14"/>
    <n v="1343068334"/>
    <x v="315"/>
    <b v="1"/>
    <n v="126"/>
    <b v="1"/>
    <s v="film &amp; video/documentary"/>
    <x v="0"/>
    <x v="4"/>
    <n v="1.01248"/>
    <n v="200.888888888888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3:59:00"/>
    <n v="1415398197"/>
    <x v="316"/>
    <b v="1"/>
    <n v="158"/>
    <b v="1"/>
    <s v="film &amp; video/documentary"/>
    <x v="0"/>
    <x v="4"/>
    <n v="1.1377333333333333"/>
    <n v="108.0126582278481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1:14:43"/>
    <n v="1384186483"/>
    <x v="317"/>
    <b v="1"/>
    <n v="316"/>
    <b v="1"/>
    <s v="film &amp; video/documentary"/>
    <x v="0"/>
    <x v="4"/>
    <n v="1.0080333333333333"/>
    <n v="95.699367088607602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8:55:51"/>
    <n v="1361753751"/>
    <x v="318"/>
    <b v="1"/>
    <n v="284"/>
    <b v="1"/>
    <s v="film &amp; video/documentary"/>
    <x v="0"/>
    <x v="4"/>
    <n v="2.8332000000000002"/>
    <n v="49.88028169014084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2:59:00"/>
    <n v="1257538029"/>
    <x v="319"/>
    <b v="1"/>
    <n v="51"/>
    <b v="1"/>
    <s v="film &amp; video/documentary"/>
    <x v="0"/>
    <x v="4"/>
    <n v="1.1268"/>
    <n v="110.4705882352941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8:00:00"/>
    <n v="1448284433"/>
    <x v="320"/>
    <b v="1"/>
    <n v="158"/>
    <b v="1"/>
    <s v="film &amp; video/documentary"/>
    <x v="0"/>
    <x v="4"/>
    <n v="1.0658000000000001"/>
    <n v="134.91139240506328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6:43:06"/>
    <n v="1475577786"/>
    <x v="321"/>
    <b v="1"/>
    <n v="337"/>
    <b v="1"/>
    <s v="film &amp; video/documentary"/>
    <x v="0"/>
    <x v="4"/>
    <n v="1.0266285714285714"/>
    <n v="106.62314540059347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8:40:48"/>
    <n v="1460554848"/>
    <x v="322"/>
    <b v="1"/>
    <n v="186"/>
    <b v="1"/>
    <s v="film &amp; video/documentary"/>
    <x v="0"/>
    <x v="4"/>
    <n v="1.0791200000000001"/>
    <n v="145.043010752688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2:59:00"/>
    <n v="1479886966"/>
    <x v="323"/>
    <b v="1"/>
    <n v="58"/>
    <b v="1"/>
    <s v="film &amp; video/documentary"/>
    <x v="0"/>
    <x v="4"/>
    <n v="1.2307407407407407"/>
    <n v="114.5862068965517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0:01:48"/>
    <n v="1435590108"/>
    <x v="324"/>
    <b v="1"/>
    <n v="82"/>
    <b v="1"/>
    <s v="film &amp; video/documentary"/>
    <x v="0"/>
    <x v="4"/>
    <n v="1.016"/>
    <n v="105.317073170731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3:30:33"/>
    <n v="1479184233"/>
    <x v="325"/>
    <b v="1"/>
    <n v="736"/>
    <b v="1"/>
    <s v="film &amp; video/documentary"/>
    <x v="0"/>
    <x v="4"/>
    <n v="1.04396"/>
    <n v="70.92119565217390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7:57:00"/>
    <n v="1486625606"/>
    <x v="326"/>
    <b v="1"/>
    <n v="1151"/>
    <b v="1"/>
    <s v="film &amp; video/documentary"/>
    <x v="0"/>
    <x v="4"/>
    <n v="1.1292973333333334"/>
    <n v="147.17167680278018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3:00:00"/>
    <n v="1424669929"/>
    <x v="327"/>
    <b v="1"/>
    <n v="34"/>
    <b v="1"/>
    <s v="film &amp; video/documentary"/>
    <x v="0"/>
    <x v="4"/>
    <n v="1.3640000000000001"/>
    <n v="160.4705882352941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3:00:00"/>
    <n v="1443739388"/>
    <x v="328"/>
    <b v="1"/>
    <n v="498"/>
    <b v="1"/>
    <s v="film &amp; video/documentary"/>
    <x v="0"/>
    <x v="4"/>
    <n v="1.036144"/>
    <n v="156.04578313253012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3:00:00"/>
    <n v="1444821127"/>
    <x v="329"/>
    <b v="1"/>
    <n v="167"/>
    <b v="1"/>
    <s v="film &amp; video/documentary"/>
    <x v="0"/>
    <x v="4"/>
    <n v="1.0549999999999999"/>
    <n v="63.17365269461078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2:59:00"/>
    <n v="1366028563"/>
    <x v="330"/>
    <b v="1"/>
    <n v="340"/>
    <b v="1"/>
    <s v="film &amp; video/documentary"/>
    <x v="0"/>
    <x v="4"/>
    <n v="1.0182857142857142"/>
    <n v="104.8235294117647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8:57:14"/>
    <n v="1463493434"/>
    <x v="331"/>
    <b v="1"/>
    <n v="438"/>
    <b v="1"/>
    <s v="film &amp; video/documentary"/>
    <x v="0"/>
    <x v="4"/>
    <n v="1.0660499999999999"/>
    <n v="97.35616438356164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3:00:00"/>
    <n v="1442420377"/>
    <x v="332"/>
    <b v="1"/>
    <n v="555"/>
    <b v="1"/>
    <s v="film &amp; video/documentary"/>
    <x v="0"/>
    <x v="4"/>
    <n v="1.13015"/>
    <n v="203.630630630630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9:16:31"/>
    <n v="1457450191"/>
    <x v="333"/>
    <b v="1"/>
    <n v="266"/>
    <b v="1"/>
    <s v="film &amp; video/documentary"/>
    <x v="0"/>
    <x v="4"/>
    <n v="1.252275"/>
    <n v="188.3120300751879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4:00:00"/>
    <n v="1428423757"/>
    <x v="334"/>
    <b v="1"/>
    <n v="69"/>
    <b v="1"/>
    <s v="film &amp; video/documentary"/>
    <x v="0"/>
    <x v="4"/>
    <n v="1.0119"/>
    <n v="146.6521739130434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7:00:00"/>
    <n v="1428428515"/>
    <x v="335"/>
    <b v="1"/>
    <n v="80"/>
    <b v="1"/>
    <s v="film &amp; video/documentary"/>
    <x v="0"/>
    <x v="4"/>
    <n v="1.0276470588235294"/>
    <n v="109.187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0:18:38"/>
    <n v="1444832318"/>
    <x v="336"/>
    <b v="1"/>
    <n v="493"/>
    <b v="1"/>
    <s v="film &amp; video/documentary"/>
    <x v="0"/>
    <x v="4"/>
    <n v="1.1683911999999999"/>
    <n v="59.24904665314401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1:05:08"/>
    <n v="1423710308"/>
    <x v="337"/>
    <b v="1"/>
    <n v="31"/>
    <b v="1"/>
    <s v="film &amp; video/documentary"/>
    <x v="0"/>
    <x v="4"/>
    <n v="1.0116833333333335"/>
    <n v="97.904838709677421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20:00:00"/>
    <n v="1468001290"/>
    <x v="338"/>
    <b v="1"/>
    <n v="236"/>
    <b v="1"/>
    <s v="film &amp; video/documentary"/>
    <x v="0"/>
    <x v="4"/>
    <n v="1.1013360000000001"/>
    <n v="70.000169491525426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3:14:28"/>
    <n v="1427739268"/>
    <x v="339"/>
    <b v="1"/>
    <n v="89"/>
    <b v="1"/>
    <s v="film &amp; video/documentary"/>
    <x v="0"/>
    <x v="4"/>
    <n v="1.0808333333333333"/>
    <n v="72.865168539325836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6:00:00"/>
    <n v="1486397007"/>
    <x v="340"/>
    <b v="1"/>
    <n v="299"/>
    <b v="1"/>
    <s v="film &amp; video/documentary"/>
    <x v="0"/>
    <x v="4"/>
    <n v="1.2502285714285715"/>
    <n v="146.3478260869565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22:59:00"/>
    <n v="1410555998"/>
    <x v="341"/>
    <b v="1"/>
    <n v="55"/>
    <b v="1"/>
    <s v="film &amp; video/documentary"/>
    <x v="0"/>
    <x v="4"/>
    <n v="1.0671428571428572"/>
    <n v="67.909090909090907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3:44:25"/>
    <n v="1459363465"/>
    <x v="342"/>
    <b v="1"/>
    <n v="325"/>
    <b v="1"/>
    <s v="film &amp; video/documentary"/>
    <x v="0"/>
    <x v="4"/>
    <n v="1.0036639999999999"/>
    <n v="169.8508307692307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2:00:00"/>
    <n v="1413308545"/>
    <x v="343"/>
    <b v="1"/>
    <n v="524"/>
    <b v="1"/>
    <s v="film &amp; video/documentary"/>
    <x v="0"/>
    <x v="4"/>
    <n v="1.0202863333333334"/>
    <n v="58.41333969465648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1:20:00"/>
    <n v="1429312694"/>
    <x v="344"/>
    <b v="1"/>
    <n v="285"/>
    <b v="1"/>
    <s v="film &amp; video/documentary"/>
    <x v="0"/>
    <x v="4"/>
    <n v="1.0208358208955224"/>
    <n v="119.9929824561403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7:39:50"/>
    <n v="1429569590"/>
    <x v="345"/>
    <b v="1"/>
    <n v="179"/>
    <b v="1"/>
    <s v="film &amp; video/documentary"/>
    <x v="0"/>
    <x v="4"/>
    <n v="1.2327586206896552"/>
    <n v="99.8603351955307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7:00:21"/>
    <n v="1442232021"/>
    <x v="346"/>
    <b v="1"/>
    <n v="188"/>
    <b v="1"/>
    <s v="film &amp; video/documentary"/>
    <x v="0"/>
    <x v="4"/>
    <n v="1.7028880000000002"/>
    <n v="90.57914893617021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7:53:29"/>
    <n v="1444910009"/>
    <x v="347"/>
    <b v="1"/>
    <n v="379"/>
    <b v="1"/>
    <s v="film &amp; video/documentary"/>
    <x v="0"/>
    <x v="4"/>
    <n v="1.1159049999999999"/>
    <n v="117.7736147757255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9:05:16"/>
    <n v="1437573916"/>
    <x v="348"/>
    <b v="1"/>
    <n v="119"/>
    <b v="1"/>
    <s v="film &amp; video/documentary"/>
    <x v="0"/>
    <x v="4"/>
    <n v="1.03"/>
    <n v="86.55462184873950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6:58:28"/>
    <n v="1485345508"/>
    <x v="349"/>
    <b v="1"/>
    <n v="167"/>
    <b v="1"/>
    <s v="film &amp; video/documentary"/>
    <x v="0"/>
    <x v="4"/>
    <n v="1.0663570159857905"/>
    <n v="71.89928143712575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22:59:00"/>
    <n v="1470274509"/>
    <x v="350"/>
    <b v="1"/>
    <n v="221"/>
    <b v="1"/>
    <s v="film &amp; video/documentary"/>
    <x v="0"/>
    <x v="4"/>
    <n v="1.1476"/>
    <n v="129.8190045248868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7:09:14"/>
    <n v="1456614554"/>
    <x v="351"/>
    <b v="1"/>
    <n v="964"/>
    <b v="1"/>
    <s v="film &amp; video/documentary"/>
    <x v="0"/>
    <x v="4"/>
    <n v="1.2734117647058822"/>
    <n v="44.9128630705394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3:01:08"/>
    <n v="1410148868"/>
    <x v="352"/>
    <b v="1"/>
    <n v="286"/>
    <b v="1"/>
    <s v="film &amp; video/documentary"/>
    <x v="0"/>
    <x v="4"/>
    <n v="1.1656"/>
    <n v="40.75524475524475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5:00:19"/>
    <n v="1445367619"/>
    <x v="353"/>
    <b v="1"/>
    <n v="613"/>
    <b v="1"/>
    <s v="film &amp; video/documentary"/>
    <x v="0"/>
    <x v="4"/>
    <n v="1.0861819426615318"/>
    <n v="103.523947797716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3:52:01"/>
    <n v="1457553121"/>
    <x v="354"/>
    <b v="1"/>
    <n v="29"/>
    <b v="1"/>
    <s v="film &amp; video/documentary"/>
    <x v="0"/>
    <x v="4"/>
    <n v="1.0394285714285714"/>
    <n v="125.44827586206897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3:03:14"/>
    <n v="1414738994"/>
    <x v="355"/>
    <b v="1"/>
    <n v="165"/>
    <b v="1"/>
    <s v="film &amp; video/documentary"/>
    <x v="0"/>
    <x v="4"/>
    <n v="1.1625714285714286"/>
    <n v="246.60606060606059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3:16:33"/>
    <n v="1455563793"/>
    <x v="356"/>
    <b v="1"/>
    <n v="97"/>
    <b v="1"/>
    <s v="film &amp; video/documentary"/>
    <x v="0"/>
    <x v="4"/>
    <n v="1.0269239999999999"/>
    <n v="79.40134020618556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0:19:57"/>
    <n v="1426396797"/>
    <x v="357"/>
    <b v="1"/>
    <n v="303"/>
    <b v="1"/>
    <s v="film &amp; video/documentary"/>
    <x v="0"/>
    <x v="4"/>
    <n v="1.74"/>
    <n v="86.138613861386133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0:00:00"/>
    <n v="1463517521"/>
    <x v="358"/>
    <b v="1"/>
    <n v="267"/>
    <b v="1"/>
    <s v="film &amp; video/documentary"/>
    <x v="0"/>
    <x v="4"/>
    <n v="1.03088"/>
    <n v="193.0486891385767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0:12:00"/>
    <n v="1414028490"/>
    <x v="359"/>
    <b v="1"/>
    <n v="302"/>
    <b v="1"/>
    <s v="film &amp; video/documentary"/>
    <x v="0"/>
    <x v="4"/>
    <n v="1.0485537190082646"/>
    <n v="84.02317880794701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22:11:00"/>
    <n v="1433799180"/>
    <x v="360"/>
    <b v="0"/>
    <n v="87"/>
    <b v="1"/>
    <s v="film &amp; video/documentary"/>
    <x v="0"/>
    <x v="4"/>
    <n v="1.0137499999999999"/>
    <n v="139.8275862068965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20:01:46"/>
    <n v="1414108906"/>
    <x v="361"/>
    <b v="0"/>
    <n v="354"/>
    <b v="1"/>
    <s v="film &amp; video/documentary"/>
    <x v="0"/>
    <x v="4"/>
    <n v="1.1107699999999998"/>
    <n v="109.8218926553672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9:00:00"/>
    <n v="1405573391"/>
    <x v="362"/>
    <b v="0"/>
    <n v="86"/>
    <b v="1"/>
    <s v="film &amp; video/documentary"/>
    <x v="0"/>
    <x v="4"/>
    <n v="1.2415933781686497"/>
    <n v="139.5348837209302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4:22:00"/>
    <n v="1268934736"/>
    <x v="363"/>
    <b v="0"/>
    <n v="26"/>
    <b v="1"/>
    <s v="film &amp; video/documentary"/>
    <x v="0"/>
    <x v="4"/>
    <n v="1.0133333333333334"/>
    <n v="347.8461538461538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22:59:00"/>
    <n v="1400704672"/>
    <x v="364"/>
    <b v="0"/>
    <n v="113"/>
    <b v="1"/>
    <s v="film &amp; video/documentary"/>
    <x v="0"/>
    <x v="4"/>
    <n v="1.1016142857142857"/>
    <n v="68.24159292035398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9:33:19"/>
    <n v="1391005999"/>
    <x v="365"/>
    <b v="0"/>
    <n v="65"/>
    <b v="1"/>
    <s v="film &amp; video/documentary"/>
    <x v="0"/>
    <x v="4"/>
    <n v="1.0397333333333334"/>
    <n v="239.93846153846152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4:01:58"/>
    <n v="1334948518"/>
    <x v="366"/>
    <b v="0"/>
    <n v="134"/>
    <b v="1"/>
    <s v="film &amp; video/documentary"/>
    <x v="0"/>
    <x v="4"/>
    <n v="1.013157894736842"/>
    <n v="287.3134328358208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3:59:00"/>
    <n v="1363960278"/>
    <x v="367"/>
    <b v="0"/>
    <n v="119"/>
    <b v="1"/>
    <s v="film &amp; video/documentary"/>
    <x v="0"/>
    <x v="4"/>
    <n v="1.033501"/>
    <n v="86.8488235294117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8:32:02"/>
    <n v="1423405922"/>
    <x v="368"/>
    <b v="0"/>
    <n v="159"/>
    <b v="1"/>
    <s v="film &amp; video/documentary"/>
    <x v="0"/>
    <x v="4"/>
    <n v="1.04112"/>
    <n v="81.84905660377359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8:14:29"/>
    <n v="1324041269"/>
    <x v="369"/>
    <b v="0"/>
    <n v="167"/>
    <b v="1"/>
    <s v="film &amp; video/documentary"/>
    <x v="0"/>
    <x v="4"/>
    <n v="1.1015569230769231"/>
    <n v="42.87497005988024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4:05:00"/>
    <n v="1481137500"/>
    <x v="370"/>
    <b v="0"/>
    <n v="43"/>
    <b v="1"/>
    <s v="film &amp; video/documentary"/>
    <x v="0"/>
    <x v="4"/>
    <n v="1.2202"/>
    <n v="709.4186046511628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3:25:39"/>
    <n v="1355855139"/>
    <x v="371"/>
    <b v="0"/>
    <n v="1062"/>
    <b v="1"/>
    <s v="film &amp; video/documentary"/>
    <x v="0"/>
    <x v="4"/>
    <n v="1.1416866666666667"/>
    <n v="161.25517890772127"/>
  </r>
  <r>
    <n v="372"/>
    <s v="Wild Equus"/>
    <s v="A short documentary exploring the uses of 'Natural Horsemanship' across Europe"/>
    <n v="300"/>
    <n v="376"/>
    <x v="0"/>
    <x v="1"/>
    <s v="GBP"/>
    <n v="1459872000"/>
    <d v="2016-04-05T11:00:00"/>
    <n v="1456408244"/>
    <x v="372"/>
    <b v="0"/>
    <n v="9"/>
    <b v="1"/>
    <s v="film &amp; video/documentary"/>
    <x v="0"/>
    <x v="4"/>
    <n v="1.2533333333333334"/>
    <n v="41.777777777777779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6:53:18"/>
    <n v="1340056398"/>
    <x v="373"/>
    <b v="0"/>
    <n v="89"/>
    <b v="1"/>
    <s v="film &amp; video/documentary"/>
    <x v="0"/>
    <x v="4"/>
    <n v="1.0666666666666667"/>
    <n v="89.88764044943820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6:20:31"/>
    <n v="1312320031"/>
    <x v="374"/>
    <b v="0"/>
    <n v="174"/>
    <b v="1"/>
    <s v="film &amp; video/documentary"/>
    <x v="0"/>
    <x v="4"/>
    <n v="1.3065"/>
    <n v="45.051724137931032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2:18:00"/>
    <n v="1390088311"/>
    <x v="375"/>
    <b v="0"/>
    <n v="14"/>
    <b v="1"/>
    <s v="film &amp; video/documentary"/>
    <x v="0"/>
    <x v="4"/>
    <n v="1.2"/>
    <n v="42.85714285714285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5:51:56"/>
    <n v="1469443916"/>
    <x v="376"/>
    <b v="0"/>
    <n v="48"/>
    <b v="1"/>
    <s v="film &amp; video/documentary"/>
    <x v="0"/>
    <x v="4"/>
    <n v="1.0595918367346939"/>
    <n v="54.08333333333333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2:01:00"/>
    <n v="1444888868"/>
    <x v="377"/>
    <b v="0"/>
    <n v="133"/>
    <b v="1"/>
    <s v="film &amp; video/documentary"/>
    <x v="0"/>
    <x v="4"/>
    <n v="1.1439999999999999"/>
    <n v="103.21804511278195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8:52:00"/>
    <n v="1451655808"/>
    <x v="378"/>
    <b v="0"/>
    <n v="83"/>
    <b v="1"/>
    <s v="film &amp; video/documentary"/>
    <x v="0"/>
    <x v="4"/>
    <n v="1.1176666666666666"/>
    <n v="40.397590361445786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1:31:12"/>
    <n v="1332174672"/>
    <x v="379"/>
    <b v="0"/>
    <n v="149"/>
    <b v="1"/>
    <s v="film &amp; video/documentary"/>
    <x v="0"/>
    <x v="4"/>
    <n v="1.1608000000000001"/>
    <n v="116.8590604026845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2:16:32"/>
    <n v="1451409392"/>
    <x v="380"/>
    <b v="0"/>
    <n v="49"/>
    <b v="1"/>
    <s v="film &amp; video/documentary"/>
    <x v="0"/>
    <x v="4"/>
    <n v="1.415"/>
    <n v="115.51020408163265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0:00:00"/>
    <n v="1340642717"/>
    <x v="381"/>
    <b v="0"/>
    <n v="251"/>
    <b v="1"/>
    <s v="film &amp; video/documentary"/>
    <x v="0"/>
    <x v="4"/>
    <n v="1.0472999999999999"/>
    <n v="104.3127490039840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2:01:40"/>
    <n v="1345741300"/>
    <x v="382"/>
    <b v="0"/>
    <n v="22"/>
    <b v="1"/>
    <s v="film &amp; video/documentary"/>
    <x v="0"/>
    <x v="4"/>
    <n v="2.5583333333333331"/>
    <n v="69.77272727272726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21:49:19"/>
    <n v="1398480559"/>
    <x v="383"/>
    <b v="0"/>
    <n v="48"/>
    <b v="1"/>
    <s v="film &amp; video/documentary"/>
    <x v="0"/>
    <x v="4"/>
    <n v="2.0670670670670672"/>
    <n v="43.020833333333336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3:45:47"/>
    <n v="1417977947"/>
    <x v="384"/>
    <b v="0"/>
    <n v="383"/>
    <b v="1"/>
    <s v="film &amp; video/documentary"/>
    <x v="0"/>
    <x v="4"/>
    <n v="1.1210500000000001"/>
    <n v="58.540469973890339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0:01:41"/>
    <n v="1413986501"/>
    <x v="385"/>
    <b v="0"/>
    <n v="237"/>
    <b v="1"/>
    <s v="film &amp; video/documentary"/>
    <x v="0"/>
    <x v="4"/>
    <n v="1.05982"/>
    <n v="111.79535864978902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7:49:51"/>
    <n v="1437950991"/>
    <x v="386"/>
    <b v="0"/>
    <n v="13"/>
    <b v="1"/>
    <s v="film &amp; video/documentary"/>
    <x v="0"/>
    <x v="4"/>
    <n v="1.0016666666666667"/>
    <n v="46.23076923076923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1:00:00"/>
    <n v="1436976858"/>
    <x v="387"/>
    <b v="0"/>
    <n v="562"/>
    <b v="1"/>
    <s v="film &amp; video/documentary"/>
    <x v="0"/>
    <x v="4"/>
    <n v="2.1398947368421051"/>
    <n v="144.6903914590747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20:49:40"/>
    <n v="1467078580"/>
    <x v="388"/>
    <b v="0"/>
    <n v="71"/>
    <b v="1"/>
    <s v="film &amp; video/documentary"/>
    <x v="0"/>
    <x v="4"/>
    <n v="1.2616000000000001"/>
    <n v="88.84507042253521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7:59:00"/>
    <n v="1391477450"/>
    <x v="389"/>
    <b v="0"/>
    <n v="1510"/>
    <b v="1"/>
    <s v="film &amp; video/documentary"/>
    <x v="0"/>
    <x v="4"/>
    <n v="1.8153547058823529"/>
    <n v="81.751072847682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9:52:52"/>
    <n v="1429318372"/>
    <x v="390"/>
    <b v="0"/>
    <n v="14"/>
    <b v="1"/>
    <s v="film &amp; video/documentary"/>
    <x v="0"/>
    <x v="4"/>
    <n v="1"/>
    <n v="71.42857142857143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9:59:00"/>
    <n v="1321578051"/>
    <x v="391"/>
    <b v="0"/>
    <n v="193"/>
    <b v="1"/>
    <s v="film &amp; video/documentary"/>
    <x v="0"/>
    <x v="4"/>
    <n v="1.0061"/>
    <n v="104.2590673575129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2:00:00"/>
    <n v="1312823571"/>
    <x v="392"/>
    <b v="0"/>
    <n v="206"/>
    <b v="1"/>
    <s v="film &amp; video/documentary"/>
    <x v="0"/>
    <x v="4"/>
    <n v="1.009027027027027"/>
    <n v="90.616504854368927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2:00:52"/>
    <n v="1378746052"/>
    <x v="393"/>
    <b v="0"/>
    <n v="351"/>
    <b v="1"/>
    <s v="film &amp; video/documentary"/>
    <x v="0"/>
    <x v="4"/>
    <n v="1.10446"/>
    <n v="157.3304843304843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3:38:02"/>
    <n v="1455737882"/>
    <x v="394"/>
    <b v="0"/>
    <n v="50"/>
    <b v="1"/>
    <s v="film &amp; video/documentary"/>
    <x v="0"/>
    <x v="4"/>
    <n v="1.118936170212766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6:32:00"/>
    <n v="1332452960"/>
    <x v="395"/>
    <b v="0"/>
    <n v="184"/>
    <b v="1"/>
    <s v="film &amp; video/documentary"/>
    <x v="0"/>
    <x v="4"/>
    <n v="1.0804450000000001"/>
    <n v="58.719836956521746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8:33:26"/>
    <n v="1340372006"/>
    <x v="396"/>
    <b v="0"/>
    <n v="196"/>
    <b v="1"/>
    <s v="film &amp; video/documentary"/>
    <x v="0"/>
    <x v="4"/>
    <n v="1.0666666666666667"/>
    <n v="81.63265306122448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2:44:00"/>
    <n v="1279651084"/>
    <x v="397"/>
    <b v="0"/>
    <n v="229"/>
    <b v="1"/>
    <s v="film &amp; video/documentary"/>
    <x v="0"/>
    <x v="4"/>
    <n v="1.0390027322404372"/>
    <n v="56.46004366812227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4:02:06"/>
    <n v="1426446126"/>
    <x v="398"/>
    <b v="0"/>
    <n v="67"/>
    <b v="1"/>
    <s v="film &amp; video/documentary"/>
    <x v="0"/>
    <x v="4"/>
    <n v="1.2516"/>
    <n v="140.104477611940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7:00:00"/>
    <n v="1479070867"/>
    <x v="399"/>
    <b v="0"/>
    <n v="95"/>
    <b v="1"/>
    <s v="film &amp; video/documentary"/>
    <x v="0"/>
    <x v="4"/>
    <n v="1.0680499999999999"/>
    <n v="224.8526315789473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22:30:00"/>
    <n v="1397661347"/>
    <x v="400"/>
    <b v="0"/>
    <n v="62"/>
    <b v="1"/>
    <s v="film &amp; video/documentary"/>
    <x v="0"/>
    <x v="4"/>
    <n v="1.1230249999999999"/>
    <n v="181.1330645161290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5:12:50"/>
    <n v="1310155970"/>
    <x v="401"/>
    <b v="0"/>
    <n v="73"/>
    <b v="1"/>
    <s v="film &amp; video/documentary"/>
    <x v="0"/>
    <x v="4"/>
    <n v="1.0381199999999999"/>
    <n v="711.0410958904109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8:56:57"/>
    <n v="1444913817"/>
    <x v="402"/>
    <b v="0"/>
    <n v="43"/>
    <b v="1"/>
    <s v="film &amp; video/documentary"/>
    <x v="0"/>
    <x v="4"/>
    <n v="1.4165000000000001"/>
    <n v="65.883720930232556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2:08:00"/>
    <n v="1308900441"/>
    <x v="403"/>
    <b v="0"/>
    <n v="70"/>
    <b v="1"/>
    <s v="film &amp; video/documentary"/>
    <x v="0"/>
    <x v="4"/>
    <n v="1.0526"/>
    <n v="75.18571428571428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8:04:00"/>
    <n v="1389107062"/>
    <x v="404"/>
    <b v="0"/>
    <n v="271"/>
    <b v="1"/>
    <s v="film &amp; video/documentary"/>
    <x v="0"/>
    <x v="4"/>
    <n v="1.0309142857142857"/>
    <n v="133.1439114391143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21:02:19"/>
    <n v="1391479339"/>
    <x v="405"/>
    <b v="0"/>
    <n v="55"/>
    <b v="1"/>
    <s v="film &amp; video/documentary"/>
    <x v="0"/>
    <x v="4"/>
    <n v="1.0765957446808512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0:59:00"/>
    <n v="1301975637"/>
    <x v="406"/>
    <b v="0"/>
    <n v="35"/>
    <b v="1"/>
    <s v="film &amp; video/documentary"/>
    <x v="0"/>
    <x v="4"/>
    <n v="1.0770464285714285"/>
    <n v="86.163714285714292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6:54:10"/>
    <n v="1316552050"/>
    <x v="407"/>
    <b v="0"/>
    <n v="22"/>
    <b v="1"/>
    <s v="film &amp; video/documentary"/>
    <x v="0"/>
    <x v="4"/>
    <n v="1.0155000000000001"/>
    <n v="92.318181818181813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3:39:50"/>
    <n v="1380217190"/>
    <x v="408"/>
    <b v="0"/>
    <n v="38"/>
    <b v="1"/>
    <s v="film &amp; video/documentary"/>
    <x v="0"/>
    <x v="4"/>
    <n v="1.0143766666666667"/>
    <n v="160.1647368421052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5:42:24"/>
    <n v="1466628144"/>
    <x v="409"/>
    <b v="0"/>
    <n v="15"/>
    <b v="1"/>
    <s v="film &amp; video/documentary"/>
    <x v="0"/>
    <x v="4"/>
    <n v="1.3680000000000001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8:33:17"/>
    <n v="1429486397"/>
    <x v="410"/>
    <b v="0"/>
    <n v="7"/>
    <b v="1"/>
    <s v="film &amp; video/documentary"/>
    <x v="0"/>
    <x v="4"/>
    <n v="1.2829999999999999"/>
    <n v="183.2857142857142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0:00:00"/>
    <n v="1384920804"/>
    <x v="411"/>
    <b v="0"/>
    <n v="241"/>
    <b v="1"/>
    <s v="film &amp; video/documentary"/>
    <x v="0"/>
    <x v="4"/>
    <n v="1.0105"/>
    <n v="125.7883817427385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2:49:38"/>
    <n v="1341856178"/>
    <x v="412"/>
    <b v="0"/>
    <n v="55"/>
    <b v="1"/>
    <s v="film &amp; video/documentary"/>
    <x v="0"/>
    <x v="4"/>
    <n v="1.2684"/>
    <n v="57.654545454545456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6:03:31"/>
    <n v="1340139811"/>
    <x v="413"/>
    <b v="0"/>
    <n v="171"/>
    <b v="1"/>
    <s v="film &amp; video/documentary"/>
    <x v="0"/>
    <x v="4"/>
    <n v="1.0508593749999999"/>
    <n v="78.660818713450297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20:31:05"/>
    <n v="1378949465"/>
    <x v="414"/>
    <b v="0"/>
    <n v="208"/>
    <b v="1"/>
    <s v="film &amp; video/documentary"/>
    <x v="0"/>
    <x v="4"/>
    <n v="1.0285405405405406"/>
    <n v="91.48076923076922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7:00:00"/>
    <n v="1411417602"/>
    <x v="415"/>
    <b v="0"/>
    <n v="21"/>
    <b v="1"/>
    <s v="film &amp; video/documentary"/>
    <x v="0"/>
    <x v="4"/>
    <n v="1.0214714285714286"/>
    <n v="68.0980952380952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4:30:31"/>
    <n v="1389259831"/>
    <x v="416"/>
    <b v="0"/>
    <n v="25"/>
    <b v="1"/>
    <s v="film &amp; video/documentary"/>
    <x v="0"/>
    <x v="4"/>
    <n v="1.2021700000000002"/>
    <n v="48.08680000000000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3:33:00"/>
    <n v="1364426260"/>
    <x v="417"/>
    <b v="0"/>
    <n v="52"/>
    <b v="1"/>
    <s v="film &amp; video/documentary"/>
    <x v="0"/>
    <x v="4"/>
    <n v="1.0024761904761905"/>
    <n v="202.42307692307693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1:46:37"/>
    <n v="1435041997"/>
    <x v="418"/>
    <b v="0"/>
    <n v="104"/>
    <b v="1"/>
    <s v="film &amp; video/documentary"/>
    <x v="0"/>
    <x v="4"/>
    <n v="1.0063392857142857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5:13:07"/>
    <n v="1367352787"/>
    <x v="419"/>
    <b v="0"/>
    <n v="73"/>
    <b v="1"/>
    <s v="film &amp; video/documentary"/>
    <x v="0"/>
    <x v="4"/>
    <n v="1.004375"/>
    <n v="110.0684931506849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3:40:31"/>
    <n v="1392183631"/>
    <x v="420"/>
    <b v="0"/>
    <n v="3"/>
    <b v="0"/>
    <s v="film &amp; video/animation"/>
    <x v="0"/>
    <x v="5"/>
    <n v="4.3939393939393936E-3"/>
    <n v="4.83333333333333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6:47:36"/>
    <n v="1434973656"/>
    <x v="421"/>
    <b v="0"/>
    <n v="6"/>
    <b v="0"/>
    <s v="film &amp; video/animation"/>
    <x v="0"/>
    <x v="5"/>
    <n v="2.0066666666666667E-2"/>
    <n v="50.16666666666666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1:14:57"/>
    <n v="1407824097"/>
    <x v="422"/>
    <b v="0"/>
    <n v="12"/>
    <b v="0"/>
    <s v="film &amp; video/animation"/>
    <x v="0"/>
    <x v="5"/>
    <n v="1.0749999999999999E-2"/>
    <n v="35.833333333333336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7:13:50"/>
    <n v="1367878430"/>
    <x v="423"/>
    <b v="0"/>
    <n v="13"/>
    <b v="0"/>
    <s v="film &amp; video/animation"/>
    <x v="0"/>
    <x v="5"/>
    <n v="7.6499999999999997E-3"/>
    <n v="11.769230769230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3:01:39"/>
    <n v="1327568499"/>
    <x v="424"/>
    <b v="0"/>
    <n v="5"/>
    <b v="0"/>
    <s v="film &amp; video/animation"/>
    <x v="0"/>
    <x v="5"/>
    <n v="6.7966666666666675E-2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6:40:04"/>
    <n v="1443472804"/>
    <x v="425"/>
    <b v="0"/>
    <n v="2"/>
    <b v="0"/>
    <s v="film &amp; video/animation"/>
    <x v="0"/>
    <x v="5"/>
    <n v="1.2E-4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2:05:14"/>
    <n v="1454259914"/>
    <x v="426"/>
    <b v="0"/>
    <n v="8"/>
    <b v="0"/>
    <s v="film &amp; video/animation"/>
    <x v="0"/>
    <x v="5"/>
    <n v="1.3299999999999999E-2"/>
    <n v="16.62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3:59:00"/>
    <n v="1444340940"/>
    <x v="427"/>
    <b v="0"/>
    <n v="0"/>
    <b v="0"/>
    <s v="film &amp; video/animation"/>
    <x v="0"/>
    <x v="5"/>
    <n v="0"/>
    <s v="0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7:00:00"/>
    <n v="1400523845"/>
    <x v="428"/>
    <b v="0"/>
    <n v="13"/>
    <b v="0"/>
    <s v="film &amp; video/animation"/>
    <x v="0"/>
    <x v="5"/>
    <n v="5.6333333333333332E-2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3:59:00"/>
    <n v="1252964282"/>
    <x v="429"/>
    <b v="0"/>
    <n v="0"/>
    <b v="0"/>
    <s v="film &amp; video/animation"/>
    <x v="0"/>
    <x v="5"/>
    <n v="0"/>
    <s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21:34:27"/>
    <n v="1377570867"/>
    <x v="430"/>
    <b v="0"/>
    <n v="5"/>
    <b v="0"/>
    <s v="film &amp; video/animation"/>
    <x v="0"/>
    <x v="5"/>
    <n v="2.4E-2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5:54:43"/>
    <n v="1465160083"/>
    <x v="431"/>
    <b v="0"/>
    <n v="8"/>
    <b v="0"/>
    <s v="film &amp; video/animation"/>
    <x v="0"/>
    <x v="5"/>
    <n v="0.13833333333333334"/>
    <n v="51.87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2:26:21"/>
    <n v="1440264381"/>
    <x v="432"/>
    <b v="0"/>
    <n v="8"/>
    <b v="0"/>
    <s v="film &amp; video/animation"/>
    <x v="0"/>
    <x v="5"/>
    <n v="9.5000000000000001E-2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0:07:02"/>
    <n v="1439392022"/>
    <x v="433"/>
    <b v="0"/>
    <n v="0"/>
    <b v="0"/>
    <s v="film &amp; video/animation"/>
    <x v="0"/>
    <x v="5"/>
    <n v="0"/>
    <s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6:01:42"/>
    <n v="1383076902"/>
    <x v="434"/>
    <b v="0"/>
    <n v="2"/>
    <b v="0"/>
    <s v="film &amp; video/animation"/>
    <x v="0"/>
    <x v="5"/>
    <n v="0.0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2:56:20"/>
    <n v="1376502980"/>
    <x v="435"/>
    <b v="0"/>
    <n v="3"/>
    <b v="0"/>
    <s v="film &amp; video/animation"/>
    <x v="0"/>
    <x v="5"/>
    <n v="2.7272727272727273E-5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3:41:53"/>
    <n v="1372668113"/>
    <x v="436"/>
    <b v="0"/>
    <n v="0"/>
    <b v="0"/>
    <s v="film &amp; video/animation"/>
    <x v="0"/>
    <x v="5"/>
    <n v="0"/>
    <s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2:38:46"/>
    <n v="1470728326"/>
    <x v="437"/>
    <b v="0"/>
    <n v="0"/>
    <b v="0"/>
    <s v="film &amp; video/animation"/>
    <x v="0"/>
    <x v="5"/>
    <n v="0"/>
    <s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2:15:58"/>
    <n v="1445235358"/>
    <x v="438"/>
    <b v="0"/>
    <n v="11"/>
    <b v="0"/>
    <s v="film &amp; video/animation"/>
    <x v="0"/>
    <x v="5"/>
    <n v="9.3799999999999994E-2"/>
    <n v="170.54545454545453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3:16:58"/>
    <n v="1412705818"/>
    <x v="439"/>
    <b v="0"/>
    <n v="0"/>
    <b v="0"/>
    <s v="film &amp; video/animation"/>
    <x v="0"/>
    <x v="5"/>
    <n v="0"/>
    <s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7:39:13"/>
    <n v="1456270753"/>
    <x v="440"/>
    <b v="0"/>
    <n v="1"/>
    <b v="0"/>
    <s v="film &amp; video/animation"/>
    <x v="0"/>
    <x v="5"/>
    <n v="1E-3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4:03:16"/>
    <n v="1380826996"/>
    <x v="441"/>
    <b v="0"/>
    <n v="0"/>
    <b v="0"/>
    <s v="film &amp; video/animation"/>
    <x v="0"/>
    <x v="5"/>
    <n v="0"/>
    <s v="0"/>
  </r>
  <r>
    <n v="442"/>
    <s v="The Paranormal Idiot"/>
    <s v="Doomsday is here"/>
    <n v="17000"/>
    <n v="6691"/>
    <x v="2"/>
    <x v="0"/>
    <s v="USD"/>
    <n v="1424380783"/>
    <d v="2015-02-19T16:19:43"/>
    <n v="1421788783"/>
    <x v="442"/>
    <b v="0"/>
    <n v="17"/>
    <b v="0"/>
    <s v="film &amp; video/animation"/>
    <x v="0"/>
    <x v="5"/>
    <n v="0.39358823529411763"/>
    <n v="393.5882352941176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9:21:41"/>
    <n v="1389399701"/>
    <x v="443"/>
    <b v="0"/>
    <n v="2"/>
    <b v="0"/>
    <s v="film &amp; video/animation"/>
    <x v="0"/>
    <x v="5"/>
    <n v="1E-3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6:46:01"/>
    <n v="1324158361"/>
    <x v="444"/>
    <b v="0"/>
    <n v="1"/>
    <b v="0"/>
    <s v="film &amp; video/animation"/>
    <x v="0"/>
    <x v="5"/>
    <n v="0.0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3:02:55"/>
    <n v="1430899375"/>
    <x v="445"/>
    <b v="0"/>
    <n v="2"/>
    <b v="0"/>
    <s v="film &amp; video/animation"/>
    <x v="0"/>
    <x v="5"/>
    <n v="3.3333333333333335E-5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21:00:20"/>
    <n v="1422842420"/>
    <x v="446"/>
    <b v="0"/>
    <n v="16"/>
    <b v="0"/>
    <s v="film &amp; video/animation"/>
    <x v="0"/>
    <x v="5"/>
    <n v="7.2952380952380949E-2"/>
    <n v="47.87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7:19:23"/>
    <n v="1361884763"/>
    <x v="447"/>
    <b v="0"/>
    <n v="1"/>
    <b v="0"/>
    <s v="film &amp; video/animation"/>
    <x v="0"/>
    <x v="5"/>
    <n v="1.6666666666666666E-4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3:11:35"/>
    <n v="1398363095"/>
    <x v="448"/>
    <b v="0"/>
    <n v="4"/>
    <b v="0"/>
    <s v="film &amp; video/animation"/>
    <x v="0"/>
    <x v="5"/>
    <n v="3.2804E-2"/>
    <n v="20.502500000000001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8:38:05"/>
    <n v="1379425085"/>
    <x v="449"/>
    <b v="0"/>
    <n v="5"/>
    <b v="0"/>
    <s v="film &amp; video/animation"/>
    <x v="0"/>
    <x v="5"/>
    <n v="2.2499999999999999E-2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7:43:20"/>
    <n v="1389825800"/>
    <x v="450"/>
    <b v="0"/>
    <n v="7"/>
    <b v="0"/>
    <s v="film &amp; video/animation"/>
    <x v="0"/>
    <x v="5"/>
    <n v="7.92E-3"/>
    <n v="56.571428571428569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2:09:51"/>
    <n v="1388077791"/>
    <x v="451"/>
    <b v="0"/>
    <n v="0"/>
    <b v="0"/>
    <s v="film &amp; video/animation"/>
    <x v="0"/>
    <x v="5"/>
    <n v="0"/>
    <s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1:53:35"/>
    <n v="1428944015"/>
    <x v="452"/>
    <b v="0"/>
    <n v="12"/>
    <b v="0"/>
    <s v="film &amp; video/animation"/>
    <x v="0"/>
    <x v="5"/>
    <n v="0.64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4:47:59"/>
    <n v="1422992879"/>
    <x v="453"/>
    <b v="0"/>
    <n v="2"/>
    <b v="0"/>
    <s v="film &amp; video/animation"/>
    <x v="0"/>
    <x v="5"/>
    <n v="2.740447957839262E-4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8:14:00"/>
    <n v="1414343571"/>
    <x v="454"/>
    <b v="0"/>
    <n v="5"/>
    <b v="0"/>
    <s v="film &amp; video/animation"/>
    <x v="0"/>
    <x v="5"/>
    <n v="8.2000000000000007E-3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9:31:00"/>
    <n v="1330733022"/>
    <x v="455"/>
    <b v="0"/>
    <n v="2"/>
    <b v="0"/>
    <s v="film &amp; video/animation"/>
    <x v="0"/>
    <x v="5"/>
    <n v="6.9230769230769226E-4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2:59:00"/>
    <n v="1380559201"/>
    <x v="456"/>
    <b v="0"/>
    <n v="3"/>
    <b v="0"/>
    <s v="film &amp; video/animation"/>
    <x v="0"/>
    <x v="5"/>
    <n v="6.8631863186318634E-3"/>
    <n v="20.333333333333332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3:25:12"/>
    <n v="1405621512"/>
    <x v="457"/>
    <b v="0"/>
    <n v="0"/>
    <b v="0"/>
    <s v="film &amp; video/animation"/>
    <x v="0"/>
    <x v="5"/>
    <n v="0"/>
    <s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1:47:40"/>
    <n v="1365958060"/>
    <x v="458"/>
    <b v="0"/>
    <n v="49"/>
    <b v="0"/>
    <s v="film &amp; video/animation"/>
    <x v="0"/>
    <x v="5"/>
    <n v="8.2100000000000006E-2"/>
    <n v="16.75510204081632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1:22:07"/>
    <n v="1316013727"/>
    <x v="459"/>
    <b v="0"/>
    <n v="1"/>
    <b v="0"/>
    <s v="film &amp; video/animation"/>
    <x v="0"/>
    <x v="5"/>
    <n v="6.4102564102564103E-4"/>
    <n v="25"/>
  </r>
  <r>
    <n v="460"/>
    <s v="Darwin's Kiss"/>
    <s v="An animated web series about biological evolution gone haywire."/>
    <n v="8500"/>
    <n v="25"/>
    <x v="2"/>
    <x v="0"/>
    <s v="USD"/>
    <n v="1401595200"/>
    <d v="2014-05-31T23:00:00"/>
    <n v="1398862875"/>
    <x v="460"/>
    <b v="0"/>
    <n v="2"/>
    <b v="0"/>
    <s v="film &amp; video/animation"/>
    <x v="0"/>
    <x v="5"/>
    <n v="2.9411764705882353E-3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5:19:27"/>
    <n v="1368476367"/>
    <x v="461"/>
    <b v="0"/>
    <n v="0"/>
    <b v="0"/>
    <s v="film &amp; video/animation"/>
    <x v="0"/>
    <x v="5"/>
    <n v="0"/>
    <s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22:02:21"/>
    <n v="1307761341"/>
    <x v="462"/>
    <b v="0"/>
    <n v="0"/>
    <b v="0"/>
    <s v="film &amp; video/animation"/>
    <x v="0"/>
    <x v="5"/>
    <n v="0"/>
    <s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2:02:33"/>
    <n v="1311699753"/>
    <x v="463"/>
    <b v="0"/>
    <n v="11"/>
    <b v="0"/>
    <s v="film &amp; video/animation"/>
    <x v="0"/>
    <x v="5"/>
    <n v="2.2727272727272728E-2"/>
    <n v="113.636363636363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5:22:15"/>
    <n v="1461874935"/>
    <x v="464"/>
    <b v="0"/>
    <n v="1"/>
    <b v="0"/>
    <s v="film &amp; video/animation"/>
    <x v="0"/>
    <x v="5"/>
    <n v="9.9009900990099011E-4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21:52:54"/>
    <n v="1402455174"/>
    <x v="465"/>
    <b v="0"/>
    <n v="8"/>
    <b v="0"/>
    <s v="film &amp; video/animation"/>
    <x v="0"/>
    <x v="5"/>
    <n v="0.26953125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7:37:44"/>
    <n v="1344465464"/>
    <x v="466"/>
    <b v="0"/>
    <n v="5"/>
    <b v="0"/>
    <s v="film &amp; video/animation"/>
    <x v="0"/>
    <x v="5"/>
    <n v="7.6E-3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1:18:54"/>
    <n v="1344961134"/>
    <x v="467"/>
    <b v="0"/>
    <n v="39"/>
    <b v="0"/>
    <s v="film &amp; video/animation"/>
    <x v="0"/>
    <x v="5"/>
    <n v="0.21575"/>
    <n v="110.641025641025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22:51:05"/>
    <n v="1336795283"/>
    <x v="468"/>
    <b v="0"/>
    <n v="0"/>
    <b v="0"/>
    <s v="film &amp; video/animation"/>
    <x v="0"/>
    <x v="5"/>
    <n v="0"/>
    <s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8:45:24"/>
    <n v="1404776724"/>
    <x v="469"/>
    <b v="0"/>
    <n v="0"/>
    <b v="0"/>
    <s v="film &amp; video/animation"/>
    <x v="0"/>
    <x v="5"/>
    <n v="0"/>
    <s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3:00:00"/>
    <n v="1385524889"/>
    <x v="470"/>
    <b v="0"/>
    <n v="2"/>
    <b v="0"/>
    <s v="film &amp; video/animation"/>
    <x v="0"/>
    <x v="5"/>
    <n v="1.0200000000000001E-2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1:19:39"/>
    <n v="1394039979"/>
    <x v="471"/>
    <b v="0"/>
    <n v="170"/>
    <b v="0"/>
    <s v="film &amp; video/animation"/>
    <x v="0"/>
    <x v="5"/>
    <n v="0.11892727272727273"/>
    <n v="38.47647058823529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7:08:38"/>
    <n v="1406239718"/>
    <x v="472"/>
    <b v="0"/>
    <n v="5"/>
    <b v="0"/>
    <s v="film &amp; video/animation"/>
    <x v="0"/>
    <x v="5"/>
    <n v="0.17624999999999999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1:45:19"/>
    <n v="1408380319"/>
    <x v="473"/>
    <b v="0"/>
    <n v="14"/>
    <b v="0"/>
    <s v="film &amp; video/animation"/>
    <x v="0"/>
    <x v="5"/>
    <n v="2.87E-2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2:53:49"/>
    <n v="1484726029"/>
    <x v="474"/>
    <b v="0"/>
    <n v="1"/>
    <b v="0"/>
    <s v="film &amp; video/animation"/>
    <x v="0"/>
    <x v="5"/>
    <n v="3.0303030303030303E-4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21:04:03"/>
    <n v="1428285843"/>
    <x v="475"/>
    <b v="0"/>
    <n v="0"/>
    <b v="0"/>
    <s v="film &amp; video/animation"/>
    <x v="0"/>
    <x v="5"/>
    <n v="0"/>
    <s v="0"/>
  </r>
  <r>
    <n v="476"/>
    <s v="Sight Word Music Videos"/>
    <s v="Animated Music Videos that teach kids how to read."/>
    <n v="220000"/>
    <n v="4906.59"/>
    <x v="2"/>
    <x v="0"/>
    <s v="USD"/>
    <n v="1401767940"/>
    <d v="2014-06-02T22:59:00"/>
    <n v="1398727441"/>
    <x v="476"/>
    <b v="0"/>
    <n v="124"/>
    <b v="0"/>
    <s v="film &amp; video/animation"/>
    <x v="0"/>
    <x v="5"/>
    <n v="2.2302681818181819E-2"/>
    <n v="39.569274193548388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5:02:14"/>
    <n v="1332187334"/>
    <x v="477"/>
    <b v="0"/>
    <n v="0"/>
    <b v="0"/>
    <s v="film &amp; video/animation"/>
    <x v="0"/>
    <x v="5"/>
    <n v="0"/>
    <s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5:51:49"/>
    <n v="1425333109"/>
    <x v="478"/>
    <b v="0"/>
    <n v="0"/>
    <b v="0"/>
    <s v="film &amp; video/animation"/>
    <x v="0"/>
    <x v="5"/>
    <n v="0"/>
    <s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5:47:15"/>
    <n v="1411379235"/>
    <x v="479"/>
    <b v="0"/>
    <n v="55"/>
    <b v="0"/>
    <s v="film &amp; video/animation"/>
    <x v="0"/>
    <x v="5"/>
    <n v="0.3256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7:00:15"/>
    <n v="1373457615"/>
    <x v="480"/>
    <b v="0"/>
    <n v="140"/>
    <b v="0"/>
    <s v="film &amp; video/animation"/>
    <x v="0"/>
    <x v="5"/>
    <n v="0.19409999999999999"/>
    <n v="55.45714285714285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1:08:09"/>
    <n v="1347293289"/>
    <x v="481"/>
    <b v="0"/>
    <n v="21"/>
    <b v="0"/>
    <s v="film &amp; video/animation"/>
    <x v="0"/>
    <x v="5"/>
    <n v="6.0999999999999999E-2"/>
    <n v="87.14285714285713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9:34:00"/>
    <n v="1458336690"/>
    <x v="482"/>
    <b v="0"/>
    <n v="1"/>
    <b v="0"/>
    <s v="film &amp; video/animation"/>
    <x v="0"/>
    <x v="5"/>
    <n v="1E-3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3:44:32"/>
    <n v="1354250672"/>
    <x v="483"/>
    <b v="0"/>
    <n v="147"/>
    <b v="0"/>
    <s v="film &amp; video/animation"/>
    <x v="0"/>
    <x v="5"/>
    <n v="0.502"/>
    <n v="51.22448979591836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8:32:52"/>
    <n v="1443220372"/>
    <x v="484"/>
    <b v="0"/>
    <n v="11"/>
    <b v="0"/>
    <s v="film &amp; video/animation"/>
    <x v="0"/>
    <x v="5"/>
    <n v="1.8625E-3"/>
    <n v="13.54545454545454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7:08:19"/>
    <n v="1366200499"/>
    <x v="485"/>
    <b v="0"/>
    <n v="125"/>
    <b v="0"/>
    <s v="film &amp; video/animation"/>
    <x v="0"/>
    <x v="5"/>
    <n v="0.21906971229845085"/>
    <n v="66.520080000000007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7:37:19"/>
    <n v="1399070239"/>
    <x v="486"/>
    <b v="0"/>
    <n v="1"/>
    <b v="0"/>
    <s v="film &amp; video/animation"/>
    <x v="0"/>
    <x v="5"/>
    <n v="9.0909090909090904E-5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0:16:34"/>
    <n v="1477491394"/>
    <x v="487"/>
    <b v="0"/>
    <n v="0"/>
    <b v="0"/>
    <s v="film &amp; video/animation"/>
    <x v="0"/>
    <x v="5"/>
    <n v="0"/>
    <s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20:18:20"/>
    <n v="1481332700"/>
    <x v="488"/>
    <b v="0"/>
    <n v="0"/>
    <b v="0"/>
    <s v="film &amp; video/animation"/>
    <x v="0"/>
    <x v="5"/>
    <n v="0"/>
    <s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6:33:00"/>
    <n v="1323084816"/>
    <x v="489"/>
    <b v="0"/>
    <n v="3"/>
    <b v="0"/>
    <s v="film &amp; video/animation"/>
    <x v="0"/>
    <x v="5"/>
    <n v="2.8667813379201833E-3"/>
    <n v="71.666666666666671"/>
  </r>
  <r>
    <n v="490"/>
    <s v="PROJECT IS CANCELLED"/>
    <s v="Cancelled"/>
    <n v="1000"/>
    <n v="0"/>
    <x v="2"/>
    <x v="0"/>
    <s v="USD"/>
    <n v="1345677285"/>
    <d v="2012-08-22T18:14:45"/>
    <n v="1343085285"/>
    <x v="490"/>
    <b v="0"/>
    <n v="0"/>
    <b v="0"/>
    <s v="film &amp; video/animation"/>
    <x v="0"/>
    <x v="5"/>
    <n v="0"/>
    <s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8:34:59"/>
    <n v="1451345699"/>
    <x v="491"/>
    <b v="0"/>
    <n v="0"/>
    <b v="0"/>
    <s v="film &amp; video/animation"/>
    <x v="0"/>
    <x v="5"/>
    <n v="0"/>
    <s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9:50:30"/>
    <n v="1471135830"/>
    <x v="492"/>
    <b v="0"/>
    <n v="0"/>
    <b v="0"/>
    <s v="film &amp; video/animation"/>
    <x v="0"/>
    <x v="5"/>
    <n v="0"/>
    <s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2:25:38"/>
    <n v="1429550738"/>
    <x v="493"/>
    <b v="0"/>
    <n v="0"/>
    <b v="0"/>
    <s v="film &amp; video/animation"/>
    <x v="0"/>
    <x v="5"/>
    <n v="0"/>
    <s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2:00:00"/>
    <n v="1402343765"/>
    <x v="494"/>
    <b v="0"/>
    <n v="3"/>
    <b v="0"/>
    <s v="film &amp; video/animation"/>
    <x v="0"/>
    <x v="5"/>
    <n v="1.5499999999999999E-3"/>
    <n v="10.33333333333333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4:51:45"/>
    <n v="1434484305"/>
    <x v="495"/>
    <b v="0"/>
    <n v="0"/>
    <b v="0"/>
    <s v="film &amp; video/animation"/>
    <x v="0"/>
    <x v="5"/>
    <n v="0"/>
    <s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7:21:14"/>
    <n v="1386886874"/>
    <x v="496"/>
    <b v="0"/>
    <n v="1"/>
    <b v="0"/>
    <s v="film &amp; video/animation"/>
    <x v="0"/>
    <x v="5"/>
    <n v="1.6666666666666667E-5"/>
    <n v="1"/>
  </r>
  <r>
    <n v="497"/>
    <s v="Galaxy Probe Kids"/>
    <s v="live-action/animated series pilot."/>
    <n v="4480"/>
    <n v="30"/>
    <x v="2"/>
    <x v="0"/>
    <s v="USD"/>
    <n v="1419483600"/>
    <d v="2014-12-25T00:00:00"/>
    <n v="1414889665"/>
    <x v="497"/>
    <b v="0"/>
    <n v="3"/>
    <b v="0"/>
    <s v="film &amp; video/animation"/>
    <x v="0"/>
    <x v="5"/>
    <n v="6.6964285714285711E-3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3:17:29"/>
    <n v="1321035449"/>
    <x v="498"/>
    <b v="0"/>
    <n v="22"/>
    <b v="0"/>
    <s v="film &amp; video/animation"/>
    <x v="0"/>
    <x v="5"/>
    <n v="4.5985132395404561E-2"/>
    <n v="136.090909090909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5:59:00"/>
    <n v="1250630968"/>
    <x v="499"/>
    <b v="0"/>
    <n v="26"/>
    <b v="0"/>
    <s v="film &amp; video/animation"/>
    <x v="0"/>
    <x v="5"/>
    <n v="9.5500000000000002E-2"/>
    <n v="73.46153846153846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7:16:00"/>
    <n v="1268255751"/>
    <x v="500"/>
    <b v="0"/>
    <n v="4"/>
    <b v="0"/>
    <s v="film &amp; video/animation"/>
    <x v="0"/>
    <x v="5"/>
    <n v="3.307692307692308E-2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0:37:31"/>
    <n v="1307597851"/>
    <x v="501"/>
    <b v="0"/>
    <n v="0"/>
    <b v="0"/>
    <s v="film &amp; video/animation"/>
    <x v="0"/>
    <x v="5"/>
    <n v="0"/>
    <s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7:17:05"/>
    <n v="1329484625"/>
    <x v="502"/>
    <b v="0"/>
    <n v="4"/>
    <b v="0"/>
    <s v="film &amp; video/animation"/>
    <x v="0"/>
    <x v="5"/>
    <n v="1.15E-2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7:38:23"/>
    <n v="1418906303"/>
    <x v="503"/>
    <b v="0"/>
    <n v="9"/>
    <b v="0"/>
    <s v="film &amp; video/animation"/>
    <x v="0"/>
    <x v="5"/>
    <n v="1.7538461538461537E-2"/>
    <n v="12.66666666666666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7:36:27"/>
    <n v="1328916987"/>
    <x v="504"/>
    <b v="0"/>
    <n v="5"/>
    <b v="0"/>
    <s v="film &amp; video/animation"/>
    <x v="0"/>
    <x v="5"/>
    <n v="1.3673469387755101E-2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1:21:26"/>
    <n v="1447122086"/>
    <x v="505"/>
    <b v="0"/>
    <n v="14"/>
    <b v="0"/>
    <s v="film &amp; video/animation"/>
    <x v="0"/>
    <x v="5"/>
    <n v="4.3333333333333331E-3"/>
    <n v="3.7142857142857144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8:15:20"/>
    <n v="1373548520"/>
    <x v="506"/>
    <b v="0"/>
    <n v="1"/>
    <b v="0"/>
    <s v="film &amp; video/animation"/>
    <x v="0"/>
    <x v="5"/>
    <n v="1.25E-3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8:00:57"/>
    <n v="1346799657"/>
    <x v="507"/>
    <b v="0"/>
    <n v="10"/>
    <b v="0"/>
    <s v="film &amp; video/animation"/>
    <x v="0"/>
    <x v="5"/>
    <n v="3.2000000000000001E-2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9:14:00"/>
    <n v="1332808501"/>
    <x v="508"/>
    <b v="0"/>
    <n v="3"/>
    <b v="0"/>
    <s v="film &amp; video/animation"/>
    <x v="0"/>
    <x v="5"/>
    <n v="8.0000000000000002E-3"/>
    <n v="133.33333333333334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0:09:30"/>
    <n v="1432912170"/>
    <x v="509"/>
    <b v="0"/>
    <n v="1"/>
    <b v="0"/>
    <s v="film &amp; video/animation"/>
    <x v="0"/>
    <x v="5"/>
    <n v="2E-3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3:13:59"/>
    <n v="1454213639"/>
    <x v="510"/>
    <b v="0"/>
    <n v="0"/>
    <b v="0"/>
    <s v="film &amp; video/animation"/>
    <x v="0"/>
    <x v="5"/>
    <n v="0"/>
    <s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1:16:22"/>
    <n v="1362640582"/>
    <x v="511"/>
    <b v="0"/>
    <n v="5"/>
    <b v="0"/>
    <s v="film &amp; video/animation"/>
    <x v="0"/>
    <x v="5"/>
    <n v="0.03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3:48:47"/>
    <n v="1475776127"/>
    <x v="512"/>
    <b v="0"/>
    <n v="2"/>
    <b v="0"/>
    <s v="film &amp; video/animation"/>
    <x v="0"/>
    <x v="5"/>
    <n v="1.3749999999999999E-3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2:00:00"/>
    <n v="1467387705"/>
    <x v="513"/>
    <b v="0"/>
    <n v="68"/>
    <b v="0"/>
    <s v="film &amp; video/animation"/>
    <x v="0"/>
    <x v="5"/>
    <n v="0.13924"/>
    <n v="102.38235294117646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9:44:07"/>
    <n v="1405003447"/>
    <x v="514"/>
    <b v="0"/>
    <n v="3"/>
    <b v="0"/>
    <s v="film &amp; video/animation"/>
    <x v="0"/>
    <x v="5"/>
    <n v="3.3333333333333333E-2"/>
    <n v="16.666666666666668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6:46:41"/>
    <n v="1447933601"/>
    <x v="515"/>
    <b v="0"/>
    <n v="34"/>
    <b v="0"/>
    <s v="film &amp; video/animation"/>
    <x v="0"/>
    <x v="5"/>
    <n v="0.25413402061855672"/>
    <n v="725.02941176470586"/>
  </r>
  <r>
    <n v="516"/>
    <s v="Shipmates"/>
    <s v="A big brother style comedy animation series starring famous seafarers"/>
    <n v="5000"/>
    <n v="0"/>
    <x v="2"/>
    <x v="1"/>
    <s v="GBP"/>
    <n v="1432752080"/>
    <d v="2015-05-27T13:41:20"/>
    <n v="1427568080"/>
    <x v="516"/>
    <b v="0"/>
    <n v="0"/>
    <b v="0"/>
    <s v="film &amp; video/animation"/>
    <x v="0"/>
    <x v="5"/>
    <n v="0"/>
    <s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9:46:01"/>
    <n v="1483454761"/>
    <x v="517"/>
    <b v="0"/>
    <n v="3"/>
    <b v="0"/>
    <s v="film &amp; video/animation"/>
    <x v="0"/>
    <x v="5"/>
    <n v="1.3666666666666667E-2"/>
    <n v="68.333333333333329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9:46:00"/>
    <n v="1438958824"/>
    <x v="518"/>
    <b v="0"/>
    <n v="0"/>
    <b v="0"/>
    <s v="film &amp; video/animation"/>
    <x v="0"/>
    <x v="5"/>
    <n v="0"/>
    <s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4:23:41"/>
    <n v="1352107421"/>
    <x v="519"/>
    <b v="0"/>
    <n v="70"/>
    <b v="0"/>
    <s v="film &amp; video/animation"/>
    <x v="0"/>
    <x v="5"/>
    <n v="0.22881426547787684"/>
    <n v="39.228571428571428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1:51:01"/>
    <n v="1447174261"/>
    <x v="520"/>
    <b v="0"/>
    <n v="34"/>
    <b v="1"/>
    <s v="theater/plays"/>
    <x v="1"/>
    <x v="6"/>
    <n v="1.0209999999999999"/>
    <n v="150.1470588235294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3:59:00"/>
    <n v="1475460819"/>
    <x v="521"/>
    <b v="0"/>
    <n v="56"/>
    <b v="1"/>
    <s v="theater/plays"/>
    <x v="1"/>
    <x v="6"/>
    <n v="1.0464"/>
    <n v="93.42857142857143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8:58:45"/>
    <n v="1456793925"/>
    <x v="522"/>
    <b v="0"/>
    <n v="31"/>
    <b v="1"/>
    <s v="theater/plays"/>
    <x v="1"/>
    <x v="6"/>
    <n v="1.1466666666666667"/>
    <n v="110.9677419354838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22:11:16"/>
    <n v="1440213076"/>
    <x v="523"/>
    <b v="0"/>
    <n v="84"/>
    <b v="1"/>
    <s v="theater/plays"/>
    <x v="1"/>
    <x v="6"/>
    <n v="1.206"/>
    <n v="71.78571428571429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2:12:49"/>
    <n v="1462209169"/>
    <x v="524"/>
    <b v="0"/>
    <n v="130"/>
    <b v="1"/>
    <s v="theater/plays"/>
    <x v="1"/>
    <x v="6"/>
    <n v="1.0867285714285715"/>
    <n v="29.2580769230769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4:37:21"/>
    <n v="1406713041"/>
    <x v="525"/>
    <b v="0"/>
    <n v="12"/>
    <b v="1"/>
    <s v="theater/plays"/>
    <x v="1"/>
    <x v="6"/>
    <n v="1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2:00:00"/>
    <n v="1436278344"/>
    <x v="526"/>
    <b v="0"/>
    <n v="23"/>
    <b v="1"/>
    <s v="theater/plays"/>
    <x v="1"/>
    <x v="6"/>
    <n v="1.1399999999999999"/>
    <n v="74.34782608695651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1:05:00"/>
    <n v="1484715366"/>
    <x v="527"/>
    <b v="0"/>
    <n v="158"/>
    <b v="1"/>
    <s v="theater/plays"/>
    <x v="1"/>
    <x v="6"/>
    <n v="1.0085"/>
    <n v="63.829113924050631"/>
  </r>
  <r>
    <n v="528"/>
    <s v="Devastated No Matter What"/>
    <s v="A Festival Backed Production of a Full-Length Play."/>
    <n v="1150"/>
    <n v="1330"/>
    <x v="0"/>
    <x v="0"/>
    <s v="USD"/>
    <n v="1434921600"/>
    <d v="2015-06-21T16:20:00"/>
    <n v="1433109907"/>
    <x v="528"/>
    <b v="0"/>
    <n v="30"/>
    <b v="1"/>
    <s v="theater/plays"/>
    <x v="1"/>
    <x v="6"/>
    <n v="1.1565217391304348"/>
    <n v="44.33333333333333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0:00:00"/>
    <n v="1482281094"/>
    <x v="529"/>
    <b v="0"/>
    <n v="18"/>
    <b v="1"/>
    <s v="theater/plays"/>
    <x v="1"/>
    <x v="6"/>
    <n v="1.3041666666666667"/>
    <n v="86.944444444444443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21:00:00"/>
    <n v="1433254268"/>
    <x v="530"/>
    <b v="0"/>
    <n v="29"/>
    <b v="1"/>
    <s v="theater/plays"/>
    <x v="1"/>
    <x v="6"/>
    <n v="1.0778267254038179"/>
    <n v="126.5517241379310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1:59:00"/>
    <n v="1478050429"/>
    <x v="531"/>
    <b v="0"/>
    <n v="31"/>
    <b v="1"/>
    <s v="theater/plays"/>
    <x v="1"/>
    <x v="6"/>
    <n v="1"/>
    <n v="129.0322580645161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9:10:08"/>
    <n v="1460506208"/>
    <x v="532"/>
    <b v="0"/>
    <n v="173"/>
    <b v="1"/>
    <s v="theater/plays"/>
    <x v="1"/>
    <x v="6"/>
    <n v="1.2324999999999999"/>
    <n v="71.24277456647398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5:26:05"/>
    <n v="1461320765"/>
    <x v="533"/>
    <b v="0"/>
    <n v="17"/>
    <b v="1"/>
    <s v="theater/plays"/>
    <x v="1"/>
    <x v="6"/>
    <n v="1.002"/>
    <n v="117.8823529411764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8:00:00"/>
    <n v="1443036470"/>
    <x v="534"/>
    <b v="0"/>
    <n v="48"/>
    <b v="1"/>
    <s v="theater/plays"/>
    <x v="1"/>
    <x v="6"/>
    <n v="1.0466666666666666"/>
    <n v="327.0833333333333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8:05:05"/>
    <n v="1481115905"/>
    <x v="535"/>
    <b v="0"/>
    <n v="59"/>
    <b v="1"/>
    <s v="theater/plays"/>
    <x v="1"/>
    <x v="6"/>
    <n v="1.0249999999999999"/>
    <n v="34.74576271186440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3:00:00"/>
    <n v="1435133807"/>
    <x v="536"/>
    <b v="0"/>
    <n v="39"/>
    <b v="1"/>
    <s v="theater/plays"/>
    <x v="1"/>
    <x v="6"/>
    <n v="1.1825757575757576"/>
    <n v="100.0641025641025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4:26:31"/>
    <n v="1444069591"/>
    <x v="537"/>
    <b v="0"/>
    <n v="59"/>
    <b v="1"/>
    <s v="theater/plays"/>
    <x v="1"/>
    <x v="6"/>
    <n v="1.2050000000000001"/>
    <n v="40.84745762711864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4:04:23"/>
    <n v="1460574263"/>
    <x v="538"/>
    <b v="0"/>
    <n v="60"/>
    <b v="1"/>
    <s v="theater/plays"/>
    <x v="1"/>
    <x v="6"/>
    <n v="3.0242"/>
    <n v="252.0166666666666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20:11:47"/>
    <n v="1465866707"/>
    <x v="539"/>
    <b v="0"/>
    <n v="20"/>
    <b v="1"/>
    <s v="theater/plays"/>
    <x v="1"/>
    <x v="6"/>
    <n v="1.00644"/>
    <n v="25.16100000000000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4:36:46"/>
    <n v="1420486606"/>
    <x v="540"/>
    <b v="0"/>
    <n v="1"/>
    <b v="0"/>
    <s v="technology/web"/>
    <x v="2"/>
    <x v="7"/>
    <n v="6.666666666666667E-5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20:07:14"/>
    <n v="1443488834"/>
    <x v="541"/>
    <b v="0"/>
    <n v="1"/>
    <b v="0"/>
    <s v="technology/web"/>
    <x v="2"/>
    <x v="7"/>
    <n v="5.5555555555555558E-3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1:41:56"/>
    <n v="1457113316"/>
    <x v="542"/>
    <b v="0"/>
    <n v="1"/>
    <b v="0"/>
    <s v="technology/web"/>
    <x v="2"/>
    <x v="7"/>
    <n v="3.9999999999999998E-6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21:12:42"/>
    <n v="1412215962"/>
    <x v="543"/>
    <b v="0"/>
    <n v="2"/>
    <b v="0"/>
    <s v="technology/web"/>
    <x v="2"/>
    <x v="7"/>
    <n v="3.1818181818181819E-3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0:46:00"/>
    <n v="1465055160"/>
    <x v="544"/>
    <b v="0"/>
    <n v="2"/>
    <b v="0"/>
    <s v="technology/web"/>
    <x v="2"/>
    <x v="7"/>
    <n v="1.2E-2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0:13:09"/>
    <n v="1444140789"/>
    <x v="545"/>
    <b v="0"/>
    <n v="34"/>
    <b v="0"/>
    <s v="technology/web"/>
    <x v="2"/>
    <x v="7"/>
    <n v="0.27383999999999997"/>
    <n v="402.7058823529411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1:01:55"/>
    <n v="1441209715"/>
    <x v="546"/>
    <b v="0"/>
    <n v="2"/>
    <b v="0"/>
    <s v="technology/web"/>
    <x v="2"/>
    <x v="7"/>
    <n v="8.6666666666666663E-4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1:42:44"/>
    <n v="1452530564"/>
    <x v="547"/>
    <b v="0"/>
    <n v="0"/>
    <b v="0"/>
    <s v="technology/web"/>
    <x v="2"/>
    <x v="7"/>
    <n v="0"/>
    <s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6:40:48"/>
    <n v="1443562848"/>
    <x v="548"/>
    <b v="0"/>
    <n v="1"/>
    <b v="0"/>
    <s v="technology/web"/>
    <x v="2"/>
    <x v="7"/>
    <n v="8.9999999999999998E-4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0:17:02"/>
    <n v="1433776622"/>
    <x v="549"/>
    <b v="0"/>
    <n v="8"/>
    <b v="0"/>
    <s v="technology/web"/>
    <x v="2"/>
    <x v="7"/>
    <n v="2.7199999999999998E-2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0:00:00"/>
    <n v="1484756245"/>
    <x v="550"/>
    <b v="0"/>
    <n v="4"/>
    <b v="0"/>
    <s v="technology/web"/>
    <x v="2"/>
    <x v="7"/>
    <n v="7.0000000000000001E-3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2:53:00"/>
    <n v="1434609424"/>
    <x v="551"/>
    <b v="0"/>
    <n v="28"/>
    <b v="0"/>
    <s v="technology/web"/>
    <x v="2"/>
    <x v="7"/>
    <n v="5.0413333333333331E-2"/>
    <n v="135.03571428571428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9:48:16"/>
    <n v="1447166896"/>
    <x v="552"/>
    <b v="0"/>
    <n v="0"/>
    <b v="0"/>
    <s v="technology/web"/>
    <x v="2"/>
    <x v="7"/>
    <n v="0"/>
    <s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3:16:31"/>
    <n v="1413393391"/>
    <x v="553"/>
    <b v="0"/>
    <n v="6"/>
    <b v="0"/>
    <s v="technology/web"/>
    <x v="2"/>
    <x v="7"/>
    <n v="4.9199999999999999E-3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1:26:12"/>
    <n v="1411143972"/>
    <x v="554"/>
    <b v="0"/>
    <n v="22"/>
    <b v="0"/>
    <s v="technology/web"/>
    <x v="2"/>
    <x v="7"/>
    <n v="0.36589147286821705"/>
    <n v="64.363636363636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3:29:03"/>
    <n v="1463128143"/>
    <x v="555"/>
    <b v="0"/>
    <n v="0"/>
    <b v="0"/>
    <s v="technology/web"/>
    <x v="2"/>
    <x v="7"/>
    <n v="0"/>
    <s v="0"/>
  </r>
  <r>
    <n v="556"/>
    <s v="Braille Academy"/>
    <s v="An educational platform for learning Unified English Braille Code"/>
    <n v="8000"/>
    <n v="200"/>
    <x v="2"/>
    <x v="0"/>
    <s v="USD"/>
    <n v="1452112717"/>
    <d v="2016-01-06T15:38:37"/>
    <n v="1449520717"/>
    <x v="556"/>
    <b v="0"/>
    <n v="1"/>
    <b v="0"/>
    <s v="technology/web"/>
    <x v="2"/>
    <x v="7"/>
    <n v="2.5000000000000001E-2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8:36:43"/>
    <n v="1478126203"/>
    <x v="557"/>
    <b v="0"/>
    <n v="20"/>
    <b v="0"/>
    <s v="technology/web"/>
    <x v="2"/>
    <x v="7"/>
    <n v="9.1066666666666674E-3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5:11:45"/>
    <n v="1424639505"/>
    <x v="558"/>
    <b v="0"/>
    <n v="0"/>
    <b v="0"/>
    <s v="technology/web"/>
    <x v="2"/>
    <x v="7"/>
    <n v="0"/>
    <s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1:47:40"/>
    <n v="1447397260"/>
    <x v="559"/>
    <b v="0"/>
    <n v="1"/>
    <b v="0"/>
    <s v="technology/web"/>
    <x v="2"/>
    <x v="7"/>
    <n v="2.0833333333333335E-4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3:30:45"/>
    <n v="1416249045"/>
    <x v="560"/>
    <b v="0"/>
    <n v="3"/>
    <b v="0"/>
    <s v="technology/web"/>
    <x v="2"/>
    <x v="7"/>
    <n v="1.2E-4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0:48:33"/>
    <n v="1442850513"/>
    <x v="561"/>
    <b v="0"/>
    <n v="2"/>
    <b v="0"/>
    <s v="technology/web"/>
    <x v="2"/>
    <x v="7"/>
    <n v="3.6666666666666666E-3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4:20:15"/>
    <n v="1479460815"/>
    <x v="562"/>
    <b v="0"/>
    <n v="0"/>
    <b v="0"/>
    <s v="technology/web"/>
    <x v="2"/>
    <x v="7"/>
    <n v="0"/>
    <s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20:40:47"/>
    <n v="1421545247"/>
    <x v="563"/>
    <b v="0"/>
    <n v="2"/>
    <b v="0"/>
    <s v="technology/web"/>
    <x v="2"/>
    <x v="7"/>
    <n v="9.0666666666666662E-4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7:37:55"/>
    <n v="1455230275"/>
    <x v="564"/>
    <b v="0"/>
    <n v="1"/>
    <b v="0"/>
    <s v="technology/web"/>
    <x v="2"/>
    <x v="7"/>
    <n v="5.5555555555555558E-5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3:50:49"/>
    <n v="1433962249"/>
    <x v="565"/>
    <b v="0"/>
    <n v="0"/>
    <b v="0"/>
    <s v="technology/web"/>
    <x v="2"/>
    <x v="7"/>
    <n v="0"/>
    <s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1:25:33"/>
    <n v="1465921533"/>
    <x v="566"/>
    <b v="0"/>
    <n v="1"/>
    <b v="0"/>
    <s v="technology/web"/>
    <x v="2"/>
    <x v="7"/>
    <n v="2.0000000000000001E-4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5:13:14"/>
    <n v="1417551194"/>
    <x v="567"/>
    <b v="0"/>
    <n v="0"/>
    <b v="0"/>
    <s v="technology/web"/>
    <x v="2"/>
    <x v="7"/>
    <n v="0"/>
    <s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6:00:00"/>
    <n v="1449785223"/>
    <x v="568"/>
    <b v="0"/>
    <n v="5"/>
    <b v="0"/>
    <s v="technology/web"/>
    <x v="2"/>
    <x v="7"/>
    <n v="0.01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5:20:12"/>
    <n v="1449087612"/>
    <x v="569"/>
    <b v="0"/>
    <n v="1"/>
    <b v="0"/>
    <s v="technology/web"/>
    <x v="2"/>
    <x v="7"/>
    <n v="8.0000000000000002E-3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4:09:29"/>
    <n v="1453230569"/>
    <x v="570"/>
    <b v="0"/>
    <n v="1"/>
    <b v="0"/>
    <s v="technology/web"/>
    <x v="2"/>
    <x v="7"/>
    <n v="1.6705882352941177E-3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2:59:00"/>
    <n v="1436297723"/>
    <x v="571"/>
    <b v="0"/>
    <n v="2"/>
    <b v="0"/>
    <s v="technology/web"/>
    <x v="2"/>
    <x v="7"/>
    <n v="4.2399999999999998E-3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3:11:28"/>
    <n v="1444065088"/>
    <x v="572"/>
    <b v="0"/>
    <n v="0"/>
    <b v="0"/>
    <s v="technology/web"/>
    <x v="2"/>
    <x v="7"/>
    <n v="0"/>
    <s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20:12:00"/>
    <n v="1416445931"/>
    <x v="573"/>
    <b v="0"/>
    <n v="9"/>
    <b v="0"/>
    <s v="technology/web"/>
    <x v="2"/>
    <x v="7"/>
    <n v="3.892538925389254E-3"/>
    <n v="38.44444444444444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5:38:27"/>
    <n v="1474281507"/>
    <x v="574"/>
    <b v="0"/>
    <n v="4"/>
    <b v="0"/>
    <s v="technology/web"/>
    <x v="2"/>
    <x v="7"/>
    <n v="7.1556350626118068E-3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1:37:23"/>
    <n v="1431621443"/>
    <x v="575"/>
    <b v="0"/>
    <n v="4"/>
    <b v="0"/>
    <s v="technology/web"/>
    <x v="2"/>
    <x v="7"/>
    <n v="4.3166666666666666E-3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5:19:12"/>
    <n v="1422357552"/>
    <x v="576"/>
    <b v="0"/>
    <n v="1"/>
    <b v="0"/>
    <s v="technology/web"/>
    <x v="2"/>
    <x v="7"/>
    <n v="1.2500000000000001E-5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9:08:22"/>
    <n v="1458569302"/>
    <x v="577"/>
    <b v="0"/>
    <n v="1"/>
    <b v="0"/>
    <s v="technology/web"/>
    <x v="2"/>
    <x v="7"/>
    <n v="2E-3"/>
    <n v="10"/>
  </r>
  <r>
    <n v="578"/>
    <s v="weBuy Crowdsourced Shopping"/>
    <s v="weBuy trade built on technology and Crowd Sourced Power"/>
    <n v="125000"/>
    <n v="14"/>
    <x v="2"/>
    <x v="1"/>
    <s v="GBP"/>
    <n v="1441633993"/>
    <d v="2015-09-07T08:53:13"/>
    <n v="1439560393"/>
    <x v="578"/>
    <b v="0"/>
    <n v="7"/>
    <b v="0"/>
    <s v="technology/web"/>
    <x v="2"/>
    <x v="7"/>
    <n v="1.12E-4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5:27:03"/>
    <n v="1416947223"/>
    <x v="579"/>
    <b v="0"/>
    <n v="5"/>
    <b v="0"/>
    <s v="technology/web"/>
    <x v="2"/>
    <x v="7"/>
    <n v="1.4583333333333334E-2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6:47:47"/>
    <n v="1471988867"/>
    <x v="580"/>
    <b v="0"/>
    <n v="1"/>
    <b v="0"/>
    <s v="technology/web"/>
    <x v="2"/>
    <x v="7"/>
    <n v="3.3333333333333332E-4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9:18:24"/>
    <n v="1435882704"/>
    <x v="581"/>
    <b v="0"/>
    <n v="0"/>
    <b v="0"/>
    <s v="technology/web"/>
    <x v="2"/>
    <x v="7"/>
    <n v="0"/>
    <s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3:00:00"/>
    <n v="1424454319"/>
    <x v="582"/>
    <b v="0"/>
    <n v="0"/>
    <b v="0"/>
    <s v="technology/web"/>
    <x v="2"/>
    <x v="7"/>
    <n v="0"/>
    <s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6:31:27"/>
    <n v="1424212287"/>
    <x v="583"/>
    <b v="0"/>
    <n v="1"/>
    <b v="0"/>
    <s v="technology/web"/>
    <x v="2"/>
    <x v="7"/>
    <n v="1.1111111111111112E-4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1:11:56"/>
    <n v="1423933916"/>
    <x v="584"/>
    <b v="0"/>
    <n v="2"/>
    <b v="0"/>
    <s v="technology/web"/>
    <x v="2"/>
    <x v="7"/>
    <n v="0.01"/>
    <n v="5"/>
  </r>
  <r>
    <n v="585"/>
    <s v="Link Card"/>
    <s v="SAVE UP TO 40% WHEN YOU SPEND!_x000a__x000a_PRE-ORDER YOUR LINK CARD TODAY"/>
    <n v="9000"/>
    <n v="0"/>
    <x v="2"/>
    <x v="1"/>
    <s v="GBP"/>
    <n v="1448928000"/>
    <d v="2015-11-30T19:00:00"/>
    <n v="1444123377"/>
    <x v="585"/>
    <b v="0"/>
    <n v="0"/>
    <b v="0"/>
    <s v="technology/web"/>
    <x v="2"/>
    <x v="7"/>
    <n v="0"/>
    <s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5:30:07"/>
    <n v="1421440207"/>
    <x v="586"/>
    <b v="0"/>
    <n v="4"/>
    <b v="0"/>
    <s v="technology/web"/>
    <x v="2"/>
    <x v="7"/>
    <n v="5.5999999999999999E-3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3:10:33"/>
    <n v="1426615833"/>
    <x v="587"/>
    <b v="0"/>
    <n v="7"/>
    <b v="0"/>
    <s v="technology/web"/>
    <x v="2"/>
    <x v="7"/>
    <n v="9.0833333333333335E-2"/>
    <n v="389.28571428571428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4:28:06"/>
    <n v="1474223286"/>
    <x v="588"/>
    <b v="0"/>
    <n v="2"/>
    <b v="0"/>
    <s v="technology/web"/>
    <x v="2"/>
    <x v="7"/>
    <n v="3.3444444444444443E-2"/>
    <n v="150.5"/>
  </r>
  <r>
    <n v="589"/>
    <s v="Get Neighborly"/>
    <s v="Services closer than you think..."/>
    <n v="7500"/>
    <n v="1"/>
    <x v="2"/>
    <x v="0"/>
    <s v="USD"/>
    <n v="1436366699"/>
    <d v="2015-07-08T09:44:59"/>
    <n v="1435070699"/>
    <x v="589"/>
    <b v="0"/>
    <n v="1"/>
    <b v="0"/>
    <s v="technology/web"/>
    <x v="2"/>
    <x v="7"/>
    <n v="1.3333333333333334E-4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8:01:00"/>
    <n v="1452259131"/>
    <x v="590"/>
    <b v="0"/>
    <n v="9"/>
    <b v="0"/>
    <s v="technology/web"/>
    <x v="2"/>
    <x v="7"/>
    <n v="4.4600000000000001E-2"/>
    <n v="24.77777777777777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8:02:10"/>
    <n v="1434978130"/>
    <x v="591"/>
    <b v="0"/>
    <n v="2"/>
    <b v="0"/>
    <s v="technology/web"/>
    <x v="2"/>
    <x v="7"/>
    <n v="6.0999999999999997E-4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0:34:20"/>
    <n v="1414992860"/>
    <x v="592"/>
    <b v="0"/>
    <n v="1"/>
    <b v="0"/>
    <s v="technology/web"/>
    <x v="2"/>
    <x v="7"/>
    <n v="3.3333333333333333E-2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0:15:45"/>
    <n v="1425744945"/>
    <x v="593"/>
    <b v="0"/>
    <n v="7"/>
    <b v="0"/>
    <s v="technology/web"/>
    <x v="2"/>
    <x v="7"/>
    <n v="0.23"/>
    <n v="16.428571428571427"/>
  </r>
  <r>
    <n v="594"/>
    <s v="Unleashed Fitness"/>
    <s v="Creating a fitness site that will change the fitness game forever!"/>
    <n v="25000"/>
    <n v="26"/>
    <x v="2"/>
    <x v="0"/>
    <s v="USD"/>
    <n v="1460832206"/>
    <d v="2016-04-16T13:43:26"/>
    <n v="1458240206"/>
    <x v="594"/>
    <b v="0"/>
    <n v="2"/>
    <b v="0"/>
    <s v="technology/web"/>
    <x v="2"/>
    <x v="7"/>
    <n v="1.0399999999999999E-3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20:40:38"/>
    <n v="1426815638"/>
    <x v="595"/>
    <b v="0"/>
    <n v="8"/>
    <b v="0"/>
    <s v="technology/web"/>
    <x v="2"/>
    <x v="7"/>
    <n v="4.2599999999999999E-3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6:31:32"/>
    <n v="1475530292"/>
    <x v="596"/>
    <b v="0"/>
    <n v="2"/>
    <b v="0"/>
    <s v="technology/web"/>
    <x v="2"/>
    <x v="7"/>
    <n v="2.9999999999999997E-4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1:00:00"/>
    <n v="1466787335"/>
    <x v="597"/>
    <b v="0"/>
    <n v="2"/>
    <b v="0"/>
    <s v="technology/web"/>
    <x v="2"/>
    <x v="7"/>
    <n v="2.6666666666666666E-3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9:03:01"/>
    <n v="1415145781"/>
    <x v="598"/>
    <b v="0"/>
    <n v="7"/>
    <b v="0"/>
    <s v="technology/web"/>
    <x v="2"/>
    <x v="7"/>
    <n v="0.34"/>
    <n v="121.428571428571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0:16:00"/>
    <n v="1423769402"/>
    <x v="599"/>
    <b v="0"/>
    <n v="2"/>
    <b v="0"/>
    <s v="technology/web"/>
    <x v="2"/>
    <x v="7"/>
    <n v="6.2E-4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4:09:22"/>
    <n v="1426014562"/>
    <x v="600"/>
    <b v="0"/>
    <n v="1"/>
    <b v="0"/>
    <s v="technology/web"/>
    <x v="2"/>
    <x v="7"/>
    <n v="0.02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5:35:39"/>
    <n v="1417034139"/>
    <x v="601"/>
    <b v="0"/>
    <n v="6"/>
    <b v="0"/>
    <s v="technology/web"/>
    <x v="2"/>
    <x v="7"/>
    <n v="1.4E-2"/>
    <n v="23.33333333333333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4:03:35"/>
    <n v="1432062215"/>
    <x v="602"/>
    <b v="0"/>
    <n v="0"/>
    <b v="0"/>
    <s v="technology/web"/>
    <x v="2"/>
    <x v="7"/>
    <n v="0"/>
    <s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0:20:23"/>
    <n v="1405437623"/>
    <x v="603"/>
    <b v="0"/>
    <n v="13"/>
    <b v="0"/>
    <s v="technology/web"/>
    <x v="2"/>
    <x v="7"/>
    <n v="3.9334666666666664E-2"/>
    <n v="45.38615384615384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9:50:56"/>
    <n v="1406595056"/>
    <x v="604"/>
    <b v="0"/>
    <n v="0"/>
    <b v="0"/>
    <s v="technology/web"/>
    <x v="2"/>
    <x v="7"/>
    <n v="0"/>
    <s v="0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3:35:08"/>
    <n v="1436430908"/>
    <x v="605"/>
    <b v="0"/>
    <n v="8"/>
    <b v="0"/>
    <s v="technology/web"/>
    <x v="2"/>
    <x v="7"/>
    <n v="2.6200000000000001E-2"/>
    <n v="16.37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0:00:00"/>
    <n v="1428507409"/>
    <x v="606"/>
    <b v="0"/>
    <n v="1"/>
    <b v="0"/>
    <s v="technology/web"/>
    <x v="2"/>
    <x v="7"/>
    <n v="2E-3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5:48:56"/>
    <n v="1445629736"/>
    <x v="607"/>
    <b v="0"/>
    <n v="0"/>
    <b v="0"/>
    <s v="technology/web"/>
    <x v="2"/>
    <x v="7"/>
    <n v="0"/>
    <s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7:06:20"/>
    <n v="1431813980"/>
    <x v="608"/>
    <b v="0"/>
    <n v="5"/>
    <b v="0"/>
    <s v="technology/web"/>
    <x v="2"/>
    <x v="7"/>
    <n v="9.7400000000000004E-3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20:49:04"/>
    <n v="1446166144"/>
    <x v="609"/>
    <b v="0"/>
    <n v="1"/>
    <b v="0"/>
    <s v="technology/web"/>
    <x v="2"/>
    <x v="7"/>
    <n v="6.41025641025641E-3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4:56:26"/>
    <n v="1427140586"/>
    <x v="610"/>
    <b v="0"/>
    <n v="0"/>
    <b v="0"/>
    <s v="technology/web"/>
    <x v="2"/>
    <x v="7"/>
    <n v="0"/>
    <s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8:27:17"/>
    <n v="1448026037"/>
    <x v="611"/>
    <b v="0"/>
    <n v="0"/>
    <b v="0"/>
    <s v="technology/web"/>
    <x v="2"/>
    <x v="7"/>
    <n v="0"/>
    <s v="0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9:45:46"/>
    <n v="1470185146"/>
    <x v="612"/>
    <b v="0"/>
    <n v="0"/>
    <b v="0"/>
    <s v="technology/web"/>
    <x v="2"/>
    <x v="7"/>
    <n v="0"/>
    <s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3:59:00"/>
    <n v="1441022120"/>
    <x v="613"/>
    <b v="0"/>
    <n v="121"/>
    <b v="0"/>
    <s v="technology/web"/>
    <x v="2"/>
    <x v="7"/>
    <n v="0.21363333333333334"/>
    <n v="105.9338842975206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20:29:00"/>
    <n v="1464139740"/>
    <x v="614"/>
    <b v="0"/>
    <n v="0"/>
    <b v="0"/>
    <s v="technology/web"/>
    <x v="2"/>
    <x v="7"/>
    <n v="0"/>
    <s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21:55:59"/>
    <n v="1440557759"/>
    <x v="615"/>
    <b v="0"/>
    <n v="0"/>
    <b v="0"/>
    <s v="technology/web"/>
    <x v="2"/>
    <x v="7"/>
    <n v="0"/>
    <s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4:01:47"/>
    <n v="1485421307"/>
    <x v="616"/>
    <b v="0"/>
    <n v="0"/>
    <b v="0"/>
    <s v="technology/web"/>
    <x v="2"/>
    <x v="7"/>
    <n v="0"/>
    <s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3:14:03"/>
    <n v="1427184843"/>
    <x v="617"/>
    <b v="0"/>
    <n v="3"/>
    <b v="0"/>
    <s v="technology/web"/>
    <x v="2"/>
    <x v="7"/>
    <n v="0.03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4:26:43"/>
    <n v="1447097203"/>
    <x v="618"/>
    <b v="0"/>
    <n v="0"/>
    <b v="0"/>
    <s v="technology/web"/>
    <x v="2"/>
    <x v="7"/>
    <n v="0"/>
    <s v="0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1:36:30"/>
    <n v="1411745790"/>
    <x v="619"/>
    <b v="0"/>
    <n v="1"/>
    <b v="0"/>
    <s v="technology/web"/>
    <x v="2"/>
    <x v="7"/>
    <n v="3.9999999999999998E-7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2:12:18"/>
    <n v="1405098738"/>
    <x v="620"/>
    <b v="0"/>
    <n v="1"/>
    <b v="0"/>
    <s v="technology/web"/>
    <x v="2"/>
    <x v="7"/>
    <n v="0.0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8:42:17"/>
    <n v="1465342937"/>
    <x v="621"/>
    <b v="0"/>
    <n v="3"/>
    <b v="0"/>
    <s v="technology/web"/>
    <x v="2"/>
    <x v="7"/>
    <n v="1.044E-2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3:35:38"/>
    <n v="1465670138"/>
    <x v="622"/>
    <b v="0"/>
    <n v="9"/>
    <b v="0"/>
    <s v="technology/web"/>
    <x v="2"/>
    <x v="7"/>
    <n v="5.6833333333333333E-2"/>
    <n v="37.88888888888888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9:13:17"/>
    <n v="1430179997"/>
    <x v="623"/>
    <b v="0"/>
    <n v="0"/>
    <b v="0"/>
    <s v="technology/web"/>
    <x v="2"/>
    <x v="7"/>
    <n v="0"/>
    <s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8:44:01"/>
    <n v="1429055041"/>
    <x v="624"/>
    <b v="0"/>
    <n v="0"/>
    <b v="0"/>
    <s v="technology/web"/>
    <x v="2"/>
    <x v="7"/>
    <n v="0"/>
    <s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5:29:37"/>
    <n v="1487971777"/>
    <x v="625"/>
    <b v="0"/>
    <n v="0"/>
    <b v="0"/>
    <s v="technology/web"/>
    <x v="2"/>
    <x v="7"/>
    <n v="0"/>
    <s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8:22:00"/>
    <n v="1436793939"/>
    <x v="626"/>
    <b v="0"/>
    <n v="39"/>
    <b v="0"/>
    <s v="technology/web"/>
    <x v="2"/>
    <x v="7"/>
    <n v="0.17380000000000001"/>
    <n v="111.410256410256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8:00:00"/>
    <n v="1452842511"/>
    <x v="627"/>
    <b v="0"/>
    <n v="1"/>
    <b v="0"/>
    <s v="technology/web"/>
    <x v="2"/>
    <x v="7"/>
    <n v="2.0000000000000001E-4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1:37:37"/>
    <n v="1402677457"/>
    <x v="628"/>
    <b v="0"/>
    <n v="0"/>
    <b v="0"/>
    <s v="technology/web"/>
    <x v="2"/>
    <x v="7"/>
    <n v="0"/>
    <s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0:18:28"/>
    <n v="1460647108"/>
    <x v="629"/>
    <b v="0"/>
    <n v="3"/>
    <b v="0"/>
    <s v="technology/web"/>
    <x v="2"/>
    <x v="7"/>
    <n v="1.75E-3"/>
    <n v="116.666666666666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0:10:00"/>
    <n v="1438959121"/>
    <x v="630"/>
    <b v="0"/>
    <n v="1"/>
    <b v="0"/>
    <s v="technology/web"/>
    <x v="2"/>
    <x v="7"/>
    <n v="8.3340278356529708E-4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3:32:09"/>
    <n v="1461954729"/>
    <x v="631"/>
    <b v="0"/>
    <n v="9"/>
    <b v="0"/>
    <s v="technology/web"/>
    <x v="2"/>
    <x v="7"/>
    <n v="1.38E-2"/>
    <n v="76.66666666666667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1:49:25"/>
    <n v="1445874565"/>
    <x v="632"/>
    <b v="0"/>
    <n v="0"/>
    <b v="0"/>
    <s v="technology/web"/>
    <x v="2"/>
    <x v="7"/>
    <n v="0"/>
    <s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8:00:00"/>
    <n v="1463469062"/>
    <x v="633"/>
    <b v="0"/>
    <n v="25"/>
    <b v="0"/>
    <s v="technology/web"/>
    <x v="2"/>
    <x v="7"/>
    <n v="0.1245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7:17:09"/>
    <n v="1422397029"/>
    <x v="634"/>
    <b v="0"/>
    <n v="1"/>
    <b v="0"/>
    <s v="technology/web"/>
    <x v="2"/>
    <x v="7"/>
    <n v="2.0000000000000001E-4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21:12:42"/>
    <n v="1426212762"/>
    <x v="635"/>
    <b v="0"/>
    <n v="1"/>
    <b v="0"/>
    <s v="technology/web"/>
    <x v="2"/>
    <x v="7"/>
    <n v="8.0000000000000007E-5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5:47:00"/>
    <n v="1430996150"/>
    <x v="636"/>
    <b v="0"/>
    <n v="1"/>
    <b v="0"/>
    <s v="technology/web"/>
    <x v="2"/>
    <x v="7"/>
    <n v="2E-3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8:04:00"/>
    <n v="1485558318"/>
    <x v="637"/>
    <b v="0"/>
    <n v="0"/>
    <b v="0"/>
    <s v="technology/web"/>
    <x v="2"/>
    <x v="7"/>
    <n v="0"/>
    <s v="0"/>
  </r>
  <r>
    <n v="638"/>
    <s v="W (Canceled)"/>
    <s v="O0"/>
    <n v="200000"/>
    <n v="18"/>
    <x v="1"/>
    <x v="12"/>
    <s v="EUR"/>
    <n v="1490447662"/>
    <d v="2017-03-25T08:14:22"/>
    <n v="1485267262"/>
    <x v="638"/>
    <b v="0"/>
    <n v="6"/>
    <b v="0"/>
    <s v="technology/web"/>
    <x v="2"/>
    <x v="7"/>
    <n v="9.0000000000000006E-5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8:59:55"/>
    <n v="1408024795"/>
    <x v="639"/>
    <b v="0"/>
    <n v="1"/>
    <b v="0"/>
    <s v="technology/web"/>
    <x v="2"/>
    <x v="7"/>
    <n v="9.9999999999999995E-7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8:00:00"/>
    <n v="1478685915"/>
    <x v="640"/>
    <b v="0"/>
    <n v="2"/>
    <b v="1"/>
    <s v="technology/wearables"/>
    <x v="2"/>
    <x v="8"/>
    <n v="1.4428571428571428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8:40:48"/>
    <n v="1436881248"/>
    <x v="641"/>
    <b v="0"/>
    <n v="315"/>
    <b v="1"/>
    <s v="technology/wearables"/>
    <x v="2"/>
    <x v="8"/>
    <n v="1.1916249999999999"/>
    <n v="151.3174603174603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0:37:54"/>
    <n v="1436888274"/>
    <x v="642"/>
    <b v="0"/>
    <n v="2174"/>
    <b v="1"/>
    <s v="technology/wearables"/>
    <x v="2"/>
    <x v="8"/>
    <n v="14.604850000000001"/>
    <n v="134.359245630174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0:24:35"/>
    <n v="1428333875"/>
    <x v="643"/>
    <b v="0"/>
    <n v="152"/>
    <b v="1"/>
    <s v="technology/wearables"/>
    <x v="2"/>
    <x v="8"/>
    <n v="1.0580799999999999"/>
    <n v="174.02631578947367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20:00:00"/>
    <n v="1410883139"/>
    <x v="644"/>
    <b v="0"/>
    <n v="1021"/>
    <b v="1"/>
    <s v="technology/wearables"/>
    <x v="2"/>
    <x v="8"/>
    <n v="3.0011791999999997"/>
    <n v="73.486268364348675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9:37:54"/>
    <n v="1468370274"/>
    <x v="645"/>
    <b v="0"/>
    <n v="237"/>
    <b v="1"/>
    <s v="technology/wearables"/>
    <x v="2"/>
    <x v="8"/>
    <n v="2.7869999999999999"/>
    <n v="23.51898734177215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5:27:47"/>
    <n v="1405196867"/>
    <x v="646"/>
    <b v="0"/>
    <n v="27"/>
    <b v="1"/>
    <s v="technology/wearables"/>
    <x v="2"/>
    <x v="8"/>
    <n v="1.3187625000000001"/>
    <n v="39.07444444444444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2:25:49"/>
    <n v="1455647149"/>
    <x v="647"/>
    <b v="0"/>
    <n v="17"/>
    <b v="1"/>
    <s v="technology/wearables"/>
    <x v="2"/>
    <x v="8"/>
    <n v="1.0705"/>
    <n v="125.94117647058823"/>
  </r>
  <r>
    <n v="648"/>
    <s v="Audio Jacket"/>
    <s v="Get ready for the next product that you canâ€™t live without"/>
    <n v="35000"/>
    <n v="44388"/>
    <x v="0"/>
    <x v="0"/>
    <s v="USD"/>
    <n v="1413304708"/>
    <d v="2014-10-14T11:38:28"/>
    <n v="1410280708"/>
    <x v="648"/>
    <b v="0"/>
    <n v="27"/>
    <b v="1"/>
    <s v="technology/wearables"/>
    <x v="2"/>
    <x v="8"/>
    <n v="1.2682285714285715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6:53:33"/>
    <n v="1409090013"/>
    <x v="649"/>
    <b v="0"/>
    <n v="82"/>
    <b v="1"/>
    <s v="technology/wearables"/>
    <x v="2"/>
    <x v="8"/>
    <n v="1.3996"/>
    <n v="42.67073170731707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20:53:04"/>
    <n v="1413766384"/>
    <x v="650"/>
    <b v="0"/>
    <n v="48"/>
    <b v="1"/>
    <s v="technology/wearables"/>
    <x v="2"/>
    <x v="8"/>
    <n v="1.1240000000000001"/>
    <n v="35.12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9:25:11"/>
    <n v="1415838311"/>
    <x v="651"/>
    <b v="0"/>
    <n v="105"/>
    <b v="1"/>
    <s v="technology/wearables"/>
    <x v="2"/>
    <x v="8"/>
    <n v="1.00528"/>
    <n v="239.35238095238094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2:34:10"/>
    <n v="1478018050"/>
    <x v="652"/>
    <b v="0"/>
    <n v="28"/>
    <b v="1"/>
    <s v="technology/wearables"/>
    <x v="2"/>
    <x v="8"/>
    <n v="1.0046666666666666"/>
    <n v="107.642857142857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9:50:40"/>
    <n v="1436885440"/>
    <x v="653"/>
    <b v="0"/>
    <n v="1107"/>
    <b v="1"/>
    <s v="technology/wearables"/>
    <x v="2"/>
    <x v="8"/>
    <n v="1.4144600000000001"/>
    <n v="95.83062330623306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7:58:33"/>
    <n v="1433804313"/>
    <x v="654"/>
    <b v="0"/>
    <n v="1013"/>
    <b v="1"/>
    <s v="technology/wearables"/>
    <x v="2"/>
    <x v="8"/>
    <n v="2.6729166666666666"/>
    <n v="31.66337611056268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6:58:32"/>
    <n v="1423609112"/>
    <x v="655"/>
    <b v="0"/>
    <n v="274"/>
    <b v="1"/>
    <s v="technology/wearables"/>
    <x v="2"/>
    <x v="8"/>
    <n v="1.4688749999999999"/>
    <n v="42.8868613138686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3:18:39"/>
    <n v="1455736719"/>
    <x v="656"/>
    <b v="0"/>
    <n v="87"/>
    <b v="1"/>
    <s v="technology/wearables"/>
    <x v="2"/>
    <x v="8"/>
    <n v="2.1356000000000002"/>
    <n v="122.735632183908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5:17:52"/>
    <n v="1448309872"/>
    <x v="657"/>
    <b v="0"/>
    <n v="99"/>
    <b v="1"/>
    <s v="technology/wearables"/>
    <x v="2"/>
    <x v="8"/>
    <n v="1.2569999999999999"/>
    <n v="190.4545454545454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3:00:00"/>
    <n v="1435117889"/>
    <x v="658"/>
    <b v="0"/>
    <n v="276"/>
    <b v="1"/>
    <s v="technology/wearables"/>
    <x v="2"/>
    <x v="8"/>
    <n v="1.0446206037108834"/>
    <n v="109.33695652173913"/>
  </r>
  <r>
    <n v="659"/>
    <s v="Lulu Watch Designs - Apple Watch"/>
    <s v="Sync up your lifestyle"/>
    <n v="3000"/>
    <n v="3017"/>
    <x v="0"/>
    <x v="0"/>
    <s v="USD"/>
    <n v="1440339295"/>
    <d v="2015-08-23T09:14:55"/>
    <n v="1437747295"/>
    <x v="659"/>
    <b v="0"/>
    <n v="21"/>
    <b v="1"/>
    <s v="technology/wearables"/>
    <x v="2"/>
    <x v="8"/>
    <n v="1.0056666666666667"/>
    <n v="143.6666666666666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3:47:59"/>
    <n v="1412963279"/>
    <x v="660"/>
    <b v="0"/>
    <n v="18"/>
    <b v="0"/>
    <s v="technology/wearables"/>
    <x v="2"/>
    <x v="8"/>
    <n v="3.058E-2"/>
    <n v="84.94444444444444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0:29:19"/>
    <n v="1474644559"/>
    <x v="661"/>
    <b v="0"/>
    <n v="9"/>
    <b v="0"/>
    <s v="technology/wearables"/>
    <x v="2"/>
    <x v="8"/>
    <n v="9.4999999999999998E-3"/>
    <n v="10.555555555555555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5:30:47"/>
    <n v="1418812247"/>
    <x v="662"/>
    <b v="0"/>
    <n v="4"/>
    <b v="0"/>
    <s v="technology/wearables"/>
    <x v="2"/>
    <x v="8"/>
    <n v="4.0000000000000001E-3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5:14:16"/>
    <n v="1434658456"/>
    <x v="663"/>
    <b v="0"/>
    <n v="7"/>
    <b v="0"/>
    <s v="technology/wearables"/>
    <x v="2"/>
    <x v="8"/>
    <n v="3.5000000000000001E-3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0:59:35"/>
    <n v="1426348775"/>
    <x v="664"/>
    <b v="0"/>
    <n v="29"/>
    <b v="0"/>
    <s v="technology/wearables"/>
    <x v="2"/>
    <x v="8"/>
    <n v="7.5333333333333335E-2"/>
    <n v="31.17241379310344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2:04:21"/>
    <n v="1479143061"/>
    <x v="665"/>
    <b v="0"/>
    <n v="12"/>
    <b v="0"/>
    <s v="technology/wearables"/>
    <x v="2"/>
    <x v="8"/>
    <n v="0.18640000000000001"/>
    <n v="155.33333333333334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4:58:18"/>
    <n v="1405713498"/>
    <x v="666"/>
    <b v="0"/>
    <n v="4"/>
    <b v="0"/>
    <s v="technology/wearables"/>
    <x v="2"/>
    <x v="8"/>
    <n v="4.0000000000000003E-5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3:57:43"/>
    <n v="1474275463"/>
    <x v="667"/>
    <b v="0"/>
    <n v="28"/>
    <b v="0"/>
    <s v="technology/wearables"/>
    <x v="2"/>
    <x v="8"/>
    <n v="0.1002"/>
    <n v="178.9285714285714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4:57:02"/>
    <n v="1427486222"/>
    <x v="668"/>
    <b v="0"/>
    <n v="25"/>
    <b v="0"/>
    <s v="technology/wearables"/>
    <x v="2"/>
    <x v="8"/>
    <n v="4.5600000000000002E-2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0:00:58"/>
    <n v="1465225258"/>
    <x v="669"/>
    <b v="0"/>
    <n v="28"/>
    <b v="0"/>
    <s v="technology/wearables"/>
    <x v="2"/>
    <x v="8"/>
    <n v="0.21507499999999999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3:10:00"/>
    <n v="1463418120"/>
    <x v="670"/>
    <b v="0"/>
    <n v="310"/>
    <b v="0"/>
    <s v="technology/wearables"/>
    <x v="2"/>
    <x v="8"/>
    <n v="0.29276666666666668"/>
    <n v="84.9967741935483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3:00:00"/>
    <n v="1418315852"/>
    <x v="671"/>
    <b v="0"/>
    <n v="15"/>
    <b v="0"/>
    <s v="technology/wearables"/>
    <x v="2"/>
    <x v="8"/>
    <n v="0.39426666666666665"/>
    <n v="788.533333333333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3:59:00"/>
    <n v="1417410964"/>
    <x v="672"/>
    <b v="0"/>
    <n v="215"/>
    <b v="0"/>
    <s v="technology/wearables"/>
    <x v="2"/>
    <x v="8"/>
    <n v="0.21628"/>
    <n v="50.2976744186046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5:10:17"/>
    <n v="1405714217"/>
    <x v="673"/>
    <b v="0"/>
    <n v="3"/>
    <b v="0"/>
    <s v="technology/wearables"/>
    <x v="2"/>
    <x v="8"/>
    <n v="2.0500000000000002E-3"/>
    <n v="68.333333333333329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21:47:07"/>
    <n v="1402627627"/>
    <x v="674"/>
    <b v="0"/>
    <n v="2"/>
    <b v="0"/>
    <s v="technology/wearables"/>
    <x v="2"/>
    <x v="8"/>
    <n v="2.9999999999999997E-4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1:59:00"/>
    <n v="1417558804"/>
    <x v="675"/>
    <b v="0"/>
    <n v="26"/>
    <b v="0"/>
    <s v="technology/wearables"/>
    <x v="2"/>
    <x v="8"/>
    <n v="0.14849999999999999"/>
    <n v="34.26923076923076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3:26:21"/>
    <n v="1420741581"/>
    <x v="676"/>
    <b v="0"/>
    <n v="24"/>
    <b v="0"/>
    <s v="technology/wearables"/>
    <x v="2"/>
    <x v="8"/>
    <n v="1.4710000000000001E-2"/>
    <n v="61.29166666666666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4:41:35"/>
    <n v="1463218895"/>
    <x v="677"/>
    <b v="0"/>
    <n v="96"/>
    <b v="0"/>
    <s v="technology/wearables"/>
    <x v="2"/>
    <x v="8"/>
    <n v="0.25584000000000001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4:02:18"/>
    <n v="1461229338"/>
    <x v="678"/>
    <b v="0"/>
    <n v="17"/>
    <b v="0"/>
    <s v="technology/wearables"/>
    <x v="2"/>
    <x v="8"/>
    <n v="3.8206896551724136E-2"/>
    <n v="65.17647058823529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1:41:49"/>
    <n v="1467736909"/>
    <x v="679"/>
    <b v="0"/>
    <n v="94"/>
    <b v="0"/>
    <s v="technology/wearables"/>
    <x v="2"/>
    <x v="8"/>
    <n v="0.15485964912280703"/>
    <n v="93.9042553191489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7:02:11"/>
    <n v="1407931331"/>
    <x v="680"/>
    <b v="0"/>
    <n v="129"/>
    <b v="0"/>
    <s v="technology/wearables"/>
    <x v="2"/>
    <x v="8"/>
    <n v="0.25912000000000002"/>
    <n v="150.6511627906976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4:20:04"/>
    <n v="1474917604"/>
    <x v="681"/>
    <b v="0"/>
    <n v="1"/>
    <b v="0"/>
    <s v="technology/wearables"/>
    <x v="2"/>
    <x v="8"/>
    <n v="4.0000000000000002E-4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2:22:02"/>
    <n v="1486923722"/>
    <x v="682"/>
    <b v="0"/>
    <n v="4"/>
    <b v="0"/>
    <s v="technology/wearables"/>
    <x v="2"/>
    <x v="8"/>
    <n v="1.06E-3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6:36:04"/>
    <n v="1474493764"/>
    <x v="683"/>
    <b v="0"/>
    <n v="3"/>
    <b v="0"/>
    <s v="technology/wearables"/>
    <x v="2"/>
    <x v="8"/>
    <n v="8.5142857142857138E-3"/>
    <n v="99.333333333333329"/>
  </r>
  <r>
    <n v="684"/>
    <s v="Arcus Motion Analyzer | The Versatile Smart Ring"/>
    <s v="Arcus gives your fingers super powers."/>
    <n v="320000"/>
    <n v="23948"/>
    <x v="2"/>
    <x v="0"/>
    <s v="USD"/>
    <n v="1406257200"/>
    <d v="2014-07-24T22:00:00"/>
    <n v="1403176891"/>
    <x v="684"/>
    <b v="0"/>
    <n v="135"/>
    <b v="0"/>
    <s v="technology/wearables"/>
    <x v="2"/>
    <x v="8"/>
    <n v="7.4837500000000001E-2"/>
    <n v="177.3925925925925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5:47:52"/>
    <n v="1417207672"/>
    <x v="685"/>
    <b v="0"/>
    <n v="10"/>
    <b v="0"/>
    <s v="technology/wearables"/>
    <x v="2"/>
    <x v="8"/>
    <n v="0.27650000000000002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1:09:30"/>
    <n v="1436026170"/>
    <x v="686"/>
    <b v="0"/>
    <n v="0"/>
    <b v="0"/>
    <s v="technology/wearables"/>
    <x v="2"/>
    <x v="8"/>
    <n v="0"/>
    <s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3:00:53"/>
    <n v="1481133653"/>
    <x v="687"/>
    <b v="0"/>
    <n v="6"/>
    <b v="0"/>
    <s v="technology/wearables"/>
    <x v="2"/>
    <x v="8"/>
    <n v="3.5499999999999997E-2"/>
    <n v="591.6666666666666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1:30:53"/>
    <n v="1442284253"/>
    <x v="688"/>
    <b v="0"/>
    <n v="36"/>
    <b v="0"/>
    <s v="technology/wearables"/>
    <x v="2"/>
    <x v="8"/>
    <n v="0.72989999999999999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3:59:00"/>
    <n v="1478016097"/>
    <x v="689"/>
    <b v="0"/>
    <n v="336"/>
    <b v="0"/>
    <s v="technology/wearables"/>
    <x v="2"/>
    <x v="8"/>
    <n v="0.57648750000000004"/>
    <n v="343.14732142857144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1:00:00"/>
    <n v="1469718841"/>
    <x v="690"/>
    <b v="0"/>
    <n v="34"/>
    <b v="0"/>
    <s v="technology/wearables"/>
    <x v="2"/>
    <x v="8"/>
    <n v="0.1234"/>
    <n v="72.58823529411765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9:40:46"/>
    <n v="1433292046"/>
    <x v="691"/>
    <b v="0"/>
    <n v="10"/>
    <b v="0"/>
    <s v="technology/wearables"/>
    <x v="2"/>
    <x v="8"/>
    <n v="5.1999999999999998E-3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4:01:03"/>
    <n v="1479805263"/>
    <x v="692"/>
    <b v="0"/>
    <n v="201"/>
    <b v="0"/>
    <s v="technology/wearables"/>
    <x v="2"/>
    <x v="8"/>
    <n v="6.5299999999999997E-2"/>
    <n v="6.497512437810945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4:23:47"/>
    <n v="1427829827"/>
    <x v="693"/>
    <b v="0"/>
    <n v="296"/>
    <b v="0"/>
    <s v="technology/wearables"/>
    <x v="2"/>
    <x v="8"/>
    <n v="0.35338000000000003"/>
    <n v="119.3851351351351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0:55:59"/>
    <n v="1483372559"/>
    <x v="694"/>
    <b v="0"/>
    <n v="7"/>
    <b v="0"/>
    <s v="technology/wearables"/>
    <x v="2"/>
    <x v="8"/>
    <n v="3.933333333333333E-3"/>
    <n v="84.28571428571429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7:30:20"/>
    <n v="1412166620"/>
    <x v="695"/>
    <b v="0"/>
    <n v="7"/>
    <b v="0"/>
    <s v="technology/wearables"/>
    <x v="2"/>
    <x v="8"/>
    <n v="1.06E-2"/>
    <n v="90.857142857142861"/>
  </r>
  <r>
    <n v="696"/>
    <s v="trustee"/>
    <s v="Show your fidelity by wearing the Trustee rings! Show where you are (at)!"/>
    <n v="175000"/>
    <n v="1"/>
    <x v="2"/>
    <x v="9"/>
    <s v="EUR"/>
    <n v="1406326502"/>
    <d v="2014-07-25T17:15:02"/>
    <n v="1403734502"/>
    <x v="696"/>
    <b v="0"/>
    <n v="1"/>
    <b v="0"/>
    <s v="technology/wearables"/>
    <x v="2"/>
    <x v="8"/>
    <n v="5.7142857142857145E-6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7:33:09"/>
    <n v="1453206789"/>
    <x v="697"/>
    <b v="0"/>
    <n v="114"/>
    <b v="0"/>
    <s v="technology/wearables"/>
    <x v="2"/>
    <x v="8"/>
    <n v="0.46379999999999999"/>
    <n v="20.34210526315789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1:00:00"/>
    <n v="1408141245"/>
    <x v="698"/>
    <b v="0"/>
    <n v="29"/>
    <b v="0"/>
    <s v="technology/wearables"/>
    <x v="2"/>
    <x v="8"/>
    <n v="0.15390000000000001"/>
    <n v="530.6896551724138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1:00:00"/>
    <n v="1381923548"/>
    <x v="699"/>
    <b v="0"/>
    <n v="890"/>
    <b v="0"/>
    <s v="technology/wearables"/>
    <x v="2"/>
    <x v="8"/>
    <n v="0.824221076923077"/>
    <n v="120.391842696629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1:31:21"/>
    <n v="1481473881"/>
    <x v="700"/>
    <b v="0"/>
    <n v="31"/>
    <b v="0"/>
    <s v="technology/wearables"/>
    <x v="2"/>
    <x v="8"/>
    <n v="2.6866666666666667E-2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0:54:40"/>
    <n v="1403538880"/>
    <x v="701"/>
    <b v="0"/>
    <n v="21"/>
    <b v="0"/>
    <s v="technology/wearables"/>
    <x v="2"/>
    <x v="8"/>
    <n v="0.26600000000000001"/>
    <n v="291.3333333333333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3:26:27"/>
    <n v="1477416387"/>
    <x v="702"/>
    <b v="0"/>
    <n v="37"/>
    <b v="0"/>
    <s v="technology/wearables"/>
    <x v="2"/>
    <x v="8"/>
    <n v="0.30813400000000002"/>
    <n v="124.91918918918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8:32:00"/>
    <n v="1481150949"/>
    <x v="703"/>
    <b v="0"/>
    <n v="7"/>
    <b v="0"/>
    <s v="technology/wearables"/>
    <x v="2"/>
    <x v="8"/>
    <n v="5.5800000000000002E-2"/>
    <n v="119.571428571428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3:37:48"/>
    <n v="1482381468"/>
    <x v="704"/>
    <b v="0"/>
    <n v="4"/>
    <b v="0"/>
    <s v="technology/wearables"/>
    <x v="2"/>
    <x v="8"/>
    <n v="8.7454545454545458E-3"/>
    <n v="120.25"/>
  </r>
  <r>
    <n v="705"/>
    <s v="SomnoScope"/>
    <s v="The closest thing ever to the Holy Grail of wearables technology"/>
    <n v="100000"/>
    <n v="977"/>
    <x v="2"/>
    <x v="9"/>
    <s v="EUR"/>
    <n v="1484999278"/>
    <d v="2017-01-21T06:47:58"/>
    <n v="1482407278"/>
    <x v="705"/>
    <b v="0"/>
    <n v="5"/>
    <b v="0"/>
    <s v="technology/wearables"/>
    <x v="2"/>
    <x v="8"/>
    <n v="9.7699999999999992E-3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3:39:00"/>
    <n v="1478130783"/>
    <x v="706"/>
    <b v="0"/>
    <n v="0"/>
    <b v="0"/>
    <s v="technology/wearables"/>
    <x v="2"/>
    <x v="8"/>
    <n v="0"/>
    <s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0:55:27"/>
    <n v="1479830127"/>
    <x v="707"/>
    <b v="0"/>
    <n v="456"/>
    <b v="0"/>
    <s v="technology/wearables"/>
    <x v="2"/>
    <x v="8"/>
    <n v="0.78927352941176465"/>
    <n v="117.6986842105263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8:56:40"/>
    <n v="1405432600"/>
    <x v="708"/>
    <b v="0"/>
    <n v="369"/>
    <b v="0"/>
    <s v="technology/wearables"/>
    <x v="2"/>
    <x v="8"/>
    <n v="0.22092500000000001"/>
    <n v="23.948509485094849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9:59:19"/>
    <n v="1415149159"/>
    <x v="709"/>
    <b v="0"/>
    <n v="2"/>
    <b v="0"/>
    <s v="technology/wearables"/>
    <x v="2"/>
    <x v="8"/>
    <n v="4.0666666666666663E-3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9:44:00"/>
    <n v="1405640302"/>
    <x v="710"/>
    <b v="0"/>
    <n v="0"/>
    <b v="0"/>
    <s v="technology/wearables"/>
    <x v="2"/>
    <x v="8"/>
    <n v="0"/>
    <s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7:01:08"/>
    <n v="1478257268"/>
    <x v="711"/>
    <b v="0"/>
    <n v="338"/>
    <b v="0"/>
    <s v="technology/wearables"/>
    <x v="2"/>
    <x v="8"/>
    <n v="0.33790999999999999"/>
    <n v="99.97337278106509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1:20:32"/>
    <n v="1452874832"/>
    <x v="712"/>
    <b v="0"/>
    <n v="4"/>
    <b v="0"/>
    <s v="technology/wearables"/>
    <x v="2"/>
    <x v="8"/>
    <n v="2.1649484536082476E-3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7:42:12"/>
    <n v="1462538532"/>
    <x v="713"/>
    <b v="0"/>
    <n v="1"/>
    <b v="0"/>
    <s v="technology/wearables"/>
    <x v="2"/>
    <x v="8"/>
    <n v="7.9600000000000001E-3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3:54:42"/>
    <n v="1483124082"/>
    <x v="714"/>
    <b v="0"/>
    <n v="28"/>
    <b v="0"/>
    <s v="technology/wearables"/>
    <x v="2"/>
    <x v="8"/>
    <n v="0.14993333333333334"/>
    <n v="80.321428571428569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2:10:40"/>
    <n v="1443233440"/>
    <x v="715"/>
    <b v="0"/>
    <n v="12"/>
    <b v="0"/>
    <s v="technology/wearables"/>
    <x v="2"/>
    <x v="8"/>
    <n v="5.0509090909090906E-2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9:00:00"/>
    <n v="1414511307"/>
    <x v="716"/>
    <b v="0"/>
    <n v="16"/>
    <b v="0"/>
    <s v="technology/wearables"/>
    <x v="2"/>
    <x v="8"/>
    <n v="0.10214285714285715"/>
    <n v="44.6875"/>
  </r>
  <r>
    <n v="717"/>
    <s v="cool air belt"/>
    <s v="Cool air flowing under clothing keeps you cool."/>
    <n v="100000"/>
    <n v="305"/>
    <x v="2"/>
    <x v="0"/>
    <s v="USD"/>
    <n v="1409949002"/>
    <d v="2014-09-05T15:30:02"/>
    <n v="1407357002"/>
    <x v="717"/>
    <b v="0"/>
    <n v="4"/>
    <b v="0"/>
    <s v="technology/wearables"/>
    <x v="2"/>
    <x v="8"/>
    <n v="3.0500000000000002E-3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0:59:00"/>
    <n v="1484684247"/>
    <x v="718"/>
    <b v="0"/>
    <n v="4"/>
    <b v="0"/>
    <s v="technology/wearables"/>
    <x v="2"/>
    <x v="8"/>
    <n v="7.4999999999999997E-3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9:57:56"/>
    <n v="1454979476"/>
    <x v="719"/>
    <b v="0"/>
    <n v="10"/>
    <b v="0"/>
    <s v="technology/wearables"/>
    <x v="2"/>
    <x v="8"/>
    <n v="1.2933333333333333E-2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0:34:51"/>
    <n v="1325432091"/>
    <x v="720"/>
    <b v="0"/>
    <n v="41"/>
    <b v="1"/>
    <s v="publishing/nonfiction"/>
    <x v="3"/>
    <x v="9"/>
    <n v="1.4394736842105262"/>
    <n v="66.70731707317072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8:43:27"/>
    <n v="1403012607"/>
    <x v="721"/>
    <b v="0"/>
    <n v="119"/>
    <b v="1"/>
    <s v="publishing/nonfiction"/>
    <x v="3"/>
    <x v="9"/>
    <n v="1.2210975609756098"/>
    <n v="84.14285714285713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3:19:38"/>
    <n v="1331320778"/>
    <x v="722"/>
    <b v="0"/>
    <n v="153"/>
    <b v="1"/>
    <s v="publishing/nonfiction"/>
    <x v="3"/>
    <x v="9"/>
    <n v="1.3202400000000001"/>
    <n v="215.7254901960784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22:59:00"/>
    <n v="1435606549"/>
    <x v="723"/>
    <b v="0"/>
    <n v="100"/>
    <b v="1"/>
    <s v="publishing/nonfiction"/>
    <x v="3"/>
    <x v="9"/>
    <n v="1.0938000000000001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0:19:23"/>
    <n v="1306855163"/>
    <x v="724"/>
    <b v="0"/>
    <n v="143"/>
    <b v="1"/>
    <s v="publishing/nonfiction"/>
    <x v="3"/>
    <x v="9"/>
    <n v="1.0547157142857144"/>
    <n v="51.6294405594405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0:01:52"/>
    <n v="1447426912"/>
    <x v="725"/>
    <b v="0"/>
    <n v="140"/>
    <b v="1"/>
    <s v="publishing/nonfiction"/>
    <x v="3"/>
    <x v="9"/>
    <n v="1.0035000000000001"/>
    <n v="143.3571428571428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20:01:27"/>
    <n v="1363136487"/>
    <x v="726"/>
    <b v="0"/>
    <n v="35"/>
    <b v="1"/>
    <s v="publishing/nonfiction"/>
    <x v="3"/>
    <x v="9"/>
    <n v="1.014"/>
    <n v="72.42857142857143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6:20:00"/>
    <n v="1354580949"/>
    <x v="727"/>
    <b v="0"/>
    <n v="149"/>
    <b v="1"/>
    <s v="publishing/nonfiction"/>
    <x v="3"/>
    <x v="9"/>
    <n v="1.5551428571428572"/>
    <n v="36.53020134228187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5:05:57"/>
    <n v="1310069157"/>
    <x v="728"/>
    <b v="0"/>
    <n v="130"/>
    <b v="1"/>
    <s v="publishing/nonfiction"/>
    <x v="3"/>
    <x v="9"/>
    <n v="1.05566"/>
    <n v="60.90346153846153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3:27:41"/>
    <n v="1342844861"/>
    <x v="729"/>
    <b v="0"/>
    <n v="120"/>
    <b v="1"/>
    <s v="publishing/nonfiction"/>
    <x v="3"/>
    <x v="9"/>
    <n v="1.3065"/>
    <n v="43.55"/>
  </r>
  <r>
    <n v="730"/>
    <s v="Encyclopedia of Surfing"/>
    <s v="A Massive but Cheerful Online Digital Archive of Surfing"/>
    <n v="20000"/>
    <n v="26438"/>
    <x v="0"/>
    <x v="0"/>
    <s v="USD"/>
    <n v="1323280391"/>
    <d v="2011-12-07T12:53:11"/>
    <n v="1320688391"/>
    <x v="730"/>
    <b v="0"/>
    <n v="265"/>
    <b v="1"/>
    <s v="publishing/nonfiction"/>
    <x v="3"/>
    <x v="9"/>
    <n v="1.3219000000000001"/>
    <n v="99.766037735849054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1:00:00"/>
    <n v="1322852747"/>
    <x v="731"/>
    <b v="0"/>
    <n v="71"/>
    <b v="1"/>
    <s v="publishing/nonfiction"/>
    <x v="3"/>
    <x v="9"/>
    <n v="1.26"/>
    <n v="88.73239436619718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5:11:01"/>
    <n v="1375265461"/>
    <x v="732"/>
    <b v="0"/>
    <n v="13"/>
    <b v="1"/>
    <s v="publishing/nonfiction"/>
    <x v="3"/>
    <x v="9"/>
    <n v="1.6"/>
    <n v="4.923076923076923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5:04:52"/>
    <n v="1384941892"/>
    <x v="733"/>
    <b v="0"/>
    <n v="169"/>
    <b v="1"/>
    <s v="publishing/nonfiction"/>
    <x v="3"/>
    <x v="9"/>
    <n v="1.2048000000000001"/>
    <n v="17.822485207100591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0:00:00"/>
    <n v="1428465420"/>
    <x v="734"/>
    <b v="0"/>
    <n v="57"/>
    <b v="1"/>
    <s v="publishing/nonfiction"/>
    <x v="3"/>
    <x v="9"/>
    <n v="1.2552941176470589"/>
    <n v="187.1929824561403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9:39:00"/>
    <n v="1414975346"/>
    <x v="735"/>
    <b v="0"/>
    <n v="229"/>
    <b v="1"/>
    <s v="publishing/nonfiction"/>
    <x v="3"/>
    <x v="9"/>
    <n v="1.1440638297872341"/>
    <n v="234.8078602620087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3:59:00"/>
    <n v="1383327440"/>
    <x v="736"/>
    <b v="0"/>
    <n v="108"/>
    <b v="1"/>
    <s v="publishing/nonfiction"/>
    <x v="3"/>
    <x v="9"/>
    <n v="3.151388888888889"/>
    <n v="105.0462962962962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5:00:00"/>
    <n v="1390890987"/>
    <x v="737"/>
    <b v="0"/>
    <n v="108"/>
    <b v="1"/>
    <s v="publishing/nonfiction"/>
    <x v="3"/>
    <x v="9"/>
    <n v="1.224"/>
    <n v="56.66666666666666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3:59:00"/>
    <n v="1414765794"/>
    <x v="738"/>
    <b v="0"/>
    <n v="41"/>
    <b v="1"/>
    <s v="publishing/nonfiction"/>
    <x v="3"/>
    <x v="9"/>
    <n v="1.0673333333333332"/>
    <n v="39.04878048780487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7:03:49"/>
    <n v="1404907429"/>
    <x v="739"/>
    <b v="0"/>
    <n v="139"/>
    <b v="1"/>
    <s v="publishing/nonfiction"/>
    <x v="3"/>
    <x v="9"/>
    <n v="1.5833333333333333"/>
    <n v="68.34532374100719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2:31:22"/>
    <n v="1433647882"/>
    <x v="740"/>
    <b v="0"/>
    <n v="19"/>
    <b v="1"/>
    <s v="publishing/nonfiction"/>
    <x v="3"/>
    <x v="9"/>
    <n v="1.0740000000000001"/>
    <n v="169.57894736842104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0:33:26"/>
    <n v="1367940806"/>
    <x v="741"/>
    <b v="0"/>
    <n v="94"/>
    <b v="1"/>
    <s v="publishing/nonfiction"/>
    <x v="3"/>
    <x v="9"/>
    <n v="1.0226"/>
    <n v="141.423404255319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6:01:52"/>
    <n v="1392847312"/>
    <x v="742"/>
    <b v="0"/>
    <n v="23"/>
    <b v="1"/>
    <s v="publishing/nonfiction"/>
    <x v="3"/>
    <x v="9"/>
    <n v="1.1071428571428572"/>
    <n v="67.39130434782609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6:00:00"/>
    <n v="1332435685"/>
    <x v="743"/>
    <b v="0"/>
    <n v="15"/>
    <b v="1"/>
    <s v="publishing/nonfiction"/>
    <x v="3"/>
    <x v="9"/>
    <n v="1.48"/>
    <n v="54.266666666666666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7:58:23"/>
    <n v="1352847503"/>
    <x v="744"/>
    <b v="0"/>
    <n v="62"/>
    <b v="1"/>
    <s v="publishing/nonfiction"/>
    <x v="3"/>
    <x v="9"/>
    <n v="1.0232000000000001"/>
    <n v="82.51612903225806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8:44:05"/>
    <n v="1364996645"/>
    <x v="745"/>
    <b v="0"/>
    <n v="74"/>
    <b v="1"/>
    <s v="publishing/nonfiction"/>
    <x v="3"/>
    <x v="9"/>
    <n v="1.7909909909909909"/>
    <n v="53.729729729729726"/>
  </r>
  <r>
    <n v="746"/>
    <s v="Attention: People With Body Parts"/>
    <s v="This is a book of letters. Letters to our body parts."/>
    <n v="2987"/>
    <n v="3318"/>
    <x v="0"/>
    <x v="0"/>
    <s v="USD"/>
    <n v="1348372740"/>
    <d v="2012-09-22T22:59:00"/>
    <n v="1346806909"/>
    <x v="746"/>
    <b v="0"/>
    <n v="97"/>
    <b v="1"/>
    <s v="publishing/nonfiction"/>
    <x v="3"/>
    <x v="9"/>
    <n v="1.1108135252761968"/>
    <n v="34.20618556701030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5:54:00"/>
    <n v="1418649019"/>
    <x v="747"/>
    <b v="0"/>
    <n v="55"/>
    <b v="1"/>
    <s v="publishing/nonfiction"/>
    <x v="3"/>
    <x v="9"/>
    <n v="1.0004285714285714"/>
    <n v="127.3272727272727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5:19:26"/>
    <n v="1405109966"/>
    <x v="748"/>
    <b v="0"/>
    <n v="44"/>
    <b v="1"/>
    <s v="publishing/nonfiction"/>
    <x v="3"/>
    <x v="9"/>
    <n v="1.0024999999999999"/>
    <n v="45.56818181818182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7:35:30"/>
    <n v="1483050930"/>
    <x v="749"/>
    <b v="0"/>
    <n v="110"/>
    <b v="1"/>
    <s v="publishing/nonfiction"/>
    <x v="3"/>
    <x v="9"/>
    <n v="1.0556000000000001"/>
    <n v="95.96363636363636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6:04:32"/>
    <n v="1359147872"/>
    <x v="750"/>
    <b v="0"/>
    <n v="59"/>
    <b v="1"/>
    <s v="publishing/nonfiction"/>
    <x v="3"/>
    <x v="9"/>
    <n v="1.0258775877587758"/>
    <n v="77.271186440677965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0:07:55"/>
    <n v="1308496075"/>
    <x v="751"/>
    <b v="0"/>
    <n v="62"/>
    <b v="1"/>
    <s v="publishing/nonfiction"/>
    <x v="3"/>
    <x v="9"/>
    <n v="1.1850000000000001"/>
    <n v="57.33870967741935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6:00:00"/>
    <n v="1474884417"/>
    <x v="752"/>
    <b v="0"/>
    <n v="105"/>
    <b v="1"/>
    <s v="publishing/nonfiction"/>
    <x v="3"/>
    <x v="9"/>
    <n v="1.117"/>
    <n v="53.190476190476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9:09:51"/>
    <n v="1421330991"/>
    <x v="753"/>
    <b v="0"/>
    <n v="26"/>
    <b v="1"/>
    <s v="publishing/nonfiction"/>
    <x v="3"/>
    <x v="9"/>
    <n v="1.28"/>
    <n v="492.3076923076923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2:58:41"/>
    <n v="1354816721"/>
    <x v="754"/>
    <b v="0"/>
    <n v="49"/>
    <b v="1"/>
    <s v="publishing/nonfiction"/>
    <x v="3"/>
    <x v="9"/>
    <n v="1.0375000000000001"/>
    <n v="42.34693877551020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9:41:00"/>
    <n v="1366381877"/>
    <x v="755"/>
    <b v="0"/>
    <n v="68"/>
    <b v="1"/>
    <s v="publishing/nonfiction"/>
    <x v="3"/>
    <x v="9"/>
    <n v="1.0190760000000001"/>
    <n v="37.46602941176470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2:24:19"/>
    <n v="1297880659"/>
    <x v="756"/>
    <b v="0"/>
    <n v="22"/>
    <b v="1"/>
    <s v="publishing/nonfiction"/>
    <x v="3"/>
    <x v="9"/>
    <n v="1.177142857142857"/>
    <n v="37.45454545454545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20:18:34"/>
    <n v="1353547114"/>
    <x v="757"/>
    <b v="0"/>
    <n v="18"/>
    <b v="1"/>
    <s v="publishing/nonfiction"/>
    <x v="3"/>
    <x v="9"/>
    <n v="2.38"/>
    <n v="33.0555555555555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5:04:28"/>
    <n v="1283976268"/>
    <x v="758"/>
    <b v="0"/>
    <n v="19"/>
    <b v="1"/>
    <s v="publishing/nonfiction"/>
    <x v="3"/>
    <x v="9"/>
    <n v="1.02"/>
    <n v="134.2105263157894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2:55:39"/>
    <n v="1401436539"/>
    <x v="759"/>
    <b v="0"/>
    <n v="99"/>
    <b v="1"/>
    <s v="publishing/nonfiction"/>
    <x v="3"/>
    <x v="9"/>
    <n v="1.0192000000000001"/>
    <n v="51.47474747474747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4:20:13"/>
    <n v="1477592413"/>
    <x v="760"/>
    <b v="0"/>
    <n v="0"/>
    <b v="0"/>
    <s v="publishing/fiction"/>
    <x v="3"/>
    <x v="10"/>
    <n v="0"/>
    <s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3:02:06"/>
    <n v="1388772126"/>
    <x v="761"/>
    <b v="0"/>
    <n v="6"/>
    <b v="0"/>
    <s v="publishing/fiction"/>
    <x v="3"/>
    <x v="10"/>
    <n v="4.7E-2"/>
    <n v="39.166666666666664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1:00:00"/>
    <n v="1479328570"/>
    <x v="762"/>
    <b v="0"/>
    <n v="0"/>
    <b v="0"/>
    <s v="publishing/fiction"/>
    <x v="3"/>
    <x v="10"/>
    <n v="0"/>
    <s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5:43:28"/>
    <n v="1373971408"/>
    <x v="763"/>
    <b v="0"/>
    <n v="1"/>
    <b v="0"/>
    <s v="publishing/fiction"/>
    <x v="3"/>
    <x v="10"/>
    <n v="1.1655011655011655E-3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3:09:21"/>
    <n v="1439266161"/>
    <x v="764"/>
    <b v="0"/>
    <n v="0"/>
    <b v="0"/>
    <s v="publishing/fiction"/>
    <x v="3"/>
    <x v="10"/>
    <n v="0"/>
    <s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8:01:24"/>
    <n v="1411131684"/>
    <x v="765"/>
    <b v="0"/>
    <n v="44"/>
    <b v="0"/>
    <s v="publishing/fiction"/>
    <x v="3"/>
    <x v="10"/>
    <n v="0.36014285714285715"/>
    <n v="57.295454545454547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3:48:03"/>
    <n v="1421520483"/>
    <x v="766"/>
    <b v="0"/>
    <n v="0"/>
    <b v="0"/>
    <s v="publishing/fiction"/>
    <x v="3"/>
    <x v="10"/>
    <n v="0"/>
    <s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2:26:50"/>
    <n v="1429586810"/>
    <x v="767"/>
    <b v="0"/>
    <n v="3"/>
    <b v="0"/>
    <s v="publishing/fiction"/>
    <x v="3"/>
    <x v="10"/>
    <n v="3.5400000000000001E-2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3:58:10"/>
    <n v="1384577890"/>
    <x v="768"/>
    <b v="0"/>
    <n v="0"/>
    <b v="0"/>
    <s v="publishing/fiction"/>
    <x v="3"/>
    <x v="10"/>
    <n v="0"/>
    <s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8:54:54"/>
    <n v="1385510094"/>
    <x v="769"/>
    <b v="0"/>
    <n v="52"/>
    <b v="0"/>
    <s v="publishing/fiction"/>
    <x v="3"/>
    <x v="10"/>
    <n v="0.41399999999999998"/>
    <n v="31.84615384615384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8:59:29"/>
    <n v="1358294369"/>
    <x v="770"/>
    <b v="0"/>
    <n v="0"/>
    <b v="0"/>
    <s v="publishing/fiction"/>
    <x v="3"/>
    <x v="10"/>
    <n v="0"/>
    <s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4:46:42"/>
    <n v="1449863202"/>
    <x v="771"/>
    <b v="0"/>
    <n v="1"/>
    <b v="0"/>
    <s v="publishing/fiction"/>
    <x v="3"/>
    <x v="10"/>
    <n v="2.631578947368421E-4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2:59:00"/>
    <n v="1252718519"/>
    <x v="772"/>
    <b v="0"/>
    <n v="1"/>
    <b v="0"/>
    <s v="publishing/fiction"/>
    <x v="3"/>
    <x v="10"/>
    <n v="3.3333333333333333E-2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8:01:00"/>
    <n v="1428341985"/>
    <x v="773"/>
    <b v="0"/>
    <n v="2"/>
    <b v="0"/>
    <s v="publishing/fiction"/>
    <x v="3"/>
    <x v="10"/>
    <n v="8.5129023676509714E-3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3:43:38"/>
    <n v="1390589018"/>
    <x v="774"/>
    <b v="0"/>
    <n v="9"/>
    <b v="0"/>
    <s v="publishing/fiction"/>
    <x v="3"/>
    <x v="10"/>
    <n v="0.70199999999999996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20:26:35"/>
    <n v="1321406795"/>
    <x v="775"/>
    <b v="0"/>
    <n v="5"/>
    <b v="0"/>
    <s v="publishing/fiction"/>
    <x v="3"/>
    <x v="10"/>
    <n v="1.7000000000000001E-2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0:00:00"/>
    <n v="1441297645"/>
    <x v="776"/>
    <b v="0"/>
    <n v="57"/>
    <b v="0"/>
    <s v="publishing/fiction"/>
    <x v="3"/>
    <x v="10"/>
    <n v="0.51400000000000001"/>
    <n v="63.12280701754386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8:32:57"/>
    <n v="1372721577"/>
    <x v="777"/>
    <b v="0"/>
    <n v="3"/>
    <b v="0"/>
    <s v="publishing/fiction"/>
    <x v="3"/>
    <x v="10"/>
    <n v="7.0000000000000001E-3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1:51:20"/>
    <n v="1396284680"/>
    <x v="778"/>
    <b v="0"/>
    <n v="1"/>
    <b v="0"/>
    <s v="publishing/fiction"/>
    <x v="3"/>
    <x v="10"/>
    <n v="4.0000000000000001E-3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3:00:00"/>
    <n v="1284567905"/>
    <x v="779"/>
    <b v="0"/>
    <n v="6"/>
    <b v="0"/>
    <s v="publishing/fiction"/>
    <x v="3"/>
    <x v="10"/>
    <n v="2.6666666666666668E-2"/>
    <n v="66.666666666666671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1:10:25"/>
    <n v="1301847025"/>
    <x v="780"/>
    <b v="0"/>
    <n v="27"/>
    <b v="1"/>
    <s v="music/rock"/>
    <x v="4"/>
    <x v="11"/>
    <n v="1.04"/>
    <n v="38.51851851851851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9:01:14"/>
    <n v="1368057674"/>
    <x v="781"/>
    <b v="0"/>
    <n v="25"/>
    <b v="1"/>
    <s v="music/rock"/>
    <x v="4"/>
    <x v="11"/>
    <n v="1.3315375"/>
    <n v="42.60920000000000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3:11:42"/>
    <n v="1343326302"/>
    <x v="782"/>
    <b v="0"/>
    <n v="14"/>
    <b v="1"/>
    <s v="music/rock"/>
    <x v="4"/>
    <x v="11"/>
    <n v="1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7:00:00"/>
    <n v="1332182049"/>
    <x v="783"/>
    <b v="0"/>
    <n v="35"/>
    <b v="1"/>
    <s v="music/rock"/>
    <x v="4"/>
    <x v="11"/>
    <n v="1.4813333333333334"/>
    <n v="63.48571428571428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1:35:19"/>
    <n v="1391571319"/>
    <x v="784"/>
    <b v="0"/>
    <n v="10"/>
    <b v="1"/>
    <s v="music/rock"/>
    <x v="4"/>
    <x v="11"/>
    <n v="1.0249999999999999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9:15:15"/>
    <n v="1359468915"/>
    <x v="785"/>
    <b v="0"/>
    <n v="29"/>
    <b v="1"/>
    <s v="music/rock"/>
    <x v="4"/>
    <x v="11"/>
    <n v="1.8062799999999999"/>
    <n v="31.14275862068965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0:47:00"/>
    <n v="1331774434"/>
    <x v="786"/>
    <b v="0"/>
    <n v="44"/>
    <b v="1"/>
    <s v="music/rock"/>
    <x v="4"/>
    <x v="11"/>
    <n v="1.4279999999999999"/>
    <n v="162.27272727272728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0:03:46"/>
    <n v="1380726226"/>
    <x v="787"/>
    <b v="0"/>
    <n v="17"/>
    <b v="1"/>
    <s v="music/rock"/>
    <x v="4"/>
    <x v="11"/>
    <n v="1.1416666666666666"/>
    <n v="80.588235294117652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22:59:00"/>
    <n v="1338336588"/>
    <x v="788"/>
    <b v="0"/>
    <n v="34"/>
    <b v="1"/>
    <s v="music/rock"/>
    <x v="4"/>
    <x v="11"/>
    <n v="2.03505"/>
    <n v="59.854411764705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2:59:00"/>
    <n v="1357187280"/>
    <x v="789"/>
    <b v="0"/>
    <n v="14"/>
    <b v="1"/>
    <s v="music/rock"/>
    <x v="4"/>
    <x v="11"/>
    <n v="1.0941176470588236"/>
    <n v="132.8571428571428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20:08:59"/>
    <n v="1357088939"/>
    <x v="790"/>
    <b v="0"/>
    <n v="156"/>
    <b v="1"/>
    <s v="music/rock"/>
    <x v="4"/>
    <x v="11"/>
    <n v="1.443746"/>
    <n v="92.547820512820508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0:59:00"/>
    <n v="1381430646"/>
    <x v="791"/>
    <b v="0"/>
    <n v="128"/>
    <b v="1"/>
    <s v="music/rock"/>
    <x v="4"/>
    <x v="11"/>
    <n v="1.0386666666666666"/>
    <n v="60.859375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6:58:03"/>
    <n v="1381265883"/>
    <x v="792"/>
    <b v="0"/>
    <n v="60"/>
    <b v="1"/>
    <s v="music/rock"/>
    <x v="4"/>
    <x v="11"/>
    <n v="1.0044440000000001"/>
    <n v="41.85183333333333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3:59:00"/>
    <n v="1371491244"/>
    <x v="793"/>
    <b v="0"/>
    <n v="32"/>
    <b v="1"/>
    <s v="music/rock"/>
    <x v="4"/>
    <x v="11"/>
    <n v="1.0277927272727272"/>
    <n v="88.325937499999995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2:06:00"/>
    <n v="1310438737"/>
    <x v="794"/>
    <b v="0"/>
    <n v="53"/>
    <b v="1"/>
    <s v="music/rock"/>
    <x v="4"/>
    <x v="11"/>
    <n v="1.0531250000000001"/>
    <n v="158.9622641509433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3:59:00"/>
    <n v="1330094566"/>
    <x v="795"/>
    <b v="0"/>
    <n v="184"/>
    <b v="1"/>
    <s v="music/rock"/>
    <x v="4"/>
    <x v="11"/>
    <n v="1.1178571428571429"/>
    <n v="85.054347826086953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6:10:00"/>
    <n v="1376687485"/>
    <x v="796"/>
    <b v="0"/>
    <n v="90"/>
    <b v="1"/>
    <s v="music/rock"/>
    <x v="4"/>
    <x v="11"/>
    <n v="1.0135000000000001"/>
    <n v="112.611111111111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3:00:00"/>
    <n v="1332978688"/>
    <x v="797"/>
    <b v="0"/>
    <n v="71"/>
    <b v="1"/>
    <s v="music/rock"/>
    <x v="4"/>
    <x v="11"/>
    <n v="1.0753333333333333"/>
    <n v="45.436619718309856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9:09:47"/>
    <n v="1409494187"/>
    <x v="798"/>
    <b v="0"/>
    <n v="87"/>
    <b v="1"/>
    <s v="music/rock"/>
    <x v="4"/>
    <x v="11"/>
    <n v="1.1488571428571428"/>
    <n v="46.21839080459770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1:00:46"/>
    <n v="1332950446"/>
    <x v="799"/>
    <b v="0"/>
    <n v="28"/>
    <b v="1"/>
    <s v="music/rock"/>
    <x v="4"/>
    <x v="11"/>
    <n v="1.0002"/>
    <n v="178.6071428571428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5:24:14"/>
    <n v="1407839054"/>
    <x v="800"/>
    <b v="0"/>
    <n v="56"/>
    <b v="1"/>
    <s v="music/rock"/>
    <x v="4"/>
    <x v="11"/>
    <n v="1.5213333333333334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4:05:20"/>
    <n v="1306955120"/>
    <x v="801"/>
    <b v="0"/>
    <n v="51"/>
    <b v="1"/>
    <s v="music/rock"/>
    <x v="4"/>
    <x v="11"/>
    <n v="1.1152149999999998"/>
    <n v="43.73392156862744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3:05:00"/>
    <n v="1343867524"/>
    <x v="802"/>
    <b v="0"/>
    <n v="75"/>
    <b v="1"/>
    <s v="music/rock"/>
    <x v="4"/>
    <x v="11"/>
    <n v="1.0133333333333334"/>
    <n v="81.06666666666666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20:00:00"/>
    <n v="1304376478"/>
    <x v="803"/>
    <b v="0"/>
    <n v="38"/>
    <b v="1"/>
    <s v="music/rock"/>
    <x v="4"/>
    <x v="11"/>
    <n v="1.232608695652174"/>
    <n v="74.6052631578947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22:59:00"/>
    <n v="1309919526"/>
    <x v="804"/>
    <b v="0"/>
    <n v="18"/>
    <b v="1"/>
    <s v="music/rock"/>
    <x v="4"/>
    <x v="11"/>
    <n v="1"/>
    <n v="305.5555555555555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8:00:00"/>
    <n v="1306525512"/>
    <x v="805"/>
    <b v="0"/>
    <n v="54"/>
    <b v="1"/>
    <s v="music/rock"/>
    <x v="4"/>
    <x v="11"/>
    <n v="1.05"/>
    <n v="58.333333333333336"/>
  </r>
  <r>
    <n v="806"/>
    <s v="Golden Animals NEW Album!"/>
    <s v="Help Golden Animals finish their NEW Album!"/>
    <n v="8000"/>
    <n v="8355"/>
    <x v="0"/>
    <x v="0"/>
    <s v="USD"/>
    <n v="1315413339"/>
    <d v="2011-09-07T11:35:39"/>
    <n v="1312821339"/>
    <x v="806"/>
    <b v="0"/>
    <n v="71"/>
    <b v="1"/>
    <s v="music/rock"/>
    <x v="4"/>
    <x v="11"/>
    <n v="1.0443750000000001"/>
    <n v="117.67605633802818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21:00:00"/>
    <n v="1485270311"/>
    <x v="807"/>
    <b v="0"/>
    <n v="57"/>
    <b v="1"/>
    <s v="music/rock"/>
    <x v="4"/>
    <x v="11"/>
    <n v="1.05125"/>
    <n v="73.77192982456139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3:59:00"/>
    <n v="1416363886"/>
    <x v="808"/>
    <b v="0"/>
    <n v="43"/>
    <b v="1"/>
    <s v="music/rock"/>
    <x v="4"/>
    <x v="11"/>
    <n v="1"/>
    <n v="104.65116279069767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5:00:30"/>
    <n v="1387569630"/>
    <x v="809"/>
    <b v="0"/>
    <n v="52"/>
    <b v="1"/>
    <s v="music/rock"/>
    <x v="4"/>
    <x v="11"/>
    <n v="1.03775"/>
    <n v="79.82692307692308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20:21:02"/>
    <n v="1343870462"/>
    <x v="810"/>
    <b v="0"/>
    <n v="27"/>
    <b v="1"/>
    <s v="music/rock"/>
    <x v="4"/>
    <x v="11"/>
    <n v="1.05"/>
    <n v="58.333333333333336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1:52:00"/>
    <n v="1371569202"/>
    <x v="811"/>
    <b v="0"/>
    <n v="12"/>
    <b v="1"/>
    <s v="music/rock"/>
    <x v="4"/>
    <x v="11"/>
    <n v="1.04"/>
    <n v="86.66666666666667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8:58:00"/>
    <n v="1357604752"/>
    <x v="812"/>
    <b v="0"/>
    <n v="33"/>
    <b v="1"/>
    <s v="music/rock"/>
    <x v="4"/>
    <x v="11"/>
    <n v="1.5183333333333333"/>
    <n v="27.606060606060606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8:02:45"/>
    <n v="1340233365"/>
    <x v="813"/>
    <b v="0"/>
    <n v="96"/>
    <b v="1"/>
    <s v="music/rock"/>
    <x v="4"/>
    <x v="11"/>
    <n v="1.59996"/>
    <n v="24.99937500000000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3:04:00"/>
    <n v="1305568201"/>
    <x v="814"/>
    <b v="0"/>
    <n v="28"/>
    <b v="1"/>
    <s v="music/rock"/>
    <x v="4"/>
    <x v="11"/>
    <n v="1.2729999999999999"/>
    <n v="45.464285714285715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7:01:43"/>
    <n v="1412287303"/>
    <x v="815"/>
    <b v="0"/>
    <n v="43"/>
    <b v="1"/>
    <s v="music/rock"/>
    <x v="4"/>
    <x v="11"/>
    <n v="1.07"/>
    <n v="99.534883720930239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1:30:00"/>
    <n v="1362776043"/>
    <x v="816"/>
    <b v="0"/>
    <n v="205"/>
    <b v="1"/>
    <s v="music/rock"/>
    <x v="4"/>
    <x v="11"/>
    <n v="1.1512214285714286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3:59:00"/>
    <n v="1326810211"/>
    <x v="817"/>
    <b v="0"/>
    <n v="23"/>
    <b v="1"/>
    <s v="music/rock"/>
    <x v="4"/>
    <x v="11"/>
    <n v="1.3711066666666665"/>
    <n v="89.41999999999998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2:01:00"/>
    <n v="1343682681"/>
    <x v="818"/>
    <b v="0"/>
    <n v="19"/>
    <b v="1"/>
    <s v="music/rock"/>
    <x v="4"/>
    <x v="11"/>
    <n v="1.5571428571428572"/>
    <n v="28.684210526315791"/>
  </r>
  <r>
    <n v="819"/>
    <s v="Winter Tour"/>
    <s v="We are touring the Southeast in support of our new EP"/>
    <n v="400"/>
    <n v="435"/>
    <x v="0"/>
    <x v="0"/>
    <s v="USD"/>
    <n v="1387601040"/>
    <d v="2013-12-20T23:44:00"/>
    <n v="1386806254"/>
    <x v="819"/>
    <b v="0"/>
    <n v="14"/>
    <b v="1"/>
    <s v="music/rock"/>
    <x v="4"/>
    <x v="11"/>
    <n v="1.0874999999999999"/>
    <n v="31.071428571428573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0:00:00"/>
    <n v="1399666342"/>
    <x v="820"/>
    <b v="0"/>
    <n v="38"/>
    <b v="1"/>
    <s v="music/rock"/>
    <x v="4"/>
    <x v="11"/>
    <n v="1.3405"/>
    <n v="70.55263157894737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3:01:00"/>
    <n v="1427753265"/>
    <x v="821"/>
    <b v="0"/>
    <n v="78"/>
    <b v="1"/>
    <s v="music/rock"/>
    <x v="4"/>
    <x v="11"/>
    <n v="1"/>
    <n v="224.1282051282051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7:44:10"/>
    <n v="1346885050"/>
    <x v="822"/>
    <b v="0"/>
    <n v="69"/>
    <b v="1"/>
    <s v="music/rock"/>
    <x v="4"/>
    <x v="11"/>
    <n v="1.1916666666666667"/>
    <n v="51.811594202898547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7:20:52"/>
    <n v="1424474452"/>
    <x v="823"/>
    <b v="0"/>
    <n v="33"/>
    <b v="1"/>
    <s v="music/rock"/>
    <x v="4"/>
    <x v="11"/>
    <n v="1.7949999999999999"/>
    <n v="43.51515151515151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1:59:00"/>
    <n v="1268459318"/>
    <x v="824"/>
    <b v="0"/>
    <n v="54"/>
    <b v="1"/>
    <s v="music/rock"/>
    <x v="4"/>
    <x v="11"/>
    <n v="1.3438124999999999"/>
    <n v="39.816666666666663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2:21:24"/>
    <n v="1349335284"/>
    <x v="825"/>
    <b v="0"/>
    <n v="99"/>
    <b v="1"/>
    <s v="music/rock"/>
    <x v="4"/>
    <x v="11"/>
    <n v="1.0043200000000001"/>
    <n v="126.8080808080808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8:55:30"/>
    <n v="1330908930"/>
    <x v="826"/>
    <b v="0"/>
    <n v="49"/>
    <b v="1"/>
    <s v="music/rock"/>
    <x v="4"/>
    <x v="11"/>
    <n v="1.0145454545454546"/>
    <n v="113.8775510204081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4:49:00"/>
    <n v="1326972107"/>
    <x v="827"/>
    <b v="0"/>
    <n v="11"/>
    <b v="1"/>
    <s v="music/rock"/>
    <x v="4"/>
    <x v="11"/>
    <n v="1.0333333333333334"/>
    <n v="28.18181818181818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1:24:00"/>
    <n v="1339549982"/>
    <x v="828"/>
    <b v="0"/>
    <n v="38"/>
    <b v="1"/>
    <s v="music/rock"/>
    <x v="4"/>
    <x v="11"/>
    <n v="1.07"/>
    <n v="36.6052631578947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4:14:00"/>
    <n v="1463253240"/>
    <x v="829"/>
    <b v="0"/>
    <n v="16"/>
    <b v="1"/>
    <s v="music/rock"/>
    <x v="4"/>
    <x v="11"/>
    <n v="1.04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6:37:05"/>
    <n v="1361363825"/>
    <x v="830"/>
    <b v="0"/>
    <n v="32"/>
    <b v="1"/>
    <s v="music/rock"/>
    <x v="4"/>
    <x v="11"/>
    <n v="1.0783333333333334"/>
    <n v="60.6562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0:31:34"/>
    <n v="1332948694"/>
    <x v="831"/>
    <b v="0"/>
    <n v="20"/>
    <b v="1"/>
    <s v="music/rock"/>
    <x v="4"/>
    <x v="11"/>
    <n v="2.3333333333333335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3:13:00"/>
    <n v="1321978335"/>
    <x v="832"/>
    <b v="0"/>
    <n v="154"/>
    <b v="1"/>
    <s v="music/rock"/>
    <x v="4"/>
    <x v="11"/>
    <n v="1.0060706666666666"/>
    <n v="97.993896103896105"/>
  </r>
  <r>
    <n v="833"/>
    <s v="Ragman Rolls"/>
    <s v="This is an American rock album."/>
    <n v="6000"/>
    <n v="6100"/>
    <x v="0"/>
    <x v="0"/>
    <s v="USD"/>
    <n v="1397941475"/>
    <d v="2014-04-19T16:04:35"/>
    <n v="1395349475"/>
    <x v="833"/>
    <b v="0"/>
    <n v="41"/>
    <b v="1"/>
    <s v="music/rock"/>
    <x v="4"/>
    <x v="11"/>
    <n v="1.0166666666666666"/>
    <n v="148.7804878048780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2:59:00"/>
    <n v="1369770292"/>
    <x v="834"/>
    <b v="0"/>
    <n v="75"/>
    <b v="1"/>
    <s v="music/rock"/>
    <x v="4"/>
    <x v="11"/>
    <n v="1.3101818181818181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22:00:00"/>
    <n v="1333709958"/>
    <x v="835"/>
    <b v="0"/>
    <n v="40"/>
    <b v="1"/>
    <s v="music/rock"/>
    <x v="4"/>
    <x v="11"/>
    <n v="1.1725000000000001"/>
    <n v="58.625"/>
  </r>
  <r>
    <n v="836"/>
    <s v="DESMADRE Full Album + Press Kit"/>
    <s v="An album you can bring home to mom."/>
    <n v="5000"/>
    <n v="5046.5200000000004"/>
    <x v="0"/>
    <x v="0"/>
    <s v="USD"/>
    <n v="1381108918"/>
    <d v="2013-10-06T20:21:58"/>
    <n v="1378516918"/>
    <x v="836"/>
    <b v="0"/>
    <n v="46"/>
    <b v="1"/>
    <s v="music/rock"/>
    <x v="4"/>
    <x v="11"/>
    <n v="1.009304"/>
    <n v="109.7069565217391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8:57:42"/>
    <n v="1396396662"/>
    <x v="837"/>
    <b v="0"/>
    <n v="62"/>
    <b v="1"/>
    <s v="music/rock"/>
    <x v="4"/>
    <x v="11"/>
    <n v="1.218"/>
    <n v="49.11290322580644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6:33:05"/>
    <n v="1324243985"/>
    <x v="838"/>
    <b v="0"/>
    <n v="61"/>
    <b v="1"/>
    <s v="music/rock"/>
    <x v="4"/>
    <x v="11"/>
    <n v="1.454"/>
    <n v="47.67213114754098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3:19:16"/>
    <n v="1345745956"/>
    <x v="839"/>
    <b v="0"/>
    <n v="96"/>
    <b v="1"/>
    <s v="music/rock"/>
    <x v="4"/>
    <x v="11"/>
    <n v="1.166166"/>
    <n v="60.73781249999999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0:26:27"/>
    <n v="1472102787"/>
    <x v="840"/>
    <b v="0"/>
    <n v="190"/>
    <b v="1"/>
    <s v="music/metal"/>
    <x v="4"/>
    <x v="12"/>
    <n v="1.2041660000000001"/>
    <n v="63.3771578947368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6:07:43"/>
    <n v="1413058063"/>
    <x v="841"/>
    <b v="1"/>
    <n v="94"/>
    <b v="1"/>
    <s v="music/metal"/>
    <x v="4"/>
    <x v="12"/>
    <n v="1.0132000000000001"/>
    <n v="53.89361702127659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2:59:00"/>
    <n v="1378735983"/>
    <x v="842"/>
    <b v="1"/>
    <n v="39"/>
    <b v="1"/>
    <s v="music/metal"/>
    <x v="4"/>
    <x v="12"/>
    <n v="1.0431999999999999"/>
    <n v="66.87179487179487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3:00:00"/>
    <n v="1479708680"/>
    <x v="843"/>
    <b v="0"/>
    <n v="127"/>
    <b v="1"/>
    <s v="music/metal"/>
    <x v="4"/>
    <x v="12"/>
    <n v="2.6713333333333331"/>
    <n v="63.10236220472440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3:59:00"/>
    <n v="1411489552"/>
    <x v="844"/>
    <b v="1"/>
    <n v="159"/>
    <b v="1"/>
    <s v="music/metal"/>
    <x v="4"/>
    <x v="12"/>
    <n v="1.9413333333333334"/>
    <n v="36.62893081761006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22:59:00"/>
    <n v="1469595396"/>
    <x v="845"/>
    <b v="0"/>
    <n v="177"/>
    <b v="1"/>
    <s v="music/metal"/>
    <x v="4"/>
    <x v="12"/>
    <n v="1.203802"/>
    <n v="34.005706214689269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9:00:00"/>
    <n v="1393233855"/>
    <x v="846"/>
    <b v="0"/>
    <n v="47"/>
    <b v="1"/>
    <s v="music/metal"/>
    <x v="4"/>
    <x v="12"/>
    <n v="1.2200090909090908"/>
    <n v="28.553404255319148"/>
  </r>
  <r>
    <n v="847"/>
    <s v="CENTROPYMUSIC"/>
    <s v="MUSIC WITH MEANING!  MUSIC THAT MATTERS!!!"/>
    <n v="10"/>
    <n v="10"/>
    <x v="0"/>
    <x v="0"/>
    <s v="USD"/>
    <n v="1436555376"/>
    <d v="2015-07-10T14:09:36"/>
    <n v="1433963376"/>
    <x v="847"/>
    <b v="0"/>
    <n v="1"/>
    <b v="1"/>
    <s v="music/metal"/>
    <x v="4"/>
    <x v="12"/>
    <n v="1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4:00:33"/>
    <n v="1426446033"/>
    <x v="848"/>
    <b v="0"/>
    <n v="16"/>
    <b v="1"/>
    <s v="music/metal"/>
    <x v="4"/>
    <x v="12"/>
    <n v="1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1:34:24"/>
    <n v="1424057664"/>
    <x v="849"/>
    <b v="0"/>
    <n v="115"/>
    <b v="1"/>
    <s v="music/metal"/>
    <x v="4"/>
    <x v="12"/>
    <n v="1.1990000000000001"/>
    <n v="41.70434782608695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3:59:00"/>
    <n v="1458762717"/>
    <x v="850"/>
    <b v="0"/>
    <n v="133"/>
    <b v="1"/>
    <s v="music/metal"/>
    <x v="4"/>
    <x v="12"/>
    <n v="1.55175"/>
    <n v="46.66917293233082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4:45:00"/>
    <n v="1464815253"/>
    <x v="851"/>
    <b v="0"/>
    <n v="70"/>
    <b v="1"/>
    <s v="music/metal"/>
    <x v="4"/>
    <x v="12"/>
    <n v="1.3045"/>
    <n v="37.27142857142857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6:00:00"/>
    <n v="1476386395"/>
    <x v="852"/>
    <b v="0"/>
    <n v="62"/>
    <b v="1"/>
    <s v="music/metal"/>
    <x v="4"/>
    <x v="12"/>
    <n v="1.0497142857142858"/>
    <n v="59.25806451612903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4:58:29"/>
    <n v="1421524709"/>
    <x v="853"/>
    <b v="0"/>
    <n v="10"/>
    <b v="1"/>
    <s v="music/metal"/>
    <x v="4"/>
    <x v="12"/>
    <n v="1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0:05:46"/>
    <n v="1480309546"/>
    <x v="854"/>
    <b v="0"/>
    <n v="499"/>
    <b v="1"/>
    <s v="music/metal"/>
    <x v="4"/>
    <x v="12"/>
    <n v="1.1822050359712231"/>
    <n v="65.86232464929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22:00:17"/>
    <n v="1466737217"/>
    <x v="855"/>
    <b v="0"/>
    <n v="47"/>
    <b v="1"/>
    <s v="music/metal"/>
    <x v="4"/>
    <x v="12"/>
    <n v="1.0344827586206897"/>
    <n v="31.91489361702127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4:00:00"/>
    <n v="1472282956"/>
    <x v="856"/>
    <b v="0"/>
    <n v="28"/>
    <b v="1"/>
    <s v="music/metal"/>
    <x v="4"/>
    <x v="12"/>
    <n v="2.1800000000000002"/>
    <n v="19.464285714285715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9:57:11"/>
    <n v="1444831031"/>
    <x v="857"/>
    <b v="0"/>
    <n v="24"/>
    <b v="1"/>
    <s v="music/metal"/>
    <x v="4"/>
    <x v="12"/>
    <n v="1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7:59:00"/>
    <n v="1426528418"/>
    <x v="858"/>
    <b v="0"/>
    <n v="76"/>
    <b v="1"/>
    <s v="music/metal"/>
    <x v="4"/>
    <x v="12"/>
    <n v="1.4400583333333332"/>
    <n v="22.737763157894737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9:00:00"/>
    <n v="1430768468"/>
    <x v="859"/>
    <b v="0"/>
    <n v="98"/>
    <b v="1"/>
    <s v="music/metal"/>
    <x v="4"/>
    <x v="12"/>
    <n v="1.0467500000000001"/>
    <n v="42.72448979591836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7:35:13"/>
    <n v="1382528113"/>
    <x v="860"/>
    <b v="0"/>
    <n v="48"/>
    <b v="0"/>
    <s v="music/jazz"/>
    <x v="4"/>
    <x v="13"/>
    <n v="0.18142857142857144"/>
    <n v="52.91666666666666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8:10:04"/>
    <n v="1471475404"/>
    <x v="861"/>
    <b v="0"/>
    <n v="2"/>
    <b v="0"/>
    <s v="music/jazz"/>
    <x v="4"/>
    <x v="13"/>
    <n v="2.2444444444444444E-2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9:19:08"/>
    <n v="1381583948"/>
    <x v="862"/>
    <b v="0"/>
    <n v="4"/>
    <b v="0"/>
    <s v="music/jazz"/>
    <x v="4"/>
    <x v="13"/>
    <n v="3.3999999999999998E-3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21:49:26"/>
    <n v="1326422966"/>
    <x v="863"/>
    <b v="0"/>
    <n v="5"/>
    <b v="0"/>
    <s v="music/jazz"/>
    <x v="4"/>
    <x v="13"/>
    <n v="4.4999999999999998E-2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4:59:00"/>
    <n v="1379990038"/>
    <x v="864"/>
    <b v="0"/>
    <n v="79"/>
    <b v="0"/>
    <s v="music/jazz"/>
    <x v="4"/>
    <x v="13"/>
    <n v="0.41538461538461541"/>
    <n v="34.1772151898734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3:33:17"/>
    <n v="1353177197"/>
    <x v="865"/>
    <b v="0"/>
    <n v="2"/>
    <b v="0"/>
    <s v="music/jazz"/>
    <x v="4"/>
    <x v="13"/>
    <n v="2.0454545454545454E-2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0:10:00"/>
    <n v="1421853518"/>
    <x v="866"/>
    <b v="0"/>
    <n v="11"/>
    <b v="0"/>
    <s v="music/jazz"/>
    <x v="4"/>
    <x v="13"/>
    <n v="0.18285714285714286"/>
    <n v="58.181818181818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3:59:00"/>
    <n v="1254450706"/>
    <x v="867"/>
    <b v="0"/>
    <n v="11"/>
    <b v="0"/>
    <s v="music/jazz"/>
    <x v="4"/>
    <x v="13"/>
    <n v="0.2402"/>
    <n v="109.1818181818181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9:39:58"/>
    <n v="1386463198"/>
    <x v="868"/>
    <b v="0"/>
    <n v="1"/>
    <b v="0"/>
    <s v="music/jazz"/>
    <x v="4"/>
    <x v="13"/>
    <n v="1.1111111111111111E-3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4:17:37"/>
    <n v="1362860257"/>
    <x v="869"/>
    <b v="0"/>
    <n v="3"/>
    <b v="0"/>
    <s v="music/jazz"/>
    <x v="4"/>
    <x v="13"/>
    <n v="0.11818181818181818"/>
    <n v="346.666666666666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9:32:03"/>
    <n v="1375403523"/>
    <x v="870"/>
    <b v="0"/>
    <n v="5"/>
    <b v="0"/>
    <s v="music/jazz"/>
    <x v="4"/>
    <x v="13"/>
    <n v="3.0999999999999999E-3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9:28:15"/>
    <n v="1383139695"/>
    <x v="871"/>
    <b v="0"/>
    <n v="12"/>
    <b v="0"/>
    <s v="music/jazz"/>
    <x v="4"/>
    <x v="13"/>
    <n v="5.4166666666666669E-2"/>
    <n v="27.08333333333333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4:48:47"/>
    <n v="1295898527"/>
    <x v="872"/>
    <b v="0"/>
    <n v="2"/>
    <b v="0"/>
    <s v="music/jazz"/>
    <x v="4"/>
    <x v="13"/>
    <n v="8.1250000000000003E-3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0:00:40"/>
    <n v="1349150440"/>
    <x v="873"/>
    <b v="0"/>
    <n v="5"/>
    <b v="0"/>
    <s v="music/jazz"/>
    <x v="4"/>
    <x v="13"/>
    <n v="1.2857142857142857E-2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9:00:34"/>
    <n v="1365084034"/>
    <x v="874"/>
    <b v="0"/>
    <n v="21"/>
    <b v="0"/>
    <s v="music/jazz"/>
    <x v="4"/>
    <x v="13"/>
    <n v="0.24333333333333335"/>
    <n v="34.76190476190475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2:22:11"/>
    <n v="1441128131"/>
    <x v="875"/>
    <b v="0"/>
    <n v="0"/>
    <b v="0"/>
    <s v="music/jazz"/>
    <x v="4"/>
    <x v="13"/>
    <n v="0"/>
    <s v="0"/>
  </r>
  <r>
    <n v="876"/>
    <s v="Sound Of Dobells"/>
    <s v="What was the greatest record shop ever?  DOBELLS!"/>
    <n v="3152"/>
    <n v="1286"/>
    <x v="2"/>
    <x v="1"/>
    <s v="GBP"/>
    <n v="1359978927"/>
    <d v="2013-02-04T06:55:27"/>
    <n v="1357127727"/>
    <x v="876"/>
    <b v="0"/>
    <n v="45"/>
    <b v="0"/>
    <s v="music/jazz"/>
    <x v="4"/>
    <x v="13"/>
    <n v="0.40799492385786801"/>
    <n v="28.577777777777779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3:56:00"/>
    <n v="1384887360"/>
    <x v="877"/>
    <b v="0"/>
    <n v="29"/>
    <b v="0"/>
    <s v="music/jazz"/>
    <x v="4"/>
    <x v="13"/>
    <n v="0.67549999999999999"/>
    <n v="46.586206896551722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0:35:24"/>
    <n v="1290490524"/>
    <x v="878"/>
    <b v="0"/>
    <n v="2"/>
    <b v="0"/>
    <s v="music/jazz"/>
    <x v="4"/>
    <x v="13"/>
    <n v="1.2999999999999999E-2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4:55:05"/>
    <n v="1336506905"/>
    <x v="879"/>
    <b v="0"/>
    <n v="30"/>
    <b v="0"/>
    <s v="music/jazz"/>
    <x v="4"/>
    <x v="13"/>
    <n v="0.30666666666666664"/>
    <n v="21.46666666666666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2:42:18"/>
    <n v="1348731738"/>
    <x v="880"/>
    <b v="0"/>
    <n v="8"/>
    <b v="0"/>
    <s v="music/indie rock"/>
    <x v="4"/>
    <x v="14"/>
    <n v="2.9894179894179893E-2"/>
    <n v="14.12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1:01:26"/>
    <n v="1322632886"/>
    <x v="881"/>
    <b v="0"/>
    <n v="1"/>
    <b v="0"/>
    <s v="music/indie rock"/>
    <x v="4"/>
    <x v="14"/>
    <n v="8.0000000000000002E-3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5:39:10"/>
    <n v="1312490350"/>
    <x v="882"/>
    <b v="0"/>
    <n v="14"/>
    <b v="0"/>
    <s v="music/indie rock"/>
    <x v="4"/>
    <x v="14"/>
    <n v="0.20133333333333334"/>
    <n v="21.571428571428573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7:27:15"/>
    <n v="1451773635"/>
    <x v="883"/>
    <b v="0"/>
    <n v="24"/>
    <b v="0"/>
    <s v="music/indie rock"/>
    <x v="4"/>
    <x v="14"/>
    <n v="0.4002"/>
    <n v="83.37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21:31:00"/>
    <n v="1331666146"/>
    <x v="884"/>
    <b v="0"/>
    <n v="2"/>
    <b v="0"/>
    <s v="music/indie rock"/>
    <x v="4"/>
    <x v="14"/>
    <n v="0.01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7:35:11"/>
    <n v="1481322911"/>
    <x v="885"/>
    <b v="0"/>
    <n v="21"/>
    <b v="0"/>
    <s v="music/indie rock"/>
    <x v="4"/>
    <x v="14"/>
    <n v="0.75"/>
    <n v="35.71428571428571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5:53:33"/>
    <n v="1471812813"/>
    <x v="886"/>
    <b v="0"/>
    <n v="7"/>
    <b v="0"/>
    <s v="music/indie rock"/>
    <x v="4"/>
    <x v="14"/>
    <n v="0.41"/>
    <n v="29.28571428571428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8:00:55"/>
    <n v="1335567655"/>
    <x v="887"/>
    <b v="0"/>
    <n v="0"/>
    <b v="0"/>
    <s v="music/indie rock"/>
    <x v="4"/>
    <x v="14"/>
    <n v="0"/>
    <s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1:00:00"/>
    <n v="1311789885"/>
    <x v="888"/>
    <b v="0"/>
    <n v="4"/>
    <b v="0"/>
    <s v="music/indie rock"/>
    <x v="4"/>
    <x v="14"/>
    <n v="7.1999999999999995E-2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3:49:03"/>
    <n v="1409942943"/>
    <x v="889"/>
    <b v="0"/>
    <n v="32"/>
    <b v="0"/>
    <s v="music/indie rock"/>
    <x v="4"/>
    <x v="14"/>
    <n v="9.4412800000000005E-2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2:46:19"/>
    <n v="1382460379"/>
    <x v="890"/>
    <b v="0"/>
    <n v="4"/>
    <b v="0"/>
    <s v="music/indie rock"/>
    <x v="4"/>
    <x v="14"/>
    <n v="4.1666666666666664E-2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9:45:30"/>
    <n v="1405989930"/>
    <x v="891"/>
    <b v="0"/>
    <n v="9"/>
    <b v="0"/>
    <s v="music/indie rock"/>
    <x v="4"/>
    <x v="14"/>
    <n v="3.2500000000000001E-2"/>
    <n v="28.8888888888888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3:00:00"/>
    <n v="1273121283"/>
    <x v="892"/>
    <b v="0"/>
    <n v="17"/>
    <b v="0"/>
    <s v="music/indie rock"/>
    <x v="4"/>
    <x v="14"/>
    <n v="0.40749999999999997"/>
    <n v="143.823529411764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5:32:43"/>
    <n v="1425331963"/>
    <x v="893"/>
    <b v="0"/>
    <n v="5"/>
    <b v="0"/>
    <s v="music/indie rock"/>
    <x v="4"/>
    <x v="14"/>
    <n v="0.1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8:33:30"/>
    <n v="1462577610"/>
    <x v="894"/>
    <b v="0"/>
    <n v="53"/>
    <b v="0"/>
    <s v="music/indie rock"/>
    <x v="4"/>
    <x v="14"/>
    <n v="0.39169999999999999"/>
    <n v="147.8113207547169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2:03:49"/>
    <n v="1284087829"/>
    <x v="895"/>
    <b v="0"/>
    <n v="7"/>
    <b v="0"/>
    <s v="music/indie rock"/>
    <x v="4"/>
    <x v="14"/>
    <n v="2.4375000000000001E-2"/>
    <n v="27.857142857142858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3:00:00"/>
    <n v="1438549026"/>
    <x v="896"/>
    <b v="0"/>
    <n v="72"/>
    <b v="0"/>
    <s v="music/indie rock"/>
    <x v="4"/>
    <x v="14"/>
    <n v="0.4"/>
    <n v="44.444444444444443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2:31:48"/>
    <n v="1351528308"/>
    <x v="897"/>
    <b v="0"/>
    <n v="0"/>
    <b v="0"/>
    <s v="music/indie rock"/>
    <x v="4"/>
    <x v="14"/>
    <n v="0"/>
    <s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3:11:50"/>
    <n v="1322763110"/>
    <x v="898"/>
    <b v="0"/>
    <n v="2"/>
    <b v="0"/>
    <s v="music/indie rock"/>
    <x v="4"/>
    <x v="14"/>
    <n v="2.8000000000000001E-2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21:22:42"/>
    <n v="1302661362"/>
    <x v="899"/>
    <b v="0"/>
    <n v="8"/>
    <b v="0"/>
    <s v="music/indie rock"/>
    <x v="4"/>
    <x v="14"/>
    <n v="0.37333333333333335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4:23:22"/>
    <n v="1456777402"/>
    <x v="900"/>
    <b v="0"/>
    <n v="2"/>
    <b v="0"/>
    <s v="music/jazz"/>
    <x v="4"/>
    <x v="13"/>
    <n v="4.1999999999999997E-3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4:11:00"/>
    <n v="1272050914"/>
    <x v="901"/>
    <b v="0"/>
    <n v="0"/>
    <b v="0"/>
    <s v="music/jazz"/>
    <x v="4"/>
    <x v="13"/>
    <n v="0"/>
    <s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0:30:00"/>
    <n v="1404947422"/>
    <x v="902"/>
    <b v="0"/>
    <n v="3"/>
    <b v="0"/>
    <s v="music/jazz"/>
    <x v="4"/>
    <x v="13"/>
    <n v="3.0000000000000001E-3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21:25:00"/>
    <n v="1346180780"/>
    <x v="903"/>
    <b v="0"/>
    <n v="4"/>
    <b v="0"/>
    <s v="music/jazz"/>
    <x v="4"/>
    <x v="13"/>
    <n v="3.2000000000000001E-2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20:55:37"/>
    <n v="1449194137"/>
    <x v="904"/>
    <b v="0"/>
    <n v="3"/>
    <b v="0"/>
    <s v="music/jazz"/>
    <x v="4"/>
    <x v="13"/>
    <n v="3.0200000000000001E-3"/>
    <n v="50.333333333333336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0:45:26"/>
    <n v="1290663926"/>
    <x v="905"/>
    <b v="0"/>
    <n v="6"/>
    <b v="0"/>
    <s v="music/jazz"/>
    <x v="4"/>
    <x v="13"/>
    <n v="3.0153846153846153E-2"/>
    <n v="32.666666666666664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22:33:10"/>
    <n v="1392093190"/>
    <x v="906"/>
    <b v="0"/>
    <n v="0"/>
    <b v="0"/>
    <s v="music/jazz"/>
    <x v="4"/>
    <x v="13"/>
    <n v="0"/>
    <s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3:37:03"/>
    <n v="1313123823"/>
    <x v="907"/>
    <b v="0"/>
    <n v="0"/>
    <b v="0"/>
    <s v="music/jazz"/>
    <x v="4"/>
    <x v="13"/>
    <n v="0"/>
    <s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3:59:00"/>
    <n v="1276283655"/>
    <x v="908"/>
    <b v="0"/>
    <n v="0"/>
    <b v="0"/>
    <s v="music/jazz"/>
    <x v="4"/>
    <x v="13"/>
    <n v="0"/>
    <s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3:00:00"/>
    <n v="1340296440"/>
    <x v="909"/>
    <b v="0"/>
    <n v="8"/>
    <b v="0"/>
    <s v="music/jazz"/>
    <x v="4"/>
    <x v="13"/>
    <n v="3.2500000000000001E-2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8:05:19"/>
    <n v="1483362319"/>
    <x v="910"/>
    <b v="0"/>
    <n v="5"/>
    <b v="0"/>
    <s v="music/jazz"/>
    <x v="4"/>
    <x v="13"/>
    <n v="0.22363636363636363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9:07:25"/>
    <n v="1388707645"/>
    <x v="911"/>
    <b v="0"/>
    <n v="0"/>
    <b v="0"/>
    <s v="music/jazz"/>
    <x v="4"/>
    <x v="13"/>
    <n v="0"/>
    <s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22:37:27"/>
    <n v="1350009447"/>
    <x v="912"/>
    <b v="0"/>
    <n v="2"/>
    <b v="0"/>
    <s v="music/jazz"/>
    <x v="4"/>
    <x v="13"/>
    <n v="8.5714285714285719E-3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2:20:19"/>
    <n v="1333596019"/>
    <x v="913"/>
    <b v="0"/>
    <n v="24"/>
    <b v="0"/>
    <s v="music/jazz"/>
    <x v="4"/>
    <x v="13"/>
    <n v="6.6066666666666662E-2"/>
    <n v="82.58333333333332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3:19:07"/>
    <n v="1343326747"/>
    <x v="914"/>
    <b v="0"/>
    <n v="0"/>
    <b v="0"/>
    <s v="music/jazz"/>
    <x v="4"/>
    <x v="13"/>
    <n v="0"/>
    <s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3:59:00"/>
    <n v="1327853914"/>
    <x v="915"/>
    <b v="0"/>
    <n v="9"/>
    <b v="0"/>
    <s v="music/jazz"/>
    <x v="4"/>
    <x v="13"/>
    <n v="5.7692307692307696E-2"/>
    <n v="41.66666666666666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0:00:00"/>
    <n v="1284409734"/>
    <x v="916"/>
    <b v="0"/>
    <n v="0"/>
    <b v="0"/>
    <s v="music/jazz"/>
    <x v="4"/>
    <x v="13"/>
    <n v="0"/>
    <s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1:30:00"/>
    <n v="1402612730"/>
    <x v="917"/>
    <b v="0"/>
    <n v="1"/>
    <b v="0"/>
    <s v="music/jazz"/>
    <x v="4"/>
    <x v="13"/>
    <n v="6.0000000000000001E-3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7:59:21"/>
    <n v="1414879161"/>
    <x v="918"/>
    <b v="0"/>
    <n v="10"/>
    <b v="0"/>
    <s v="music/jazz"/>
    <x v="4"/>
    <x v="13"/>
    <n v="5.0256410256410255E-2"/>
    <n v="19.600000000000001"/>
  </r>
  <r>
    <n v="919"/>
    <s v="Jazz CD:  Out of The Blue"/>
    <s v="Cool jazz with a New Orleans flavor."/>
    <n v="20000"/>
    <n v="100"/>
    <x v="2"/>
    <x v="0"/>
    <s v="USD"/>
    <n v="1355930645"/>
    <d v="2012-12-19T10:24:05"/>
    <n v="1352906645"/>
    <x v="919"/>
    <b v="0"/>
    <n v="1"/>
    <b v="0"/>
    <s v="music/jazz"/>
    <x v="4"/>
    <x v="13"/>
    <n v="5.0000000000000001E-3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2:07:02"/>
    <n v="1381853222"/>
    <x v="920"/>
    <b v="0"/>
    <n v="0"/>
    <b v="0"/>
    <s v="music/jazz"/>
    <x v="4"/>
    <x v="13"/>
    <n v="0"/>
    <s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0:06:16"/>
    <n v="1320033976"/>
    <x v="921"/>
    <b v="0"/>
    <n v="20"/>
    <b v="0"/>
    <s v="music/jazz"/>
    <x v="4"/>
    <x v="13"/>
    <n v="0.309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7:43:13"/>
    <n v="1409143393"/>
    <x v="922"/>
    <b v="0"/>
    <n v="30"/>
    <b v="0"/>
    <s v="music/jazz"/>
    <x v="4"/>
    <x v="13"/>
    <n v="0.21037037037037037"/>
    <n v="189.3333333333333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9:02:03"/>
    <n v="1414018923"/>
    <x v="923"/>
    <b v="0"/>
    <n v="6"/>
    <b v="0"/>
    <s v="music/jazz"/>
    <x v="4"/>
    <x v="13"/>
    <n v="2.1999999999999999E-2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7:37:49"/>
    <n v="1358203069"/>
    <x v="924"/>
    <b v="0"/>
    <n v="15"/>
    <b v="0"/>
    <s v="music/jazz"/>
    <x v="4"/>
    <x v="13"/>
    <n v="0.109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7:08:31"/>
    <n v="1382994511"/>
    <x v="925"/>
    <b v="0"/>
    <n v="5"/>
    <b v="0"/>
    <s v="music/jazz"/>
    <x v="4"/>
    <x v="13"/>
    <n v="2.6666666666666668E-2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7:40:00"/>
    <n v="1276043330"/>
    <x v="926"/>
    <b v="0"/>
    <n v="0"/>
    <b v="0"/>
    <s v="music/jazz"/>
    <x v="4"/>
    <x v="13"/>
    <n v="0"/>
    <s v="0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4:44:55"/>
    <n v="1334432695"/>
    <x v="927"/>
    <b v="0"/>
    <n v="0"/>
    <b v="0"/>
    <s v="music/jazz"/>
    <x v="4"/>
    <x v="13"/>
    <n v="0"/>
    <s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9:00:00"/>
    <n v="1348864913"/>
    <x v="928"/>
    <b v="0"/>
    <n v="28"/>
    <b v="0"/>
    <s v="music/jazz"/>
    <x v="4"/>
    <x v="13"/>
    <n v="0.10862068965517241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3:42:49"/>
    <n v="1331358169"/>
    <x v="929"/>
    <b v="0"/>
    <n v="0"/>
    <b v="0"/>
    <s v="music/jazz"/>
    <x v="4"/>
    <x v="13"/>
    <n v="0"/>
    <s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6:32:00"/>
    <n v="1273874306"/>
    <x v="930"/>
    <b v="0"/>
    <n v="5"/>
    <b v="0"/>
    <s v="music/jazz"/>
    <x v="4"/>
    <x v="13"/>
    <n v="0.38333333333333336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7:00:00"/>
    <n v="1392021502"/>
    <x v="931"/>
    <b v="0"/>
    <n v="7"/>
    <b v="0"/>
    <s v="music/jazz"/>
    <x v="4"/>
    <x v="13"/>
    <n v="6.5500000000000003E-2"/>
    <n v="18.714285714285715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7:15:45"/>
    <n v="1360106145"/>
    <x v="932"/>
    <b v="0"/>
    <n v="30"/>
    <b v="0"/>
    <s v="music/jazz"/>
    <x v="4"/>
    <x v="13"/>
    <n v="0.14536842105263159"/>
    <n v="46.03333333333333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3:03:29"/>
    <n v="1394683409"/>
    <x v="933"/>
    <b v="0"/>
    <n v="2"/>
    <b v="0"/>
    <s v="music/jazz"/>
    <x v="4"/>
    <x v="13"/>
    <n v="0.06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1:00:00"/>
    <n v="1396633284"/>
    <x v="934"/>
    <b v="0"/>
    <n v="30"/>
    <b v="0"/>
    <s v="music/jazz"/>
    <x v="4"/>
    <x v="13"/>
    <n v="0.30399999999999999"/>
    <n v="50.66666666666666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3:00:29"/>
    <n v="1451462429"/>
    <x v="935"/>
    <b v="0"/>
    <n v="2"/>
    <b v="0"/>
    <s v="music/jazz"/>
    <x v="4"/>
    <x v="13"/>
    <n v="1.4285714285714285E-2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5:00:00"/>
    <n v="1323131689"/>
    <x v="936"/>
    <b v="0"/>
    <n v="0"/>
    <b v="0"/>
    <s v="music/jazz"/>
    <x v="4"/>
    <x v="13"/>
    <n v="0"/>
    <s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5:09:17"/>
    <n v="1380913757"/>
    <x v="937"/>
    <b v="0"/>
    <n v="2"/>
    <b v="0"/>
    <s v="music/jazz"/>
    <x v="4"/>
    <x v="13"/>
    <n v="1.1428571428571429E-2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6:30:48"/>
    <n v="1343993448"/>
    <x v="938"/>
    <b v="0"/>
    <n v="1"/>
    <b v="0"/>
    <s v="music/jazz"/>
    <x v="4"/>
    <x v="13"/>
    <n v="3.5714285714285713E-3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4:58:00"/>
    <n v="1369246738"/>
    <x v="939"/>
    <b v="0"/>
    <n v="2"/>
    <b v="0"/>
    <s v="music/jazz"/>
    <x v="4"/>
    <x v="13"/>
    <n v="1.4545454545454545E-2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9:12:06"/>
    <n v="1435363926"/>
    <x v="940"/>
    <b v="0"/>
    <n v="14"/>
    <b v="0"/>
    <s v="technology/wearables"/>
    <x v="2"/>
    <x v="8"/>
    <n v="0.17155555555555554"/>
    <n v="110.285714285714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21:19:05"/>
    <n v="1484101145"/>
    <x v="941"/>
    <b v="0"/>
    <n v="31"/>
    <b v="0"/>
    <s v="technology/wearables"/>
    <x v="2"/>
    <x v="8"/>
    <n v="2.3220000000000001E-2"/>
    <n v="37.45161290322580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5:14:20"/>
    <n v="1452716060"/>
    <x v="942"/>
    <b v="0"/>
    <n v="16"/>
    <b v="0"/>
    <s v="technology/wearables"/>
    <x v="2"/>
    <x v="8"/>
    <n v="8.9066666666666669E-2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2:01:45"/>
    <n v="1477843305"/>
    <x v="943"/>
    <b v="0"/>
    <n v="12"/>
    <b v="0"/>
    <s v="technology/wearables"/>
    <x v="2"/>
    <x v="8"/>
    <n v="9.633333333333334E-2"/>
    <n v="24.08333333333333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9:00:00"/>
    <n v="1458050450"/>
    <x v="944"/>
    <b v="0"/>
    <n v="96"/>
    <b v="0"/>
    <s v="technology/wearables"/>
    <x v="2"/>
    <x v="8"/>
    <n v="0.13325999999999999"/>
    <n v="69.40625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8:59:00"/>
    <n v="1482958626"/>
    <x v="945"/>
    <b v="0"/>
    <n v="16"/>
    <b v="0"/>
    <s v="technology/wearables"/>
    <x v="2"/>
    <x v="8"/>
    <n v="2.4840000000000001E-2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3:00:48"/>
    <n v="1470852048"/>
    <x v="946"/>
    <b v="0"/>
    <n v="5"/>
    <b v="0"/>
    <s v="technology/wearables"/>
    <x v="2"/>
    <x v="8"/>
    <n v="1.9066666666666666E-2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3:45:06"/>
    <n v="1462128306"/>
    <x v="947"/>
    <b v="0"/>
    <n v="0"/>
    <b v="0"/>
    <s v="technology/wearables"/>
    <x v="2"/>
    <x v="8"/>
    <n v="0"/>
    <s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4:52:44"/>
    <n v="1455220364"/>
    <x v="948"/>
    <b v="0"/>
    <n v="8"/>
    <b v="0"/>
    <s v="technology/wearables"/>
    <x v="2"/>
    <x v="8"/>
    <n v="0.12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20:02:56"/>
    <n v="1450832576"/>
    <x v="949"/>
    <b v="0"/>
    <n v="7"/>
    <b v="0"/>
    <s v="technology/wearables"/>
    <x v="2"/>
    <x v="8"/>
    <n v="1.3650000000000001E-2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3:01:01"/>
    <n v="1450461661"/>
    <x v="950"/>
    <b v="0"/>
    <n v="24"/>
    <b v="0"/>
    <s v="technology/wearables"/>
    <x v="2"/>
    <x v="8"/>
    <n v="0.28039999999999998"/>
    <n v="58.416666666666664"/>
  </r>
  <r>
    <n v="951"/>
    <s v="Smart Harness"/>
    <s v="Revolutionizing the way we walk our dogs!"/>
    <n v="50000"/>
    <n v="19195"/>
    <x v="2"/>
    <x v="0"/>
    <s v="USD"/>
    <n v="1465054872"/>
    <d v="2016-06-04T10:41:12"/>
    <n v="1461166872"/>
    <x v="951"/>
    <b v="0"/>
    <n v="121"/>
    <b v="0"/>
    <s v="technology/wearables"/>
    <x v="2"/>
    <x v="8"/>
    <n v="0.38390000000000002"/>
    <n v="158.63636363636363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0:43:32"/>
    <n v="1476888212"/>
    <x v="952"/>
    <b v="0"/>
    <n v="196"/>
    <b v="0"/>
    <s v="technology/wearables"/>
    <x v="2"/>
    <x v="8"/>
    <n v="0.39942857142857141"/>
    <n v="99.85714285714286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22:56:39"/>
    <n v="1419566199"/>
    <x v="953"/>
    <b v="0"/>
    <n v="5"/>
    <b v="0"/>
    <s v="technology/wearables"/>
    <x v="2"/>
    <x v="8"/>
    <n v="8.3999999999999995E-3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5:00:39"/>
    <n v="1436472039"/>
    <x v="954"/>
    <b v="0"/>
    <n v="73"/>
    <b v="0"/>
    <s v="technology/wearables"/>
    <x v="2"/>
    <x v="8"/>
    <n v="0.43406666666666666"/>
    <n v="89.1917808219178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2:05:00"/>
    <n v="1470294300"/>
    <x v="955"/>
    <b v="0"/>
    <n v="93"/>
    <b v="0"/>
    <s v="technology/wearables"/>
    <x v="2"/>
    <x v="8"/>
    <n v="5.6613333333333335E-2"/>
    <n v="182.623655913978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5:55:59"/>
    <n v="1424901359"/>
    <x v="956"/>
    <b v="0"/>
    <n v="17"/>
    <b v="0"/>
    <s v="technology/wearables"/>
    <x v="2"/>
    <x v="8"/>
    <n v="1.7219999999999999E-2"/>
    <n v="50.647058823529413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9:15:33"/>
    <n v="1476710133"/>
    <x v="957"/>
    <b v="0"/>
    <n v="7"/>
    <b v="0"/>
    <s v="technology/wearables"/>
    <x v="2"/>
    <x v="8"/>
    <n v="1.9416666666666665E-2"/>
    <n v="33.28571428571428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3:59:00"/>
    <n v="1426792563"/>
    <x v="958"/>
    <b v="0"/>
    <n v="17"/>
    <b v="0"/>
    <s v="technology/wearables"/>
    <x v="2"/>
    <x v="8"/>
    <n v="0.11328275684711328"/>
    <n v="51.8235294117647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3:11:05"/>
    <n v="1419048665"/>
    <x v="959"/>
    <b v="0"/>
    <n v="171"/>
    <b v="0"/>
    <s v="technology/wearables"/>
    <x v="2"/>
    <x v="8"/>
    <n v="0.3886"/>
    <n v="113.625730994152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9:02:35"/>
    <n v="1485874955"/>
    <x v="960"/>
    <b v="0"/>
    <n v="188"/>
    <b v="0"/>
    <s v="technology/wearables"/>
    <x v="2"/>
    <x v="8"/>
    <n v="0.46100628930817611"/>
    <n v="136.4627659574468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4:00:00"/>
    <n v="1483634335"/>
    <x v="961"/>
    <b v="0"/>
    <n v="110"/>
    <b v="0"/>
    <s v="technology/wearables"/>
    <x v="2"/>
    <x v="8"/>
    <n v="0.42188421052631581"/>
    <n v="364.3545454545454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2:05:53"/>
    <n v="1451927153"/>
    <x v="962"/>
    <b v="0"/>
    <n v="37"/>
    <b v="0"/>
    <s v="technology/wearables"/>
    <x v="2"/>
    <x v="8"/>
    <n v="0.2848"/>
    <n v="19.243243243243242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0:15:19"/>
    <n v="1473693319"/>
    <x v="963"/>
    <b v="0"/>
    <n v="9"/>
    <b v="0"/>
    <s v="technology/wearables"/>
    <x v="2"/>
    <x v="8"/>
    <n v="1.0771428571428571E-2"/>
    <n v="41.88888888888888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0:05:19"/>
    <n v="1437663919"/>
    <x v="964"/>
    <b v="0"/>
    <n v="29"/>
    <b v="0"/>
    <s v="technology/wearables"/>
    <x v="2"/>
    <x v="8"/>
    <n v="7.9909090909090902E-3"/>
    <n v="30.31034482758620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2:59:00"/>
    <n v="1474676646"/>
    <x v="965"/>
    <b v="0"/>
    <n v="6"/>
    <b v="0"/>
    <s v="technology/wearables"/>
    <x v="2"/>
    <x v="8"/>
    <n v="1.192E-2"/>
    <n v="49.66666666666666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0:15:32"/>
    <n v="1473174932"/>
    <x v="966"/>
    <b v="0"/>
    <n v="30"/>
    <b v="0"/>
    <s v="technology/wearables"/>
    <x v="2"/>
    <x v="8"/>
    <n v="0.14799999999999999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0:06:14"/>
    <n v="1456121174"/>
    <x v="967"/>
    <b v="0"/>
    <n v="81"/>
    <b v="0"/>
    <s v="technology/wearables"/>
    <x v="2"/>
    <x v="8"/>
    <n v="0.17810000000000001"/>
    <n v="43.975308641975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5:20:34"/>
    <n v="1405542034"/>
    <x v="968"/>
    <b v="0"/>
    <n v="4"/>
    <b v="0"/>
    <s v="technology/wearables"/>
    <x v="2"/>
    <x v="8"/>
    <n v="1.325E-2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2:16:47"/>
    <n v="1483773407"/>
    <x v="969"/>
    <b v="0"/>
    <n v="11"/>
    <b v="0"/>
    <s v="technology/wearables"/>
    <x v="2"/>
    <x v="8"/>
    <n v="0.46666666666666667"/>
    <n v="1272.727272727272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3:59:00"/>
    <n v="1481951853"/>
    <x v="970"/>
    <b v="0"/>
    <n v="14"/>
    <b v="0"/>
    <s v="technology/wearables"/>
    <x v="2"/>
    <x v="8"/>
    <n v="0.4592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2:01:00"/>
    <n v="1429290060"/>
    <x v="971"/>
    <b v="0"/>
    <n v="5"/>
    <b v="0"/>
    <s v="technology/wearables"/>
    <x v="2"/>
    <x v="8"/>
    <n v="2.2599999999999999E-3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1:59:00"/>
    <n v="1407271598"/>
    <x v="972"/>
    <b v="0"/>
    <n v="45"/>
    <b v="0"/>
    <s v="technology/wearables"/>
    <x v="2"/>
    <x v="8"/>
    <n v="0.34625"/>
    <n v="153.8888888888888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20:21:33"/>
    <n v="1441844493"/>
    <x v="973"/>
    <b v="0"/>
    <n v="8"/>
    <b v="0"/>
    <s v="technology/wearables"/>
    <x v="2"/>
    <x v="8"/>
    <n v="2.0549999999999999E-2"/>
    <n v="51.375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1:59:16"/>
    <n v="1456336756"/>
    <x v="974"/>
    <b v="0"/>
    <n v="3"/>
    <b v="0"/>
    <s v="technology/wearables"/>
    <x v="2"/>
    <x v="8"/>
    <n v="5.5999999999999999E-3"/>
    <n v="93.3333333333333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1:43:05"/>
    <n v="1461948185"/>
    <x v="975"/>
    <b v="0"/>
    <n v="24"/>
    <b v="0"/>
    <s v="technology/wearables"/>
    <x v="2"/>
    <x v="8"/>
    <n v="2.6069999999999999E-2"/>
    <n v="108.62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20:24:57"/>
    <n v="1435627497"/>
    <x v="976"/>
    <b v="0"/>
    <n v="18"/>
    <b v="0"/>
    <s v="technology/wearables"/>
    <x v="2"/>
    <x v="8"/>
    <n v="1.9259999999999999E-2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7:36:37"/>
    <n v="1453502197"/>
    <x v="977"/>
    <b v="0"/>
    <n v="12"/>
    <b v="0"/>
    <s v="technology/wearables"/>
    <x v="2"/>
    <x v="8"/>
    <n v="0.33666666666666667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2:25:01"/>
    <n v="1453793101"/>
    <x v="978"/>
    <b v="0"/>
    <n v="123"/>
    <b v="0"/>
    <s v="technology/wearables"/>
    <x v="2"/>
    <x v="8"/>
    <n v="0.5626326718299024"/>
    <n v="790.8373983739837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3:59:00"/>
    <n v="1463392828"/>
    <x v="979"/>
    <b v="0"/>
    <n v="96"/>
    <b v="0"/>
    <s v="technology/wearables"/>
    <x v="2"/>
    <x v="8"/>
    <n v="0.82817600000000002"/>
    <n v="301.9391666666666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7:42:02"/>
    <n v="1413495722"/>
    <x v="980"/>
    <b v="0"/>
    <n v="31"/>
    <b v="0"/>
    <s v="technology/wearables"/>
    <x v="2"/>
    <x v="8"/>
    <n v="0.14860000000000001"/>
    <n v="47.93548387096774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7:43:42"/>
    <n v="1405032222"/>
    <x v="981"/>
    <b v="0"/>
    <n v="4"/>
    <b v="0"/>
    <s v="technology/wearables"/>
    <x v="2"/>
    <x v="8"/>
    <n v="1.2375123751237513E-4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3:04:46"/>
    <n v="1472839486"/>
    <x v="982"/>
    <b v="0"/>
    <n v="3"/>
    <b v="0"/>
    <s v="technology/wearables"/>
    <x v="2"/>
    <x v="8"/>
    <n v="1.7142857142857143E-4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5:54:00"/>
    <n v="1469289685"/>
    <x v="983"/>
    <b v="0"/>
    <n v="179"/>
    <b v="0"/>
    <s v="technology/wearables"/>
    <x v="2"/>
    <x v="8"/>
    <n v="0.2950613611721471"/>
    <n v="171.7932960893854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20:46:48"/>
    <n v="1424918808"/>
    <x v="984"/>
    <b v="0"/>
    <n v="3"/>
    <b v="0"/>
    <s v="technology/wearables"/>
    <x v="2"/>
    <x v="8"/>
    <n v="1.06E-2"/>
    <n v="35.33333333333333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8:00:00"/>
    <n v="1449011610"/>
    <x v="985"/>
    <b v="0"/>
    <n v="23"/>
    <b v="0"/>
    <s v="technology/wearables"/>
    <x v="2"/>
    <x v="8"/>
    <n v="6.2933333333333327E-2"/>
    <n v="82.08695652173912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9:00:00"/>
    <n v="1447698300"/>
    <x v="986"/>
    <b v="0"/>
    <n v="23"/>
    <b v="0"/>
    <s v="technology/wearables"/>
    <x v="2"/>
    <x v="8"/>
    <n v="0.1275"/>
    <n v="110.8695652173913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2:04:10"/>
    <n v="1400051050"/>
    <x v="987"/>
    <b v="0"/>
    <n v="41"/>
    <b v="0"/>
    <s v="technology/wearables"/>
    <x v="2"/>
    <x v="8"/>
    <n v="0.13220000000000001"/>
    <n v="161.2195121951219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3:33:45"/>
    <n v="1472718825"/>
    <x v="988"/>
    <b v="0"/>
    <n v="0"/>
    <b v="0"/>
    <s v="technology/wearables"/>
    <x v="2"/>
    <x v="8"/>
    <n v="0"/>
    <s v="0"/>
  </r>
  <r>
    <n v="989"/>
    <s v="Power Rope"/>
    <s v="The most useful phone charger you will ever buy"/>
    <n v="10000"/>
    <n v="1677"/>
    <x v="2"/>
    <x v="0"/>
    <s v="USD"/>
    <n v="1475101495"/>
    <d v="2016-09-28T17:24:55"/>
    <n v="1472509495"/>
    <x v="989"/>
    <b v="0"/>
    <n v="32"/>
    <b v="0"/>
    <s v="technology/wearables"/>
    <x v="2"/>
    <x v="8"/>
    <n v="0.16769999999999999"/>
    <n v="52.4062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3:49:24"/>
    <n v="1407178164"/>
    <x v="990"/>
    <b v="0"/>
    <n v="2"/>
    <b v="0"/>
    <s v="technology/wearables"/>
    <x v="2"/>
    <x v="8"/>
    <n v="1.0399999999999999E-3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3:51:00"/>
    <n v="1466186988"/>
    <x v="991"/>
    <b v="0"/>
    <n v="7"/>
    <b v="0"/>
    <s v="technology/wearables"/>
    <x v="2"/>
    <x v="8"/>
    <n v="4.24E-2"/>
    <n v="30.285714285714285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6:11:59"/>
    <n v="1457475119"/>
    <x v="992"/>
    <b v="0"/>
    <n v="4"/>
    <b v="0"/>
    <s v="technology/wearables"/>
    <x v="2"/>
    <x v="8"/>
    <n v="4.6699999999999997E-3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0:00:00"/>
    <n v="1476054568"/>
    <x v="993"/>
    <b v="0"/>
    <n v="196"/>
    <b v="0"/>
    <s v="technology/wearables"/>
    <x v="2"/>
    <x v="8"/>
    <n v="0.25087142857142858"/>
    <n v="89.5969387755102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7:59:00"/>
    <n v="1412835530"/>
    <x v="994"/>
    <b v="0"/>
    <n v="11"/>
    <b v="0"/>
    <s v="technology/wearables"/>
    <x v="2"/>
    <x v="8"/>
    <n v="2.3345000000000001E-2"/>
    <n v="424.4545454545454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1:00:00"/>
    <n v="1415140480"/>
    <x v="995"/>
    <b v="0"/>
    <n v="9"/>
    <b v="0"/>
    <s v="technology/wearables"/>
    <x v="2"/>
    <x v="8"/>
    <n v="7.2599999999999998E-2"/>
    <n v="80.666666666666671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0:27:00"/>
    <n v="1403902060"/>
    <x v="996"/>
    <b v="0"/>
    <n v="5"/>
    <b v="0"/>
    <s v="technology/wearables"/>
    <x v="2"/>
    <x v="8"/>
    <n v="1.6250000000000001E-2"/>
    <n v="13"/>
  </r>
  <r>
    <n v="997"/>
    <s v="iPhanny"/>
    <s v="The iPhanny keeps your iPhone 6 safe from bending in those dangerous pants pockets."/>
    <n v="5000"/>
    <n v="65"/>
    <x v="2"/>
    <x v="0"/>
    <s v="USD"/>
    <n v="1417145297"/>
    <d v="2014-11-27T22:28:17"/>
    <n v="1414549697"/>
    <x v="997"/>
    <b v="0"/>
    <n v="8"/>
    <b v="0"/>
    <s v="technology/wearables"/>
    <x v="2"/>
    <x v="8"/>
    <n v="1.2999999999999999E-2"/>
    <n v="8.125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0:03:21"/>
    <n v="1444017801"/>
    <x v="998"/>
    <b v="0"/>
    <n v="229"/>
    <b v="0"/>
    <s v="technology/wearables"/>
    <x v="2"/>
    <x v="8"/>
    <n v="0.58558333333333334"/>
    <n v="153.42794759825327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3:02:00"/>
    <n v="1413270690"/>
    <x v="999"/>
    <b v="0"/>
    <n v="40"/>
    <b v="0"/>
    <s v="technology/wearables"/>
    <x v="2"/>
    <x v="8"/>
    <n v="7.7886666666666673E-2"/>
    <n v="292.07499999999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9:26:00"/>
    <n v="1484357160"/>
    <x v="1000"/>
    <b v="0"/>
    <n v="6"/>
    <b v="0"/>
    <s v="technology/wearables"/>
    <x v="2"/>
    <x v="8"/>
    <n v="2.2157147647256063E-2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2:16:53"/>
    <n v="1481908613"/>
    <x v="1001"/>
    <b v="0"/>
    <n v="4"/>
    <b v="0"/>
    <s v="technology/wearables"/>
    <x v="2"/>
    <x v="8"/>
    <n v="1.04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0:59:00"/>
    <n v="1447777514"/>
    <x v="1002"/>
    <b v="0"/>
    <n v="22"/>
    <b v="0"/>
    <s v="technology/wearables"/>
    <x v="2"/>
    <x v="8"/>
    <n v="0.29602960296029601"/>
    <n v="134.5454545454545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1:01:01"/>
    <n v="1487091661"/>
    <x v="1003"/>
    <b v="0"/>
    <n v="15"/>
    <b v="0"/>
    <s v="technology/wearables"/>
    <x v="2"/>
    <x v="8"/>
    <n v="0.16055"/>
    <n v="214.06666666666666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2:00:27"/>
    <n v="1453222827"/>
    <x v="1004"/>
    <b v="0"/>
    <n v="95"/>
    <b v="0"/>
    <s v="technology/wearables"/>
    <x v="2"/>
    <x v="8"/>
    <n v="0.82208000000000003"/>
    <n v="216.3368421052631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9:59:43"/>
    <n v="1443538783"/>
    <x v="1005"/>
    <b v="0"/>
    <n v="161"/>
    <b v="0"/>
    <s v="technology/wearables"/>
    <x v="2"/>
    <x v="8"/>
    <n v="0.75051000000000001"/>
    <n v="932.3105590062111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2:11:00"/>
    <n v="1417654672"/>
    <x v="1006"/>
    <b v="0"/>
    <n v="8"/>
    <b v="0"/>
    <s v="technology/wearables"/>
    <x v="2"/>
    <x v="8"/>
    <n v="5.8500000000000003E-2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0:00:23"/>
    <n v="1478095223"/>
    <x v="1007"/>
    <b v="0"/>
    <n v="76"/>
    <b v="0"/>
    <s v="technology/wearables"/>
    <x v="2"/>
    <x v="8"/>
    <n v="0.44319999999999998"/>
    <n v="174.9473684210526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4:25:15"/>
    <n v="1480361115"/>
    <x v="1008"/>
    <b v="0"/>
    <n v="1"/>
    <b v="0"/>
    <s v="technology/wearables"/>
    <x v="2"/>
    <x v="8"/>
    <n v="2.6737967914438501E-3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9:30:46"/>
    <n v="1463754646"/>
    <x v="1009"/>
    <b v="0"/>
    <n v="101"/>
    <b v="0"/>
    <s v="technology/wearables"/>
    <x v="2"/>
    <x v="8"/>
    <n v="0.1313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1:59:00"/>
    <n v="1468180462"/>
    <x v="1010"/>
    <b v="0"/>
    <n v="4"/>
    <b v="0"/>
    <s v="technology/wearables"/>
    <x v="2"/>
    <x v="8"/>
    <n v="1.9088937093275488E-3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6:33:15"/>
    <n v="1415050395"/>
    <x v="1011"/>
    <b v="0"/>
    <n v="1"/>
    <b v="0"/>
    <s v="technology/wearables"/>
    <x v="2"/>
    <x v="8"/>
    <n v="3.7499999999999999E-3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5:34:12"/>
    <n v="1481366052"/>
    <x v="1012"/>
    <b v="0"/>
    <n v="775"/>
    <b v="0"/>
    <s v="technology/wearables"/>
    <x v="2"/>
    <x v="8"/>
    <n v="215.35021"/>
    <n v="1389.356193548387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5:00:00"/>
    <n v="1449000056"/>
    <x v="1013"/>
    <b v="0"/>
    <n v="90"/>
    <b v="0"/>
    <s v="technology/wearables"/>
    <x v="2"/>
    <x v="8"/>
    <n v="0.34527999999999998"/>
    <n v="95.91111111111111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9:03:35"/>
    <n v="1415750615"/>
    <x v="1014"/>
    <b v="0"/>
    <n v="16"/>
    <b v="0"/>
    <s v="technology/wearables"/>
    <x v="2"/>
    <x v="8"/>
    <n v="0.30599999999999999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7:04:55"/>
    <n v="1445893495"/>
    <x v="1015"/>
    <b v="0"/>
    <n v="6"/>
    <b v="0"/>
    <s v="technology/wearables"/>
    <x v="2"/>
    <x v="8"/>
    <n v="2.6666666666666668E-2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20:34:16"/>
    <n v="1456108456"/>
    <x v="1016"/>
    <b v="0"/>
    <n v="38"/>
    <b v="0"/>
    <s v="technology/wearables"/>
    <x v="2"/>
    <x v="8"/>
    <n v="2.8420000000000001E-2"/>
    <n v="74.7894736842105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2:12:15"/>
    <n v="1444666335"/>
    <x v="1017"/>
    <b v="0"/>
    <n v="355"/>
    <b v="0"/>
    <s v="technology/wearables"/>
    <x v="2"/>
    <x v="8"/>
    <n v="0.22878799999999999"/>
    <n v="161.1183098591549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6:48:53"/>
    <n v="1465904933"/>
    <x v="1018"/>
    <b v="0"/>
    <n v="7"/>
    <b v="0"/>
    <s v="technology/wearables"/>
    <x v="2"/>
    <x v="8"/>
    <n v="3.1050000000000001E-2"/>
    <n v="88.71428571428570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8:22:29"/>
    <n v="1420500149"/>
    <x v="1019"/>
    <b v="0"/>
    <n v="400"/>
    <b v="0"/>
    <s v="technology/wearables"/>
    <x v="2"/>
    <x v="8"/>
    <n v="0.47333333333333333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9:47:00"/>
    <n v="1430617209"/>
    <x v="1020"/>
    <b v="0"/>
    <n v="30"/>
    <b v="1"/>
    <s v="music/electronic music"/>
    <x v="4"/>
    <x v="15"/>
    <n v="2.0554838709677421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3:00:00"/>
    <n v="1443074571"/>
    <x v="1021"/>
    <b v="1"/>
    <n v="478"/>
    <b v="1"/>
    <s v="music/electronic music"/>
    <x v="4"/>
    <x v="15"/>
    <n v="3.5180366666666667"/>
    <n v="22.07972803347280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0:31:17"/>
    <n v="1429284677"/>
    <x v="1022"/>
    <b v="1"/>
    <n v="74"/>
    <b v="1"/>
    <s v="music/electronic music"/>
    <x v="4"/>
    <x v="15"/>
    <n v="1.149"/>
    <n v="31.054054054054053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7:04:21"/>
    <n v="1432245861"/>
    <x v="1023"/>
    <b v="0"/>
    <n v="131"/>
    <b v="1"/>
    <s v="music/electronic music"/>
    <x v="4"/>
    <x v="15"/>
    <n v="2.3715000000000002"/>
    <n v="36.206106870229007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8:56:03"/>
    <n v="1451656563"/>
    <x v="1024"/>
    <b v="1"/>
    <n v="61"/>
    <b v="1"/>
    <s v="music/electronic music"/>
    <x v="4"/>
    <x v="15"/>
    <n v="1.1863774999999999"/>
    <n v="388.9762295081967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4:00:37"/>
    <n v="1423944037"/>
    <x v="1025"/>
    <b v="1"/>
    <n v="1071"/>
    <b v="1"/>
    <s v="music/electronic music"/>
    <x v="4"/>
    <x v="15"/>
    <n v="1.099283142857143"/>
    <n v="71.84857142857143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3:46:56"/>
    <n v="1456480016"/>
    <x v="1026"/>
    <b v="1"/>
    <n v="122"/>
    <b v="1"/>
    <s v="music/electronic music"/>
    <x v="4"/>
    <x v="15"/>
    <n v="1.0000828571428571"/>
    <n v="57.38180327868852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9:49:07"/>
    <n v="1411433347"/>
    <x v="1027"/>
    <b v="1"/>
    <n v="111"/>
    <b v="1"/>
    <s v="music/electronic music"/>
    <x v="4"/>
    <x v="15"/>
    <n v="1.0309292094387414"/>
    <n v="69.66666666666667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5:00:00"/>
    <n v="1484924605"/>
    <x v="1028"/>
    <b v="1"/>
    <n v="255"/>
    <b v="1"/>
    <s v="music/electronic music"/>
    <x v="4"/>
    <x v="15"/>
    <n v="1.1727000000000001"/>
    <n v="45.98823529411764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6:59:00"/>
    <n v="1423501507"/>
    <x v="1029"/>
    <b v="0"/>
    <n v="141"/>
    <b v="1"/>
    <s v="music/electronic music"/>
    <x v="4"/>
    <x v="15"/>
    <n v="1.1175999999999999"/>
    <n v="79.262411347517727"/>
  </r>
  <r>
    <n v="1030"/>
    <s v="The Gothsicles - I FEEL SICLE"/>
    <s v="Help fund the latest Gothsicles mega-album, I FEEL SICLE!"/>
    <n v="2000"/>
    <n v="6842"/>
    <x v="0"/>
    <x v="0"/>
    <s v="USD"/>
    <n v="1473680149"/>
    <d v="2016-09-12T06:35:49"/>
    <n v="1472470549"/>
    <x v="1030"/>
    <b v="0"/>
    <n v="159"/>
    <b v="1"/>
    <s v="music/electronic music"/>
    <x v="4"/>
    <x v="15"/>
    <n v="3.4209999999999998"/>
    <n v="43.03144654088050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3:20:10"/>
    <n v="1447698010"/>
    <x v="1031"/>
    <b v="0"/>
    <n v="99"/>
    <b v="1"/>
    <s v="music/electronic music"/>
    <x v="4"/>
    <x v="15"/>
    <n v="1.0740000000000001"/>
    <n v="108.48484848484848"/>
  </r>
  <r>
    <n v="1032"/>
    <s v="Phantom Ship / Coastal (Album Preorder)"/>
    <s v="Ideal for living rooms and open spaces."/>
    <n v="5400"/>
    <n v="5858.84"/>
    <x v="0"/>
    <x v="0"/>
    <s v="USD"/>
    <n v="1466697625"/>
    <d v="2016-06-23T11:00:25"/>
    <n v="1464105625"/>
    <x v="1032"/>
    <b v="0"/>
    <n v="96"/>
    <b v="1"/>
    <s v="music/electronic music"/>
    <x v="4"/>
    <x v="15"/>
    <n v="1.0849703703703704"/>
    <n v="61.02958333333333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2:34:40"/>
    <n v="1479144880"/>
    <x v="1033"/>
    <b v="0"/>
    <n v="27"/>
    <b v="1"/>
    <s v="music/electronic music"/>
    <x v="4"/>
    <x v="15"/>
    <n v="1.0286144578313252"/>
    <n v="50.59259259259259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22:59:00"/>
    <n v="1467604804"/>
    <x v="1034"/>
    <b v="0"/>
    <n v="166"/>
    <b v="1"/>
    <s v="music/electronic music"/>
    <x v="4"/>
    <x v="15"/>
    <n v="1.3000180000000001"/>
    <n v="39.15716867469879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0:23:40"/>
    <n v="1421076220"/>
    <x v="1035"/>
    <b v="0"/>
    <n v="76"/>
    <b v="1"/>
    <s v="music/electronic music"/>
    <x v="4"/>
    <x v="15"/>
    <n v="1.0765217391304347"/>
    <n v="65.15789473684211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3:00:00"/>
    <n v="1354790790"/>
    <x v="1036"/>
    <b v="0"/>
    <n v="211"/>
    <b v="1"/>
    <s v="music/electronic music"/>
    <x v="4"/>
    <x v="15"/>
    <n v="1.1236044444444444"/>
    <n v="23.96312796208530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0:00:00"/>
    <n v="1429991062"/>
    <x v="1037"/>
    <b v="0"/>
    <n v="21"/>
    <b v="1"/>
    <s v="music/electronic music"/>
    <x v="4"/>
    <x v="15"/>
    <n v="1.0209999999999999"/>
    <n v="48.619047619047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3:33:43"/>
    <n v="1455773623"/>
    <x v="1038"/>
    <b v="0"/>
    <n v="61"/>
    <b v="1"/>
    <s v="music/electronic music"/>
    <x v="4"/>
    <x v="15"/>
    <n v="1.4533333333333334"/>
    <n v="35.7377049180327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2:59:00"/>
    <n v="1479436646"/>
    <x v="1039"/>
    <b v="0"/>
    <n v="30"/>
    <b v="1"/>
    <s v="music/electronic music"/>
    <x v="4"/>
    <x v="15"/>
    <n v="1.282"/>
    <n v="21.36666666666666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2:00:09"/>
    <n v="1469725209"/>
    <x v="1040"/>
    <b v="0"/>
    <n v="1"/>
    <b v="0"/>
    <s v="journalism/audio"/>
    <x v="5"/>
    <x v="16"/>
    <n v="2.9411764705882353E-3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20:26:32"/>
    <n v="1405041992"/>
    <x v="1041"/>
    <b v="0"/>
    <n v="0"/>
    <b v="0"/>
    <s v="journalism/audio"/>
    <x v="5"/>
    <x v="16"/>
    <n v="0"/>
    <s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5:00:00"/>
    <n v="1406824948"/>
    <x v="1042"/>
    <b v="0"/>
    <n v="1"/>
    <b v="0"/>
    <s v="journalism/audio"/>
    <x v="5"/>
    <x v="16"/>
    <n v="1.5384615384615385E-2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1:04:15"/>
    <n v="1429509855"/>
    <x v="1043"/>
    <b v="0"/>
    <n v="292"/>
    <b v="0"/>
    <s v="journalism/audio"/>
    <x v="5"/>
    <x v="16"/>
    <n v="8.5370000000000001E-2"/>
    <n v="29.23630136986301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5:27:00"/>
    <n v="1420668801"/>
    <x v="1044"/>
    <b v="0"/>
    <n v="2"/>
    <b v="0"/>
    <s v="journalism/audio"/>
    <x v="5"/>
    <x v="16"/>
    <n v="8.571428571428571E-4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5:59:10"/>
    <n v="1406235550"/>
    <x v="1045"/>
    <b v="0"/>
    <n v="8"/>
    <b v="0"/>
    <s v="journalism/audio"/>
    <x v="5"/>
    <x v="16"/>
    <n v="2.6599999999999999E-2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5:26:00"/>
    <n v="1447273560"/>
    <x v="1046"/>
    <b v="0"/>
    <n v="0"/>
    <b v="0"/>
    <s v="journalism/audio"/>
    <x v="5"/>
    <x v="16"/>
    <n v="0"/>
    <s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5:38:35"/>
    <n v="1412624315"/>
    <x v="1047"/>
    <b v="0"/>
    <n v="1"/>
    <b v="0"/>
    <s v="journalism/audio"/>
    <x v="5"/>
    <x v="16"/>
    <n v="5.0000000000000001E-4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20:16:29"/>
    <n v="1471310189"/>
    <x v="1048"/>
    <b v="0"/>
    <n v="4"/>
    <b v="0"/>
    <s v="journalism/audio"/>
    <x v="5"/>
    <x v="16"/>
    <n v="1.4133333333333333E-2"/>
    <n v="53"/>
  </r>
  <r>
    <n v="1049"/>
    <s v="J1 (Canceled)"/>
    <s v="------"/>
    <n v="12000"/>
    <n v="0"/>
    <x v="1"/>
    <x v="0"/>
    <s v="USD"/>
    <n v="1455272445"/>
    <d v="2016-02-12T05:20:45"/>
    <n v="1452680445"/>
    <x v="1049"/>
    <b v="0"/>
    <n v="0"/>
    <b v="0"/>
    <s v="journalism/audio"/>
    <x v="5"/>
    <x v="16"/>
    <n v="0"/>
    <s v="0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4:07:57"/>
    <n v="1439665677"/>
    <x v="1050"/>
    <b v="0"/>
    <n v="0"/>
    <b v="0"/>
    <s v="journalism/audio"/>
    <x v="5"/>
    <x v="16"/>
    <n v="0"/>
    <s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9:20:25"/>
    <n v="1406679625"/>
    <x v="1051"/>
    <b v="0"/>
    <n v="0"/>
    <b v="0"/>
    <s v="journalism/audio"/>
    <x v="5"/>
    <x v="16"/>
    <n v="0"/>
    <s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5:09:00"/>
    <n v="1461438495"/>
    <x v="1052"/>
    <b v="0"/>
    <n v="0"/>
    <b v="0"/>
    <s v="journalism/audio"/>
    <x v="5"/>
    <x v="16"/>
    <n v="0"/>
    <s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3:08:52"/>
    <n v="1486613332"/>
    <x v="1053"/>
    <b v="0"/>
    <n v="1"/>
    <b v="0"/>
    <s v="journalism/audio"/>
    <x v="5"/>
    <x v="16"/>
    <n v="0.01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7:00:00"/>
    <n v="1405110399"/>
    <x v="1054"/>
    <b v="0"/>
    <n v="0"/>
    <b v="0"/>
    <s v="journalism/audio"/>
    <x v="5"/>
    <x v="16"/>
    <n v="0"/>
    <s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8:49:05"/>
    <n v="1454802545"/>
    <x v="1055"/>
    <b v="0"/>
    <n v="0"/>
    <b v="0"/>
    <s v="journalism/audio"/>
    <x v="5"/>
    <x v="16"/>
    <n v="0"/>
    <s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1:16:17"/>
    <n v="1424711777"/>
    <x v="1056"/>
    <b v="0"/>
    <n v="0"/>
    <b v="0"/>
    <s v="journalism/audio"/>
    <x v="5"/>
    <x v="16"/>
    <n v="0"/>
    <s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6:54:43"/>
    <n v="1478292883"/>
    <x v="1057"/>
    <b v="0"/>
    <n v="0"/>
    <b v="0"/>
    <s v="journalism/audio"/>
    <x v="5"/>
    <x v="16"/>
    <n v="0"/>
    <s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9:00:00"/>
    <n v="1423777043"/>
    <x v="1058"/>
    <b v="0"/>
    <n v="0"/>
    <b v="0"/>
    <s v="journalism/audio"/>
    <x v="5"/>
    <x v="16"/>
    <n v="0"/>
    <s v="0"/>
  </r>
  <r>
    <n v="1059"/>
    <s v="Voice Over Artist (Canceled)"/>
    <s v="Turning myself into a vocal artist."/>
    <n v="1100"/>
    <n v="0"/>
    <x v="1"/>
    <x v="0"/>
    <s v="USD"/>
    <n v="1426269456"/>
    <d v="2015-03-13T12:57:36"/>
    <n v="1423681056"/>
    <x v="1059"/>
    <b v="0"/>
    <n v="0"/>
    <b v="0"/>
    <s v="journalism/audio"/>
    <x v="5"/>
    <x v="16"/>
    <n v="0"/>
    <s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6:54:53"/>
    <n v="1426542893"/>
    <x v="1060"/>
    <b v="0"/>
    <n v="1"/>
    <b v="0"/>
    <s v="journalism/audio"/>
    <x v="5"/>
    <x v="16"/>
    <n v="0.01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20:00:00"/>
    <n v="1456987108"/>
    <x v="1061"/>
    <b v="0"/>
    <n v="0"/>
    <b v="0"/>
    <s v="journalism/audio"/>
    <x v="5"/>
    <x v="16"/>
    <n v="0"/>
    <s v="0"/>
  </r>
  <r>
    <n v="1062"/>
    <s v="RETURNING AT A LATER DATE"/>
    <s v="SEE US ON PATREON www.badgirlartwork.com"/>
    <n v="199"/>
    <n v="190"/>
    <x v="1"/>
    <x v="0"/>
    <s v="USD"/>
    <n v="1468351341"/>
    <d v="2016-07-12T14:22:21"/>
    <n v="1467746541"/>
    <x v="1062"/>
    <b v="0"/>
    <n v="4"/>
    <b v="0"/>
    <s v="journalism/audio"/>
    <x v="5"/>
    <x v="16"/>
    <n v="0.95477386934673369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9:44:22"/>
    <n v="1470012262"/>
    <x v="1063"/>
    <b v="0"/>
    <n v="0"/>
    <b v="0"/>
    <s v="journalism/audio"/>
    <x v="5"/>
    <x v="16"/>
    <n v="0"/>
    <s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0:28:23"/>
    <n v="1369286903"/>
    <x v="1064"/>
    <b v="0"/>
    <n v="123"/>
    <b v="0"/>
    <s v="games/video games"/>
    <x v="6"/>
    <x v="17"/>
    <n v="8.9744444444444446E-2"/>
    <n v="65.66666666666667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4:08:42"/>
    <n v="1390381722"/>
    <x v="1065"/>
    <b v="0"/>
    <n v="5"/>
    <b v="0"/>
    <s v="games/video games"/>
    <x v="6"/>
    <x v="17"/>
    <n v="2.7E-2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8:06:22"/>
    <n v="1371769582"/>
    <x v="1066"/>
    <b v="0"/>
    <n v="148"/>
    <b v="0"/>
    <s v="games/video games"/>
    <x v="6"/>
    <x v="17"/>
    <n v="3.3673333333333333E-2"/>
    <n v="34.128378378378379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5:32:11"/>
    <n v="1385065931"/>
    <x v="1067"/>
    <b v="0"/>
    <n v="10"/>
    <b v="0"/>
    <s v="games/video games"/>
    <x v="6"/>
    <x v="17"/>
    <n v="0.26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2:54:24"/>
    <n v="1457686464"/>
    <x v="1068"/>
    <b v="0"/>
    <n v="4"/>
    <b v="0"/>
    <s v="games/video games"/>
    <x v="6"/>
    <x v="17"/>
    <n v="1.5E-3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1:30:59"/>
    <n v="1382679059"/>
    <x v="1069"/>
    <b v="0"/>
    <n v="21"/>
    <b v="0"/>
    <s v="games/video games"/>
    <x v="6"/>
    <x v="17"/>
    <n v="0.38636363636363635"/>
    <n v="40.47619047619047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9:17:02"/>
    <n v="1347322622"/>
    <x v="1070"/>
    <b v="0"/>
    <n v="2"/>
    <b v="0"/>
    <s v="games/video games"/>
    <x v="6"/>
    <x v="17"/>
    <n v="7.0000000000000001E-3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4:04:53"/>
    <n v="1445191493"/>
    <x v="1071"/>
    <b v="0"/>
    <n v="0"/>
    <b v="0"/>
    <s v="games/video games"/>
    <x v="6"/>
    <x v="17"/>
    <n v="0"/>
    <s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4:58:17"/>
    <n v="1389038297"/>
    <x v="1072"/>
    <b v="0"/>
    <n v="4"/>
    <b v="0"/>
    <s v="games/video games"/>
    <x v="6"/>
    <x v="17"/>
    <n v="6.8000000000000005E-4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8:09:01"/>
    <n v="1316214541"/>
    <x v="1073"/>
    <b v="0"/>
    <n v="1"/>
    <b v="0"/>
    <s v="games/video games"/>
    <x v="6"/>
    <x v="17"/>
    <n v="1.3333333333333334E-2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3:09:05"/>
    <n v="1386216545"/>
    <x v="1074"/>
    <b v="0"/>
    <n v="30"/>
    <b v="0"/>
    <s v="games/video games"/>
    <x v="6"/>
    <x v="17"/>
    <n v="6.3092592592592589E-2"/>
    <n v="113.5666666666666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6:41:56"/>
    <n v="1333748516"/>
    <x v="1075"/>
    <b v="0"/>
    <n v="3"/>
    <b v="0"/>
    <s v="games/video games"/>
    <x v="6"/>
    <x v="17"/>
    <n v="4.4999999999999998E-2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4:04:10"/>
    <n v="1405674250"/>
    <x v="1076"/>
    <b v="0"/>
    <n v="975"/>
    <b v="0"/>
    <s v="games/video games"/>
    <x v="6"/>
    <x v="17"/>
    <n v="0.62765333333333329"/>
    <n v="48.28102564102564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3:00:11"/>
    <n v="1450152011"/>
    <x v="1077"/>
    <b v="0"/>
    <n v="167"/>
    <b v="0"/>
    <s v="games/video games"/>
    <x v="6"/>
    <x v="17"/>
    <n v="0.29376000000000002"/>
    <n v="43.9760479041916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3:42:01"/>
    <n v="1307421721"/>
    <x v="1078"/>
    <b v="0"/>
    <n v="5"/>
    <b v="0"/>
    <s v="games/video games"/>
    <x v="6"/>
    <x v="17"/>
    <n v="7.4999999999999997E-2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8:35:36"/>
    <n v="1461072936"/>
    <x v="1079"/>
    <b v="0"/>
    <n v="18"/>
    <b v="0"/>
    <s v="games/video games"/>
    <x v="6"/>
    <x v="17"/>
    <n v="2.6076923076923077E-2"/>
    <n v="37.666666666666664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22:18:53"/>
    <n v="1397186333"/>
    <x v="1080"/>
    <b v="0"/>
    <n v="98"/>
    <b v="0"/>
    <s v="games/video games"/>
    <x v="6"/>
    <x v="17"/>
    <n v="9.1050000000000006E-2"/>
    <n v="18.581632653061224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7:14:52"/>
    <n v="1419891292"/>
    <x v="1081"/>
    <b v="0"/>
    <n v="4"/>
    <b v="0"/>
    <s v="games/video games"/>
    <x v="6"/>
    <x v="17"/>
    <n v="1.7647058823529413E-4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6:44:48"/>
    <n v="1342043088"/>
    <x v="1082"/>
    <b v="0"/>
    <n v="3"/>
    <b v="0"/>
    <s v="games/video games"/>
    <x v="6"/>
    <x v="17"/>
    <n v="5.5999999999999999E-3"/>
    <n v="18.66666666666666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0:49:43"/>
    <n v="1401810583"/>
    <x v="1083"/>
    <b v="0"/>
    <n v="1"/>
    <b v="0"/>
    <s v="games/video games"/>
    <x v="6"/>
    <x v="17"/>
    <n v="8.2000000000000007E-3"/>
    <n v="410"/>
  </r>
  <r>
    <n v="1084"/>
    <s v="My own channel"/>
    <s v="I want to start my own channel for gaming"/>
    <n v="550"/>
    <n v="0"/>
    <x v="2"/>
    <x v="0"/>
    <s v="USD"/>
    <n v="1407534804"/>
    <d v="2014-08-08T16:53:24"/>
    <n v="1404942804"/>
    <x v="1084"/>
    <b v="0"/>
    <n v="0"/>
    <b v="0"/>
    <s v="games/video games"/>
    <x v="6"/>
    <x v="17"/>
    <n v="0"/>
    <s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0:06:15"/>
    <n v="1455379575"/>
    <x v="1085"/>
    <b v="0"/>
    <n v="9"/>
    <b v="0"/>
    <s v="games/video games"/>
    <x v="6"/>
    <x v="17"/>
    <n v="3.4200000000000001E-2"/>
    <n v="114"/>
  </r>
  <r>
    <n v="1086"/>
    <s v="Cyber Universe Online"/>
    <s v="Humanity's future in the Galaxy"/>
    <n v="18000"/>
    <n v="15"/>
    <x v="2"/>
    <x v="0"/>
    <s v="USD"/>
    <n v="1408913291"/>
    <d v="2014-08-24T15:48:11"/>
    <n v="1406321291"/>
    <x v="1086"/>
    <b v="0"/>
    <n v="2"/>
    <b v="0"/>
    <s v="games/video games"/>
    <x v="6"/>
    <x v="17"/>
    <n v="8.3333333333333339E-4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2:08:07"/>
    <n v="1400260087"/>
    <x v="1087"/>
    <b v="0"/>
    <n v="0"/>
    <b v="0"/>
    <s v="games/video games"/>
    <x v="6"/>
    <x v="17"/>
    <n v="0"/>
    <s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4:11:07"/>
    <n v="1395774667"/>
    <x v="1088"/>
    <b v="0"/>
    <n v="147"/>
    <b v="0"/>
    <s v="games/video games"/>
    <x v="6"/>
    <x v="17"/>
    <n v="0.14182977777777778"/>
    <n v="43.41727891156463"/>
  </r>
  <r>
    <n v="1089"/>
    <s v="Farabel"/>
    <s v="Farabel is a single player turn-based fantasy strategy game for Mac/PC/Linux"/>
    <n v="15000"/>
    <n v="1174"/>
    <x v="2"/>
    <x v="6"/>
    <s v="EUR"/>
    <n v="1435293175"/>
    <d v="2015-06-25T23:32:55"/>
    <n v="1432701175"/>
    <x v="1089"/>
    <b v="0"/>
    <n v="49"/>
    <b v="0"/>
    <s v="games/video games"/>
    <x v="6"/>
    <x v="17"/>
    <n v="7.8266666666666665E-2"/>
    <n v="23.95918367346938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3:27:33"/>
    <n v="1430281653"/>
    <x v="1090"/>
    <b v="0"/>
    <n v="1"/>
    <b v="0"/>
    <s v="games/video games"/>
    <x v="6"/>
    <x v="17"/>
    <n v="3.8464497269020693E-4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3:41:12"/>
    <n v="1457725272"/>
    <x v="1091"/>
    <b v="0"/>
    <n v="2"/>
    <b v="0"/>
    <s v="games/video games"/>
    <x v="6"/>
    <x v="17"/>
    <n v="0.125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9:37:18"/>
    <n v="1354840638"/>
    <x v="1092"/>
    <b v="0"/>
    <n v="7"/>
    <b v="0"/>
    <s v="games/video games"/>
    <x v="6"/>
    <x v="17"/>
    <n v="1.0500000000000001E-2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8:22:17"/>
    <n v="1453936937"/>
    <x v="1093"/>
    <b v="0"/>
    <n v="4"/>
    <b v="0"/>
    <s v="games/video games"/>
    <x v="6"/>
    <x v="17"/>
    <n v="0.14083333333333334"/>
    <n v="10.5625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2:07:13"/>
    <n v="1315588033"/>
    <x v="1094"/>
    <b v="0"/>
    <n v="27"/>
    <b v="0"/>
    <s v="games/video games"/>
    <x v="6"/>
    <x v="17"/>
    <n v="0.18300055555555556"/>
    <n v="122.0003703703703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7:53:40"/>
    <n v="1375275220"/>
    <x v="1095"/>
    <b v="0"/>
    <n v="94"/>
    <b v="0"/>
    <s v="games/video games"/>
    <x v="6"/>
    <x v="17"/>
    <n v="5.0347999999999997E-2"/>
    <n v="267.8085106382978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2:30:00"/>
    <n v="1409747154"/>
    <x v="1096"/>
    <b v="0"/>
    <n v="29"/>
    <b v="0"/>
    <s v="games/video games"/>
    <x v="6"/>
    <x v="17"/>
    <n v="0.17933333333333334"/>
    <n v="74.206896551724142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4:01:17"/>
    <n v="1390330877"/>
    <x v="1097"/>
    <b v="0"/>
    <n v="7"/>
    <b v="0"/>
    <s v="games/video games"/>
    <x v="6"/>
    <x v="17"/>
    <n v="4.6999999999999999E-4"/>
    <n v="6.7142857142857144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3:18:15"/>
    <n v="1394821095"/>
    <x v="1098"/>
    <b v="0"/>
    <n v="22"/>
    <b v="0"/>
    <s v="games/video games"/>
    <x v="6"/>
    <x v="17"/>
    <n v="7.2120000000000004E-2"/>
    <n v="81.95454545454545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5:04:28"/>
    <n v="1428955468"/>
    <x v="1099"/>
    <b v="0"/>
    <n v="1"/>
    <b v="0"/>
    <s v="games/video games"/>
    <x v="6"/>
    <x v="17"/>
    <n v="5.0000000000000001E-3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21:39:31"/>
    <n v="1452825571"/>
    <x v="1100"/>
    <b v="0"/>
    <n v="10"/>
    <b v="0"/>
    <s v="games/video games"/>
    <x v="6"/>
    <x v="17"/>
    <n v="2.5000000000000001E-2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3:12:00"/>
    <n v="1466188338"/>
    <x v="1101"/>
    <b v="0"/>
    <n v="6"/>
    <b v="0"/>
    <s v="games/video games"/>
    <x v="6"/>
    <x v="17"/>
    <n v="4.0999999999999999E-4"/>
    <n v="6.83333333333333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0:59:00"/>
    <n v="1383095125"/>
    <x v="1102"/>
    <b v="0"/>
    <n v="24"/>
    <b v="0"/>
    <s v="games/video games"/>
    <x v="6"/>
    <x v="17"/>
    <n v="5.3124999999999999E-2"/>
    <n v="17.70833333333333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0:19:50"/>
    <n v="1461043190"/>
    <x v="1103"/>
    <b v="0"/>
    <n v="15"/>
    <b v="0"/>
    <s v="games/video games"/>
    <x v="6"/>
    <x v="17"/>
    <n v="1.6199999999999999E-2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4:50:21"/>
    <n v="1399888221"/>
    <x v="1104"/>
    <b v="0"/>
    <n v="37"/>
    <b v="0"/>
    <s v="games/video games"/>
    <x v="6"/>
    <x v="17"/>
    <n v="4.9516666666666667E-2"/>
    <n v="80.29729729729729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1:15:27"/>
    <n v="1393038927"/>
    <x v="1105"/>
    <b v="0"/>
    <n v="20"/>
    <b v="0"/>
    <s v="games/video games"/>
    <x v="6"/>
    <x v="17"/>
    <n v="1.5900000000000001E-3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1:46:15"/>
    <n v="1330969575"/>
    <x v="1106"/>
    <b v="0"/>
    <n v="7"/>
    <b v="0"/>
    <s v="games/video games"/>
    <x v="6"/>
    <x v="17"/>
    <n v="0.41249999999999998"/>
    <n v="23.57142857142857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5:40:24"/>
    <n v="1403556024"/>
    <x v="1107"/>
    <b v="0"/>
    <n v="0"/>
    <b v="0"/>
    <s v="games/video games"/>
    <x v="6"/>
    <x v="17"/>
    <n v="0"/>
    <s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9:17:15"/>
    <n v="1329146235"/>
    <x v="1108"/>
    <b v="0"/>
    <n v="21"/>
    <b v="0"/>
    <s v="games/video games"/>
    <x v="6"/>
    <x v="17"/>
    <n v="2.93E-2"/>
    <n v="34.8809523809523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4:03:10"/>
    <n v="1476900190"/>
    <x v="1109"/>
    <b v="0"/>
    <n v="3"/>
    <b v="0"/>
    <s v="games/video games"/>
    <x v="6"/>
    <x v="17"/>
    <n v="4.4999999999999997E-3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7:23:42"/>
    <n v="1352327022"/>
    <x v="1110"/>
    <b v="0"/>
    <n v="11"/>
    <b v="0"/>
    <s v="games/video games"/>
    <x v="6"/>
    <x v="17"/>
    <n v="5.1000000000000004E-3"/>
    <n v="23.181818181818183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3:53:10"/>
    <n v="1449636790"/>
    <x v="1111"/>
    <b v="0"/>
    <n v="1"/>
    <b v="0"/>
    <s v="games/video games"/>
    <x v="6"/>
    <x v="17"/>
    <n v="4.0000000000000002E-4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3:30:00"/>
    <n v="1416507211"/>
    <x v="1112"/>
    <b v="0"/>
    <n v="312"/>
    <b v="0"/>
    <s v="games/video games"/>
    <x v="6"/>
    <x v="17"/>
    <n v="0.35537409090909089"/>
    <n v="100.23371794871794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8:27:00"/>
    <n v="1405466820"/>
    <x v="1113"/>
    <b v="0"/>
    <n v="1"/>
    <b v="0"/>
    <s v="games/video games"/>
    <x v="6"/>
    <x v="17"/>
    <n v="5.0000000000000001E-3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3:18:07"/>
    <n v="1378714687"/>
    <x v="1114"/>
    <b v="0"/>
    <n v="3"/>
    <b v="0"/>
    <s v="games/video games"/>
    <x v="6"/>
    <x v="17"/>
    <n v="1.6666666666666668E-3"/>
    <n v="3.33333333333333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0:41:35"/>
    <n v="1456764095"/>
    <x v="1115"/>
    <b v="0"/>
    <n v="4"/>
    <b v="0"/>
    <s v="games/video games"/>
    <x v="6"/>
    <x v="17"/>
    <n v="1.325E-3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5:20:08"/>
    <n v="1334089208"/>
    <x v="1116"/>
    <b v="0"/>
    <n v="10"/>
    <b v="0"/>
    <s v="games/video games"/>
    <x v="6"/>
    <x v="17"/>
    <n v="3.5704000000000004E-4"/>
    <n v="17.852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9:21:53"/>
    <n v="1448461313"/>
    <x v="1117"/>
    <b v="0"/>
    <n v="8"/>
    <b v="0"/>
    <s v="games/video games"/>
    <x v="6"/>
    <x v="17"/>
    <n v="8.3000000000000004E-2"/>
    <n v="10.37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1:59:39"/>
    <n v="1394078379"/>
    <x v="1118"/>
    <b v="0"/>
    <n v="3"/>
    <b v="0"/>
    <s v="games/video games"/>
    <x v="6"/>
    <x v="17"/>
    <n v="2.4222222222222221E-2"/>
    <n v="36.33333333333333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4:01:04"/>
    <n v="1395687664"/>
    <x v="1119"/>
    <b v="0"/>
    <n v="1"/>
    <b v="0"/>
    <s v="games/video games"/>
    <x v="6"/>
    <x v="17"/>
    <n v="2.3809523809523812E-3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5:56:40"/>
    <n v="1315947400"/>
    <x v="1120"/>
    <b v="0"/>
    <n v="0"/>
    <b v="0"/>
    <s v="games/video games"/>
    <x v="6"/>
    <x v="17"/>
    <n v="0"/>
    <s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6:25:16"/>
    <n v="1455315916"/>
    <x v="1121"/>
    <b v="0"/>
    <n v="5"/>
    <b v="0"/>
    <s v="games/video games"/>
    <x v="6"/>
    <x v="17"/>
    <n v="1.16E-4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1:53:45"/>
    <n v="1368723225"/>
    <x v="1122"/>
    <b v="0"/>
    <n v="0"/>
    <b v="0"/>
    <s v="games/video games"/>
    <x v="6"/>
    <x v="17"/>
    <n v="0"/>
    <s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7:34:08"/>
    <n v="1395318848"/>
    <x v="1123"/>
    <b v="0"/>
    <n v="3"/>
    <b v="0"/>
    <s v="games/video games"/>
    <x v="6"/>
    <x v="17"/>
    <n v="2.2000000000000001E-3"/>
    <n v="3.666666666666666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1:00:51"/>
    <n v="1427817651"/>
    <x v="1124"/>
    <b v="0"/>
    <n v="7"/>
    <b v="0"/>
    <s v="games/mobile games"/>
    <x v="6"/>
    <x v="18"/>
    <n v="4.7222222222222223E-3"/>
    <n v="60.714285714285715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9:58:50"/>
    <n v="1438009130"/>
    <x v="1125"/>
    <b v="0"/>
    <n v="0"/>
    <b v="0"/>
    <s v="games/mobile games"/>
    <x v="6"/>
    <x v="18"/>
    <n v="0"/>
    <s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2:51:34"/>
    <n v="1465890694"/>
    <x v="1126"/>
    <b v="0"/>
    <n v="2"/>
    <b v="0"/>
    <s v="games/mobile games"/>
    <x v="6"/>
    <x v="18"/>
    <n v="5.0000000000000001E-3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6:30:00"/>
    <n v="1413318600"/>
    <x v="1127"/>
    <b v="0"/>
    <n v="23"/>
    <b v="0"/>
    <s v="games/mobile games"/>
    <x v="6"/>
    <x v="18"/>
    <n v="1.6714285714285713E-2"/>
    <n v="25.434782608695652"/>
  </r>
  <r>
    <n v="1128"/>
    <s v="Flying Turds"/>
    <s v="#havingfunFTW"/>
    <n v="1000"/>
    <n v="1"/>
    <x v="2"/>
    <x v="1"/>
    <s v="GBP"/>
    <n v="1407425717"/>
    <d v="2014-08-07T10:35:17"/>
    <n v="1404833717"/>
    <x v="1128"/>
    <b v="0"/>
    <n v="1"/>
    <b v="0"/>
    <s v="games/mobile games"/>
    <x v="6"/>
    <x v="18"/>
    <n v="1E-3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1:21:33"/>
    <n v="1462515693"/>
    <x v="1129"/>
    <b v="0"/>
    <n v="2"/>
    <b v="0"/>
    <s v="games/mobile games"/>
    <x v="6"/>
    <x v="18"/>
    <n v="1.0499999999999999E-3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9:55:00"/>
    <n v="1411775700"/>
    <x v="1130"/>
    <b v="0"/>
    <n v="3"/>
    <b v="0"/>
    <s v="games/mobile games"/>
    <x v="6"/>
    <x v="18"/>
    <n v="2.2000000000000001E-3"/>
    <n v="3.6666666666666665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6:47:48"/>
    <n v="1448401668"/>
    <x v="1131"/>
    <b v="0"/>
    <n v="0"/>
    <b v="0"/>
    <s v="games/mobile games"/>
    <x v="6"/>
    <x v="18"/>
    <n v="0"/>
    <s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21:46:11"/>
    <n v="1480646771"/>
    <x v="1132"/>
    <b v="0"/>
    <n v="13"/>
    <b v="0"/>
    <s v="games/mobile games"/>
    <x v="6"/>
    <x v="18"/>
    <n v="0.14380000000000001"/>
    <n v="110.6153846153846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4:46:21"/>
    <n v="1404207981"/>
    <x v="1133"/>
    <b v="0"/>
    <n v="1"/>
    <b v="0"/>
    <s v="games/mobile games"/>
    <x v="6"/>
    <x v="18"/>
    <n v="6.6666666666666671E-3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3:33:00"/>
    <n v="1416034228"/>
    <x v="1134"/>
    <b v="0"/>
    <n v="1"/>
    <b v="0"/>
    <s v="games/mobile games"/>
    <x v="6"/>
    <x v="18"/>
    <n v="4.0000000000000003E-5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8:44:54"/>
    <n v="1467935094"/>
    <x v="1135"/>
    <b v="0"/>
    <n v="1"/>
    <b v="0"/>
    <s v="games/mobile games"/>
    <x v="6"/>
    <x v="18"/>
    <n v="0.05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1:07:09"/>
    <n v="1447949229"/>
    <x v="1136"/>
    <b v="0"/>
    <n v="6"/>
    <b v="0"/>
    <s v="games/mobile games"/>
    <x v="6"/>
    <x v="18"/>
    <n v="6.4439140811455853E-2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4:40:21"/>
    <n v="1458848421"/>
    <x v="1137"/>
    <b v="0"/>
    <n v="39"/>
    <b v="0"/>
    <s v="games/mobile games"/>
    <x v="6"/>
    <x v="18"/>
    <n v="0.39500000000000002"/>
    <n v="253.205128205128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6:45:31"/>
    <n v="1483307131"/>
    <x v="1138"/>
    <b v="0"/>
    <n v="4"/>
    <b v="0"/>
    <s v="games/mobile games"/>
    <x v="6"/>
    <x v="18"/>
    <n v="3.5714285714285713E-3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3:20:26"/>
    <n v="1417508426"/>
    <x v="1139"/>
    <b v="0"/>
    <n v="1"/>
    <b v="0"/>
    <s v="games/mobile games"/>
    <x v="6"/>
    <x v="18"/>
    <n v="6.2500000000000001E-4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6:05:21"/>
    <n v="1436267121"/>
    <x v="1140"/>
    <b v="0"/>
    <n v="0"/>
    <b v="0"/>
    <s v="games/mobile games"/>
    <x v="6"/>
    <x v="18"/>
    <n v="0"/>
    <s v="0"/>
  </r>
  <r>
    <n v="1141"/>
    <s v="Arena Z - Zombie Survival"/>
    <s v="I think this will be a great game!"/>
    <n v="500"/>
    <n v="0"/>
    <x v="2"/>
    <x v="12"/>
    <s v="EUR"/>
    <n v="1436460450"/>
    <d v="2015-07-09T11:47:30"/>
    <n v="1433868450"/>
    <x v="1141"/>
    <b v="0"/>
    <n v="0"/>
    <b v="0"/>
    <s v="games/mobile games"/>
    <x v="6"/>
    <x v="18"/>
    <n v="0"/>
    <s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9:08:47"/>
    <n v="1421539727"/>
    <x v="1142"/>
    <b v="0"/>
    <n v="0"/>
    <b v="0"/>
    <s v="games/mobile games"/>
    <x v="6"/>
    <x v="18"/>
    <n v="0"/>
    <s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3:38:46"/>
    <n v="1447735126"/>
    <x v="1143"/>
    <b v="0"/>
    <n v="8"/>
    <b v="0"/>
    <s v="games/mobile games"/>
    <x v="6"/>
    <x v="18"/>
    <n v="4.1333333333333335E-3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3:22:00"/>
    <n v="1427689320"/>
    <x v="1144"/>
    <b v="0"/>
    <n v="0"/>
    <b v="0"/>
    <s v="food/food trucks"/>
    <x v="7"/>
    <x v="19"/>
    <n v="0"/>
    <s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2:56:32"/>
    <n v="1407088592"/>
    <x v="1145"/>
    <b v="0"/>
    <n v="1"/>
    <b v="0"/>
    <s v="food/food trucks"/>
    <x v="7"/>
    <x v="19"/>
    <n v="1.25E-3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7:52:53"/>
    <n v="1395787973"/>
    <x v="1146"/>
    <b v="0"/>
    <n v="12"/>
    <b v="0"/>
    <s v="food/food trucks"/>
    <x v="7"/>
    <x v="19"/>
    <n v="8.8333333333333333E-2"/>
    <n v="44.166666666666664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8:19:43"/>
    <n v="1408576783"/>
    <x v="1147"/>
    <b v="0"/>
    <n v="0"/>
    <b v="0"/>
    <s v="food/food trucks"/>
    <x v="7"/>
    <x v="19"/>
    <n v="0"/>
    <s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0:06:21"/>
    <n v="1477973181"/>
    <x v="1148"/>
    <b v="0"/>
    <n v="3"/>
    <b v="0"/>
    <s v="food/food trucks"/>
    <x v="7"/>
    <x v="19"/>
    <n v="4.8666666666666667E-3"/>
    <n v="24.333333333333332"/>
  </r>
  <r>
    <n v="1149"/>
    <s v="The Floridian Food Truck"/>
    <s v="Bringing culturally diverse Floridian cuisine to the people!"/>
    <n v="50000"/>
    <n v="75"/>
    <x v="2"/>
    <x v="0"/>
    <s v="USD"/>
    <n v="1466096566"/>
    <d v="2016-06-16T12:02:46"/>
    <n v="1463504566"/>
    <x v="1149"/>
    <b v="0"/>
    <n v="2"/>
    <b v="0"/>
    <s v="food/food trucks"/>
    <x v="7"/>
    <x v="19"/>
    <n v="1.5E-3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7:54:35"/>
    <n v="1447109675"/>
    <x v="1150"/>
    <b v="0"/>
    <n v="6"/>
    <b v="0"/>
    <s v="food/food trucks"/>
    <x v="7"/>
    <x v="19"/>
    <n v="0.1008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1:27:43"/>
    <n v="1439000863"/>
    <x v="1151"/>
    <b v="0"/>
    <n v="0"/>
    <b v="0"/>
    <s v="food/food trucks"/>
    <x v="7"/>
    <x v="19"/>
    <n v="0"/>
    <s v="0"/>
  </r>
  <r>
    <n v="1152"/>
    <s v="Peruvian King Food Truck"/>
    <s v="Peruvian food truck with an LA twist."/>
    <n v="16000"/>
    <n v="911"/>
    <x v="2"/>
    <x v="0"/>
    <s v="USD"/>
    <n v="1431709312"/>
    <d v="2015-05-15T12:01:52"/>
    <n v="1429117312"/>
    <x v="1152"/>
    <b v="0"/>
    <n v="15"/>
    <b v="0"/>
    <s v="food/food trucks"/>
    <x v="7"/>
    <x v="19"/>
    <n v="5.6937500000000002E-2"/>
    <n v="60.733333333333334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2:08:25"/>
    <n v="1432055305"/>
    <x v="1153"/>
    <b v="0"/>
    <n v="1"/>
    <b v="0"/>
    <s v="food/food trucks"/>
    <x v="7"/>
    <x v="19"/>
    <n v="6.2500000000000003E-3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21:36:46"/>
    <n v="1438915006"/>
    <x v="1154"/>
    <b v="0"/>
    <n v="3"/>
    <b v="0"/>
    <s v="food/food trucks"/>
    <x v="7"/>
    <x v="19"/>
    <n v="6.5000000000000002E-2"/>
    <n v="108.333333333333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3:20:08"/>
    <n v="1405448408"/>
    <x v="1155"/>
    <b v="0"/>
    <n v="8"/>
    <b v="0"/>
    <s v="food/food trucks"/>
    <x v="7"/>
    <x v="19"/>
    <n v="7.5199999999999998E-3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20:42:42"/>
    <n v="1422150162"/>
    <x v="1156"/>
    <b v="0"/>
    <n v="0"/>
    <b v="0"/>
    <s v="food/food trucks"/>
    <x v="7"/>
    <x v="19"/>
    <n v="0"/>
    <s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1:04:40"/>
    <n v="1412607880"/>
    <x v="1157"/>
    <b v="0"/>
    <n v="3"/>
    <b v="0"/>
    <s v="food/food trucks"/>
    <x v="7"/>
    <x v="19"/>
    <n v="1.5100000000000001E-2"/>
    <n v="50.33333333333333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21:12:08"/>
    <n v="1415499128"/>
    <x v="1158"/>
    <b v="0"/>
    <n v="3"/>
    <b v="0"/>
    <s v="food/food trucks"/>
    <x v="7"/>
    <x v="19"/>
    <n v="4.6666666666666671E-3"/>
    <n v="11.666666666666666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0:45:00"/>
    <n v="1433006765"/>
    <x v="1159"/>
    <b v="0"/>
    <n v="0"/>
    <b v="0"/>
    <s v="food/food trucks"/>
    <x v="7"/>
    <x v="19"/>
    <n v="0"/>
    <s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21:43:06"/>
    <n v="1424922186"/>
    <x v="1160"/>
    <b v="0"/>
    <n v="19"/>
    <b v="0"/>
    <s v="food/food trucks"/>
    <x v="7"/>
    <x v="19"/>
    <n v="3.85E-2"/>
    <n v="60.78947368421052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0:06:29"/>
    <n v="1430233589"/>
    <x v="1161"/>
    <b v="0"/>
    <n v="0"/>
    <b v="0"/>
    <s v="food/food trucks"/>
    <x v="7"/>
    <x v="19"/>
    <n v="0"/>
    <s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1:24:24"/>
    <n v="1408983864"/>
    <x v="1162"/>
    <b v="0"/>
    <n v="2"/>
    <b v="0"/>
    <s v="food/food trucks"/>
    <x v="7"/>
    <x v="19"/>
    <n v="5.8333333333333338E-4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2:22:00"/>
    <n v="1405012920"/>
    <x v="1163"/>
    <b v="0"/>
    <n v="0"/>
    <b v="0"/>
    <s v="food/food trucks"/>
    <x v="7"/>
    <x v="19"/>
    <n v="0"/>
    <s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2:23:02"/>
    <n v="1463678582"/>
    <x v="1164"/>
    <b v="0"/>
    <n v="0"/>
    <b v="0"/>
    <s v="food/food trucks"/>
    <x v="7"/>
    <x v="19"/>
    <n v="0"/>
    <s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0:08:50"/>
    <n v="1401685730"/>
    <x v="1165"/>
    <b v="0"/>
    <n v="25"/>
    <b v="0"/>
    <s v="food/food trucks"/>
    <x v="7"/>
    <x v="19"/>
    <n v="0.20705000000000001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3:00:00"/>
    <n v="1432640342"/>
    <x v="1166"/>
    <b v="0"/>
    <n v="8"/>
    <b v="0"/>
    <s v="food/food trucks"/>
    <x v="7"/>
    <x v="19"/>
    <n v="0.19139999999999999"/>
    <n v="358.875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2:38:15"/>
    <n v="1407865095"/>
    <x v="1167"/>
    <b v="0"/>
    <n v="16"/>
    <b v="0"/>
    <s v="food/food trucks"/>
    <x v="7"/>
    <x v="19"/>
    <n v="1.6316666666666667E-2"/>
    <n v="61.187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20:17:45"/>
    <n v="1471915065"/>
    <x v="1168"/>
    <b v="0"/>
    <n v="3"/>
    <b v="0"/>
    <s v="food/food trucks"/>
    <x v="7"/>
    <x v="19"/>
    <n v="5.6666666666666664E-2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3:29:23"/>
    <n v="1422001763"/>
    <x v="1169"/>
    <b v="0"/>
    <n v="3"/>
    <b v="0"/>
    <s v="food/food trucks"/>
    <x v="7"/>
    <x v="19"/>
    <n v="1.6999999999999999E-3"/>
    <n v="5.6666666666666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6:26:11"/>
    <n v="1430429171"/>
    <x v="1170"/>
    <b v="0"/>
    <n v="2"/>
    <b v="0"/>
    <s v="food/food trucks"/>
    <x v="7"/>
    <x v="19"/>
    <n v="4.0000000000000001E-3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5:18:47"/>
    <n v="1414351127"/>
    <x v="1171"/>
    <b v="0"/>
    <n v="1"/>
    <b v="0"/>
    <s v="food/food trucks"/>
    <x v="7"/>
    <x v="19"/>
    <n v="1E-3"/>
    <n v="25"/>
  </r>
  <r>
    <n v="1172"/>
    <s v="let your dayz take you to the dogs."/>
    <s v="Bringing YOUR favorite dog recipes to the streets."/>
    <n v="9000"/>
    <n v="0"/>
    <x v="2"/>
    <x v="0"/>
    <s v="USD"/>
    <n v="1408551752"/>
    <d v="2014-08-20T11:22:32"/>
    <n v="1405959752"/>
    <x v="1172"/>
    <b v="0"/>
    <n v="0"/>
    <b v="0"/>
    <s v="food/food trucks"/>
    <x v="7"/>
    <x v="19"/>
    <n v="0"/>
    <s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3:27:37"/>
    <n v="1435552057"/>
    <x v="1173"/>
    <b v="0"/>
    <n v="1"/>
    <b v="0"/>
    <s v="food/food trucks"/>
    <x v="7"/>
    <x v="19"/>
    <n v="2.4000000000000001E-4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5:12:07"/>
    <n v="1460146327"/>
    <x v="1174"/>
    <b v="0"/>
    <n v="19"/>
    <b v="0"/>
    <s v="food/food trucks"/>
    <x v="7"/>
    <x v="19"/>
    <n v="5.906666666666667E-2"/>
    <n v="46.631578947368418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2:28:59"/>
    <n v="1434389339"/>
    <x v="1175"/>
    <b v="0"/>
    <n v="9"/>
    <b v="0"/>
    <s v="food/food trucks"/>
    <x v="7"/>
    <x v="19"/>
    <n v="2.9250000000000002E-2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8:00:00"/>
    <n v="1484094498"/>
    <x v="1176"/>
    <b v="0"/>
    <n v="1"/>
    <b v="0"/>
    <s v="food/food trucks"/>
    <x v="7"/>
    <x v="19"/>
    <n v="5.7142857142857142E-5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0:51:36"/>
    <n v="1410796296"/>
    <x v="1177"/>
    <b v="0"/>
    <n v="0"/>
    <b v="0"/>
    <s v="food/food trucks"/>
    <x v="7"/>
    <x v="19"/>
    <n v="0"/>
    <s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6:44:12"/>
    <n v="1405633452"/>
    <x v="1178"/>
    <b v="0"/>
    <n v="1"/>
    <b v="0"/>
    <s v="food/food trucks"/>
    <x v="7"/>
    <x v="19"/>
    <n v="6.666666666666667E-5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2:17:07"/>
    <n v="1443460627"/>
    <x v="1179"/>
    <b v="0"/>
    <n v="5"/>
    <b v="0"/>
    <s v="food/food trucks"/>
    <x v="7"/>
    <x v="19"/>
    <n v="5.3333333333333337E-2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4:21:54"/>
    <n v="1400786514"/>
    <x v="1180"/>
    <b v="0"/>
    <n v="85"/>
    <b v="0"/>
    <s v="food/food trucks"/>
    <x v="7"/>
    <x v="19"/>
    <n v="0.11749999999999999"/>
    <n v="69.117647058823536"/>
  </r>
  <r>
    <n v="1181"/>
    <s v="Gringo Loco Tacos Food Truck"/>
    <s v="Bringing the best tacos to the streets of Chicago!"/>
    <n v="50000"/>
    <n v="4"/>
    <x v="2"/>
    <x v="0"/>
    <s v="USD"/>
    <n v="1425197321"/>
    <d v="2015-03-01T03:08:41"/>
    <n v="1422605321"/>
    <x v="1181"/>
    <b v="0"/>
    <n v="3"/>
    <b v="0"/>
    <s v="food/food trucks"/>
    <x v="7"/>
    <x v="19"/>
    <n v="8.0000000000000007E-5"/>
    <n v="1.33333333333333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1:42:00"/>
    <n v="1482609088"/>
    <x v="1182"/>
    <b v="0"/>
    <n v="4"/>
    <b v="0"/>
    <s v="food/food trucks"/>
    <x v="7"/>
    <x v="19"/>
    <n v="4.2000000000000003E-2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22:59:00"/>
    <n v="1476391223"/>
    <x v="1183"/>
    <b v="0"/>
    <n v="3"/>
    <b v="0"/>
    <s v="food/food trucks"/>
    <x v="7"/>
    <x v="19"/>
    <n v="0.04"/>
    <n v="33.333333333333336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9:23:31"/>
    <n v="1483712611"/>
    <x v="1184"/>
    <b v="0"/>
    <n v="375"/>
    <b v="1"/>
    <s v="photography/photobooks"/>
    <x v="8"/>
    <x v="20"/>
    <n v="1.0493636363636363"/>
    <n v="61.56266666666666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3:00:00"/>
    <n v="1430945149"/>
    <x v="1185"/>
    <b v="0"/>
    <n v="111"/>
    <b v="1"/>
    <s v="photography/photobooks"/>
    <x v="8"/>
    <x v="20"/>
    <n v="1.0544"/>
    <n v="118.7387387387387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7:42:00"/>
    <n v="1430340195"/>
    <x v="1186"/>
    <b v="0"/>
    <n v="123"/>
    <b v="1"/>
    <s v="photography/photobooks"/>
    <x v="8"/>
    <x v="20"/>
    <n v="1.0673333333333332"/>
    <n v="65.08130081300812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3:00:00"/>
    <n v="1429133323"/>
    <x v="1187"/>
    <b v="0"/>
    <n v="70"/>
    <b v="1"/>
    <s v="photography/photobooks"/>
    <x v="8"/>
    <x v="20"/>
    <n v="1.0412571428571429"/>
    <n v="130.15714285714284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1:49:00"/>
    <n v="1481129340"/>
    <x v="1188"/>
    <b v="0"/>
    <n v="85"/>
    <b v="1"/>
    <s v="photography/photobooks"/>
    <x v="8"/>
    <x v="20"/>
    <n v="1.6054999999999999"/>
    <n v="37.77647058823529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8:29:55"/>
    <n v="1465428595"/>
    <x v="1189"/>
    <b v="0"/>
    <n v="86"/>
    <b v="1"/>
    <s v="photography/photobooks"/>
    <x v="8"/>
    <x v="20"/>
    <n v="1.0777777777777777"/>
    <n v="112.79069767441861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0:58:45"/>
    <n v="1406908725"/>
    <x v="1190"/>
    <b v="0"/>
    <n v="13"/>
    <b v="1"/>
    <s v="photography/photobooks"/>
    <x v="8"/>
    <x v="20"/>
    <n v="1.35"/>
    <n v="51.923076923076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8:29:20"/>
    <n v="1455892160"/>
    <x v="1191"/>
    <b v="0"/>
    <n v="33"/>
    <b v="1"/>
    <s v="photography/photobooks"/>
    <x v="8"/>
    <x v="20"/>
    <n v="1.0907407407407408"/>
    <n v="89.242424242424249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7:09:38"/>
    <n v="1484222978"/>
    <x v="1192"/>
    <b v="0"/>
    <n v="15"/>
    <b v="1"/>
    <s v="photography/photobooks"/>
    <x v="8"/>
    <x v="20"/>
    <n v="2.9"/>
    <n v="19.33333333333333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2:37:33"/>
    <n v="1455043053"/>
    <x v="1193"/>
    <b v="0"/>
    <n v="273"/>
    <b v="1"/>
    <s v="photography/photobooks"/>
    <x v="8"/>
    <x v="20"/>
    <n v="1.0395714285714286"/>
    <n v="79.96703296703296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6:42:59"/>
    <n v="1425901379"/>
    <x v="1194"/>
    <b v="0"/>
    <n v="714"/>
    <b v="1"/>
    <s v="photography/photobooks"/>
    <x v="8"/>
    <x v="20"/>
    <n v="3.2223999999999999"/>
    <n v="56.41456582633053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4:00:00"/>
    <n v="1445415653"/>
    <x v="1195"/>
    <b v="0"/>
    <n v="170"/>
    <b v="1"/>
    <s v="photography/photobooks"/>
    <x v="8"/>
    <x v="20"/>
    <n v="1.35"/>
    <n v="79.41176470588234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4:38:59"/>
    <n v="1447875539"/>
    <x v="1196"/>
    <b v="0"/>
    <n v="512"/>
    <b v="1"/>
    <s v="photography/photobooks"/>
    <x v="8"/>
    <x v="20"/>
    <n v="2.6991034482758622"/>
    <n v="76.43945312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0:59:00"/>
    <n v="1463155034"/>
    <x v="1197"/>
    <b v="0"/>
    <n v="314"/>
    <b v="1"/>
    <s v="photography/photobooks"/>
    <x v="8"/>
    <x v="20"/>
    <n v="2.5329333333333333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22:00:00"/>
    <n v="1448463086"/>
    <x v="1198"/>
    <b v="0"/>
    <n v="167"/>
    <b v="1"/>
    <s v="photography/photobooks"/>
    <x v="8"/>
    <x v="20"/>
    <n v="2.6059999999999999"/>
    <n v="54.61676646706586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3:30:00"/>
    <n v="1433615400"/>
    <x v="1199"/>
    <b v="0"/>
    <n v="9"/>
    <b v="1"/>
    <s v="photography/photobooks"/>
    <x v="8"/>
    <x v="20"/>
    <n v="1.0131677953348381"/>
    <n v="299.2222222222222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6:27:36"/>
    <n v="1427369256"/>
    <x v="1200"/>
    <b v="0"/>
    <n v="103"/>
    <b v="1"/>
    <s v="photography/photobooks"/>
    <x v="8"/>
    <x v="20"/>
    <n v="1.2560416666666667"/>
    <n v="58.533980582524272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9:34:06"/>
    <n v="1466001246"/>
    <x v="1201"/>
    <b v="0"/>
    <n v="111"/>
    <b v="1"/>
    <s v="photography/photobooks"/>
    <x v="8"/>
    <x v="20"/>
    <n v="1.0243783333333334"/>
    <n v="55.37180180180180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1:55:54"/>
    <n v="1432796154"/>
    <x v="1202"/>
    <b v="0"/>
    <n v="271"/>
    <b v="1"/>
    <s v="photography/photobooks"/>
    <x v="8"/>
    <x v="20"/>
    <n v="1.99244"/>
    <n v="183.8044280442804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9:45:27"/>
    <n v="1430491527"/>
    <x v="1203"/>
    <b v="0"/>
    <n v="101"/>
    <b v="1"/>
    <s v="photography/photobooks"/>
    <x v="8"/>
    <x v="20"/>
    <n v="1.0245398773006136"/>
    <n v="165.3465346534653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0:00:00"/>
    <n v="1445363833"/>
    <x v="1204"/>
    <b v="0"/>
    <n v="57"/>
    <b v="1"/>
    <s v="photography/photobooks"/>
    <x v="8"/>
    <x v="20"/>
    <n v="1.0294615384615384"/>
    <n v="234.7894736842105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7:09:11"/>
    <n v="1431605351"/>
    <x v="1205"/>
    <b v="0"/>
    <n v="62"/>
    <b v="1"/>
    <s v="photography/photobooks"/>
    <x v="8"/>
    <x v="20"/>
    <n v="1.0086153846153847"/>
    <n v="211.4838709677419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8:29:00"/>
    <n v="1486406253"/>
    <x v="1206"/>
    <b v="0"/>
    <n v="32"/>
    <b v="1"/>
    <s v="photography/photobooks"/>
    <x v="8"/>
    <x v="20"/>
    <n v="1.1499999999999999"/>
    <n v="32.34375"/>
  </r>
  <r>
    <n v="1207"/>
    <s v="ITALIANA"/>
    <s v="A humanistic photo book about ancestral &amp; post-modern Italy."/>
    <n v="16700"/>
    <n v="17396"/>
    <x v="0"/>
    <x v="13"/>
    <s v="EUR"/>
    <n v="1459418400"/>
    <d v="2016-03-31T05:00:00"/>
    <n v="1456827573"/>
    <x v="1207"/>
    <b v="0"/>
    <n v="141"/>
    <b v="1"/>
    <s v="photography/photobooks"/>
    <x v="8"/>
    <x v="20"/>
    <n v="1.0416766467065868"/>
    <n v="123.37588652482269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1:01:04"/>
    <n v="1456246864"/>
    <x v="1208"/>
    <b v="0"/>
    <n v="75"/>
    <b v="1"/>
    <s v="photography/photobooks"/>
    <x v="8"/>
    <x v="20"/>
    <n v="1.5529999999999999"/>
    <n v="207.0666666666666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5:18:25"/>
    <n v="1485461905"/>
    <x v="1209"/>
    <b v="0"/>
    <n v="46"/>
    <b v="1"/>
    <s v="photography/photobooks"/>
    <x v="8"/>
    <x v="20"/>
    <n v="1.06"/>
    <n v="138.2608695652174"/>
  </r>
  <r>
    <n v="1210"/>
    <s v="Det Andra GÃ¶teborg"/>
    <s v="En fotobok om livet i det enda andra GÃ¶teborg i vÃ¤rlden"/>
    <n v="20000"/>
    <n v="50863"/>
    <x v="0"/>
    <x v="11"/>
    <s v="SEK"/>
    <n v="1433106000"/>
    <d v="2015-05-31T16:00:00"/>
    <n v="1431124572"/>
    <x v="1210"/>
    <b v="0"/>
    <n v="103"/>
    <b v="1"/>
    <s v="photography/photobooks"/>
    <x v="8"/>
    <x v="20"/>
    <n v="2.5431499999999998"/>
    <n v="493.81553398058253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5:47:41"/>
    <n v="1464209261"/>
    <x v="1211"/>
    <b v="0"/>
    <n v="6"/>
    <b v="1"/>
    <s v="photography/photobooks"/>
    <x v="8"/>
    <x v="20"/>
    <n v="1.0109999999999999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20:00:00"/>
    <n v="1447195695"/>
    <x v="1212"/>
    <b v="0"/>
    <n v="83"/>
    <b v="1"/>
    <s v="photography/photobooks"/>
    <x v="8"/>
    <x v="20"/>
    <n v="1.2904"/>
    <n v="38.86746987951806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3:08:20"/>
    <n v="1482862100"/>
    <x v="1213"/>
    <b v="0"/>
    <n v="108"/>
    <b v="1"/>
    <s v="photography/photobooks"/>
    <x v="8"/>
    <x v="20"/>
    <n v="1.0223076923076924"/>
    <n v="61.52777777777777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5:10:05"/>
    <n v="1428696605"/>
    <x v="1214"/>
    <b v="0"/>
    <n v="25"/>
    <b v="1"/>
    <s v="photography/photobooks"/>
    <x v="8"/>
    <x v="20"/>
    <n v="1.3180000000000001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7:09:16"/>
    <n v="1398895756"/>
    <x v="1215"/>
    <b v="0"/>
    <n v="549"/>
    <b v="1"/>
    <s v="photography/photobooks"/>
    <x v="8"/>
    <x v="20"/>
    <n v="7.8608020000000005"/>
    <n v="71.592003642987251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8:03:00"/>
    <n v="1441032457"/>
    <x v="1216"/>
    <b v="0"/>
    <n v="222"/>
    <b v="1"/>
    <s v="photography/photobooks"/>
    <x v="8"/>
    <x v="20"/>
    <n v="1.4570000000000001"/>
    <n v="91.88288288288288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4:25:40"/>
    <n v="1465932340"/>
    <x v="1217"/>
    <b v="0"/>
    <n v="183"/>
    <b v="1"/>
    <s v="photography/photobooks"/>
    <x v="8"/>
    <x v="20"/>
    <n v="1.026"/>
    <n v="148.57377049180329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22:00:00"/>
    <n v="1443714800"/>
    <x v="1218"/>
    <b v="0"/>
    <n v="89"/>
    <b v="1"/>
    <s v="photography/photobooks"/>
    <x v="8"/>
    <x v="20"/>
    <n v="1.7227777777777777"/>
    <n v="174.2134831460674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6:05:13"/>
    <n v="1474369513"/>
    <x v="1219"/>
    <b v="0"/>
    <n v="253"/>
    <b v="1"/>
    <s v="photography/photobooks"/>
    <x v="8"/>
    <x v="20"/>
    <n v="1.5916819571865444"/>
    <n v="102.8616600790513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0:05:12"/>
    <n v="1437923112"/>
    <x v="1220"/>
    <b v="0"/>
    <n v="140"/>
    <b v="1"/>
    <s v="photography/photobooks"/>
    <x v="8"/>
    <x v="20"/>
    <n v="1.0376666666666667"/>
    <n v="111.1785714285714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9:00:00"/>
    <n v="1478431488"/>
    <x v="1221"/>
    <b v="0"/>
    <n v="103"/>
    <b v="1"/>
    <s v="photography/photobooks"/>
    <x v="8"/>
    <x v="20"/>
    <n v="1.1140954545454547"/>
    <n v="23.796213592233013"/>
  </r>
  <r>
    <n v="1222"/>
    <s v="Project Pilgrim"/>
    <s v="Project Pilgrim is my effort to work towards normalizing mental health."/>
    <n v="4000"/>
    <n v="11215"/>
    <x v="0"/>
    <x v="5"/>
    <s v="CAD"/>
    <n v="1459483200"/>
    <d v="2016-03-31T23:00:00"/>
    <n v="1456852647"/>
    <x v="1222"/>
    <b v="0"/>
    <n v="138"/>
    <b v="1"/>
    <s v="photography/photobooks"/>
    <x v="8"/>
    <x v="20"/>
    <n v="2.80375"/>
    <n v="81.26811594202898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0:15:09"/>
    <n v="1476159309"/>
    <x v="1223"/>
    <b v="0"/>
    <n v="191"/>
    <b v="1"/>
    <s v="photography/photobooks"/>
    <x v="8"/>
    <x v="20"/>
    <n v="1.1210606060606061"/>
    <n v="116.2146596858638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8:11:42"/>
    <n v="1396876302"/>
    <x v="1224"/>
    <b v="0"/>
    <n v="18"/>
    <b v="0"/>
    <s v="music/world music"/>
    <x v="4"/>
    <x v="21"/>
    <n v="7.0666666666666669E-2"/>
    <n v="58.88888888888888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6:44:38"/>
    <n v="1377294278"/>
    <x v="1225"/>
    <b v="0"/>
    <n v="3"/>
    <b v="0"/>
    <s v="music/world music"/>
    <x v="4"/>
    <x v="21"/>
    <n v="4.3999999999999997E-2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20:00:00"/>
    <n v="1395089981"/>
    <x v="1226"/>
    <b v="0"/>
    <n v="40"/>
    <b v="0"/>
    <s v="music/world music"/>
    <x v="4"/>
    <x v="21"/>
    <n v="3.8739999999999997E-2"/>
    <n v="48.42499999999999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2:00:00"/>
    <n v="1404770616"/>
    <x v="1227"/>
    <b v="0"/>
    <n v="0"/>
    <b v="0"/>
    <s v="music/world music"/>
    <x v="4"/>
    <x v="21"/>
    <n v="0"/>
    <s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2:30:08"/>
    <n v="1312047008"/>
    <x v="1228"/>
    <b v="0"/>
    <n v="24"/>
    <b v="0"/>
    <s v="music/world music"/>
    <x v="4"/>
    <x v="21"/>
    <n v="0.29299999999999998"/>
    <n v="61.04166666666666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1:00:00"/>
    <n v="1331982127"/>
    <x v="1229"/>
    <b v="0"/>
    <n v="1"/>
    <b v="0"/>
    <s v="music/world music"/>
    <x v="4"/>
    <x v="21"/>
    <n v="9.0909090909090905E-3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8:20:30"/>
    <n v="1295997630"/>
    <x v="1230"/>
    <b v="0"/>
    <n v="0"/>
    <b v="0"/>
    <s v="music/world music"/>
    <x v="4"/>
    <x v="21"/>
    <n v="0"/>
    <s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20:00:00"/>
    <n v="1436394968"/>
    <x v="1231"/>
    <b v="0"/>
    <n v="0"/>
    <b v="0"/>
    <s v="music/world music"/>
    <x v="4"/>
    <x v="21"/>
    <n v="0"/>
    <s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5:21:10"/>
    <n v="1377030070"/>
    <x v="1232"/>
    <b v="0"/>
    <n v="1"/>
    <b v="0"/>
    <s v="music/world music"/>
    <x v="4"/>
    <x v="21"/>
    <n v="8.0000000000000002E-3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7:46:14"/>
    <n v="1328049974"/>
    <x v="1233"/>
    <b v="0"/>
    <n v="6"/>
    <b v="0"/>
    <s v="music/world music"/>
    <x v="4"/>
    <x v="21"/>
    <n v="0.11600000000000001"/>
    <n v="19.33333333333333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3:55:42"/>
    <n v="1420311342"/>
    <x v="1234"/>
    <b v="0"/>
    <n v="0"/>
    <b v="0"/>
    <s v="music/world music"/>
    <x v="4"/>
    <x v="21"/>
    <n v="0"/>
    <s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22:14:59"/>
    <n v="1383621299"/>
    <x v="1235"/>
    <b v="0"/>
    <n v="6"/>
    <b v="0"/>
    <s v="music/world music"/>
    <x v="4"/>
    <x v="21"/>
    <n v="2.787363950092912E-2"/>
    <n v="35"/>
  </r>
  <r>
    <n v="1236"/>
    <s v="&quot;Volando&quot; CD Release (Canceled)"/>
    <s v="Raising money to give the musicians their due."/>
    <n v="2500"/>
    <n v="0"/>
    <x v="1"/>
    <x v="0"/>
    <s v="USD"/>
    <n v="1343491200"/>
    <d v="2012-07-28T11:00:00"/>
    <n v="1342801164"/>
    <x v="1236"/>
    <b v="0"/>
    <n v="0"/>
    <b v="0"/>
    <s v="music/world music"/>
    <x v="4"/>
    <x v="21"/>
    <n v="0"/>
    <s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1:47:45"/>
    <n v="1344062865"/>
    <x v="1237"/>
    <b v="0"/>
    <n v="0"/>
    <b v="0"/>
    <s v="music/world music"/>
    <x v="4"/>
    <x v="21"/>
    <n v="0"/>
    <s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9:38:56"/>
    <n v="1310049536"/>
    <x v="1238"/>
    <b v="0"/>
    <n v="3"/>
    <b v="0"/>
    <s v="music/world music"/>
    <x v="4"/>
    <x v="21"/>
    <n v="0.17799999999999999"/>
    <n v="59.33333333333333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8:06:07"/>
    <n v="1323212767"/>
    <x v="1239"/>
    <b v="0"/>
    <n v="0"/>
    <b v="0"/>
    <s v="music/world music"/>
    <x v="4"/>
    <x v="21"/>
    <n v="0"/>
    <s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6:51:00"/>
    <n v="1368579457"/>
    <x v="1240"/>
    <b v="0"/>
    <n v="8"/>
    <b v="0"/>
    <s v="music/world music"/>
    <x v="4"/>
    <x v="21"/>
    <n v="3.0124999999999999E-2"/>
    <n v="30.12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0:59:00"/>
    <n v="1413057980"/>
    <x v="1241"/>
    <b v="0"/>
    <n v="34"/>
    <b v="0"/>
    <s v="music/world music"/>
    <x v="4"/>
    <x v="21"/>
    <n v="0.50739999999999996"/>
    <n v="74.61764705882353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8:18:00"/>
    <n v="1314417502"/>
    <x v="1242"/>
    <b v="0"/>
    <n v="1"/>
    <b v="0"/>
    <s v="music/world music"/>
    <x v="4"/>
    <x v="21"/>
    <n v="5.4884742041712408E-3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6:00:00"/>
    <n v="1304888771"/>
    <x v="1243"/>
    <b v="0"/>
    <n v="38"/>
    <b v="0"/>
    <s v="music/world music"/>
    <x v="4"/>
    <x v="21"/>
    <n v="0.14091666666666666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6:00:00"/>
    <n v="1363981723"/>
    <x v="1244"/>
    <b v="1"/>
    <n v="45"/>
    <b v="1"/>
    <s v="music/rock"/>
    <x v="4"/>
    <x v="11"/>
    <n v="1.038"/>
    <n v="46.13333333333333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9:23:54"/>
    <n v="1400163834"/>
    <x v="1245"/>
    <b v="1"/>
    <n v="17"/>
    <b v="1"/>
    <s v="music/rock"/>
    <x v="4"/>
    <x v="11"/>
    <n v="1.2024999999999999"/>
    <n v="141.4705882352941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21:02:29"/>
    <n v="1319245349"/>
    <x v="1246"/>
    <b v="1"/>
    <n v="31"/>
    <b v="1"/>
    <s v="music/rock"/>
    <x v="4"/>
    <x v="11"/>
    <n v="1.17"/>
    <n v="75.48387096774193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2:00:55"/>
    <n v="1365231655"/>
    <x v="1247"/>
    <b v="1"/>
    <n v="50"/>
    <b v="1"/>
    <s v="music/rock"/>
    <x v="4"/>
    <x v="11"/>
    <n v="1.2214285714285715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1:59:00"/>
    <n v="1399563953"/>
    <x v="1248"/>
    <b v="1"/>
    <n v="59"/>
    <b v="1"/>
    <s v="music/rock"/>
    <x v="4"/>
    <x v="11"/>
    <n v="1.5164"/>
    <n v="64.25423728813559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2:46:51"/>
    <n v="1339091211"/>
    <x v="1249"/>
    <b v="1"/>
    <n v="81"/>
    <b v="1"/>
    <s v="music/rock"/>
    <x v="4"/>
    <x v="11"/>
    <n v="1.0444"/>
    <n v="64.4691358024691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0:25:31"/>
    <n v="1406129131"/>
    <x v="1250"/>
    <b v="1"/>
    <n v="508"/>
    <b v="1"/>
    <s v="music/rock"/>
    <x v="4"/>
    <x v="11"/>
    <n v="2.0015333333333332"/>
    <n v="118.2007874015748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4:32:47"/>
    <n v="1311795167"/>
    <x v="1251"/>
    <b v="1"/>
    <n v="74"/>
    <b v="1"/>
    <s v="music/rock"/>
    <x v="4"/>
    <x v="11"/>
    <n v="1.018"/>
    <n v="82.5405405405405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8:42:49"/>
    <n v="1380238969"/>
    <x v="1252"/>
    <b v="1"/>
    <n v="141"/>
    <b v="1"/>
    <s v="music/rock"/>
    <x v="4"/>
    <x v="11"/>
    <n v="1.3765714285714286"/>
    <n v="34.17021276595744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3:48:27"/>
    <n v="1407178107"/>
    <x v="1253"/>
    <b v="1"/>
    <n v="711"/>
    <b v="1"/>
    <s v="music/rock"/>
    <x v="4"/>
    <x v="11"/>
    <n v="3038.3319999999999"/>
    <n v="42.73322081575246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3:59:00"/>
    <n v="1288968886"/>
    <x v="1254"/>
    <b v="1"/>
    <n v="141"/>
    <b v="1"/>
    <s v="music/rock"/>
    <x v="4"/>
    <x v="11"/>
    <n v="1.9885074626865671"/>
    <n v="94.48936170212765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6:17:32"/>
    <n v="1383337052"/>
    <x v="1255"/>
    <b v="1"/>
    <n v="109"/>
    <b v="1"/>
    <s v="music/rock"/>
    <x v="4"/>
    <x v="11"/>
    <n v="2.0236666666666667"/>
    <n v="55.69724770642201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7:03:51"/>
    <n v="1326492231"/>
    <x v="1256"/>
    <b v="1"/>
    <n v="361"/>
    <b v="1"/>
    <s v="music/rock"/>
    <x v="4"/>
    <x v="11"/>
    <n v="1.1796376666666666"/>
    <n v="98.03083102493073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20:03:10"/>
    <n v="1297562590"/>
    <x v="1257"/>
    <b v="1"/>
    <n v="176"/>
    <b v="1"/>
    <s v="music/rock"/>
    <x v="4"/>
    <x v="11"/>
    <n v="2.9472727272727273"/>
    <n v="92.10227272727273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9:40:12"/>
    <n v="1375368012"/>
    <x v="1258"/>
    <b v="1"/>
    <n v="670"/>
    <b v="1"/>
    <s v="music/rock"/>
    <x v="4"/>
    <x v="11"/>
    <n v="2.1314633333333335"/>
    <n v="38.17546268656716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22:59:00"/>
    <n v="1399504664"/>
    <x v="1259"/>
    <b v="1"/>
    <n v="96"/>
    <b v="1"/>
    <s v="music/rock"/>
    <x v="4"/>
    <x v="11"/>
    <n v="1.0424"/>
    <n v="27.14583333333333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5:13:40"/>
    <n v="1390853620"/>
    <x v="1260"/>
    <b v="1"/>
    <n v="74"/>
    <b v="1"/>
    <s v="music/rock"/>
    <x v="4"/>
    <x v="11"/>
    <n v="1.1366666666666667"/>
    <n v="50.689189189189186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3:13:47"/>
    <n v="1388391227"/>
    <x v="1261"/>
    <b v="1"/>
    <n v="52"/>
    <b v="1"/>
    <s v="music/rock"/>
    <x v="4"/>
    <x v="11"/>
    <n v="1.0125"/>
    <n v="38.94230769230769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3:18:12"/>
    <n v="1389982692"/>
    <x v="1262"/>
    <b v="1"/>
    <n v="105"/>
    <b v="1"/>
    <s v="music/rock"/>
    <x v="4"/>
    <x v="11"/>
    <n v="1.2541538461538462"/>
    <n v="77.63809523809523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20:00:00"/>
    <n v="1393034470"/>
    <x v="1263"/>
    <b v="1"/>
    <n v="41"/>
    <b v="1"/>
    <s v="music/rock"/>
    <x v="4"/>
    <x v="11"/>
    <n v="1.19"/>
    <n v="43.53658536585366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0:54:43"/>
    <n v="1380556483"/>
    <x v="1264"/>
    <b v="1"/>
    <n v="34"/>
    <b v="1"/>
    <s v="music/rock"/>
    <x v="4"/>
    <x v="11"/>
    <n v="1.6646153846153846"/>
    <n v="31.82352941176470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0:43:35"/>
    <n v="1287071015"/>
    <x v="1265"/>
    <b v="1"/>
    <n v="66"/>
    <b v="1"/>
    <s v="music/rock"/>
    <x v="4"/>
    <x v="11"/>
    <n v="1.1914771428571429"/>
    <n v="63.184393939393942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6:02:25"/>
    <n v="1386882145"/>
    <x v="1266"/>
    <b v="1"/>
    <n v="50"/>
    <b v="1"/>
    <s v="music/rock"/>
    <x v="4"/>
    <x v="11"/>
    <n v="1.0047368421052632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9:02:38"/>
    <n v="1372082558"/>
    <x v="1267"/>
    <b v="1"/>
    <n v="159"/>
    <b v="1"/>
    <s v="music/rock"/>
    <x v="4"/>
    <x v="11"/>
    <n v="1.018"/>
    <n v="140.8553459119496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5:17:27"/>
    <n v="1377116247"/>
    <x v="1268"/>
    <b v="1"/>
    <n v="182"/>
    <b v="1"/>
    <s v="music/rock"/>
    <x v="4"/>
    <x v="11"/>
    <n v="1.1666666666666667"/>
    <n v="76.923076923076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9:00:00"/>
    <n v="1458157512"/>
    <x v="1269"/>
    <b v="1"/>
    <n v="206"/>
    <b v="1"/>
    <s v="music/rock"/>
    <x v="4"/>
    <x v="11"/>
    <n v="1.0864893617021276"/>
    <n v="99.15533980582525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4:34:02"/>
    <n v="1327523642"/>
    <x v="1270"/>
    <b v="1"/>
    <n v="169"/>
    <b v="1"/>
    <s v="music/rock"/>
    <x v="4"/>
    <x v="11"/>
    <n v="1.1472"/>
    <n v="67.88165680473372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2:24:19"/>
    <n v="1381767859"/>
    <x v="1271"/>
    <b v="1"/>
    <n v="31"/>
    <b v="1"/>
    <s v="music/rock"/>
    <x v="4"/>
    <x v="11"/>
    <n v="1.018"/>
    <n v="246.290322580645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3:00:00"/>
    <n v="1270576379"/>
    <x v="1272"/>
    <b v="1"/>
    <n v="28"/>
    <b v="1"/>
    <s v="music/rock"/>
    <x v="4"/>
    <x v="11"/>
    <n v="1.06"/>
    <n v="189.28571428571428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2:31:31"/>
    <n v="1406914291"/>
    <x v="1273"/>
    <b v="1"/>
    <n v="54"/>
    <b v="1"/>
    <s v="music/rock"/>
    <x v="4"/>
    <x v="11"/>
    <n v="1.0349999999999999"/>
    <n v="76.66666666666667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1:33:45"/>
    <n v="1343320425"/>
    <x v="1274"/>
    <b v="1"/>
    <n v="467"/>
    <b v="1"/>
    <s v="music/rock"/>
    <x v="4"/>
    <x v="11"/>
    <n v="1.5497535999999998"/>
    <n v="82.963254817987149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5:49:47"/>
    <n v="1372884587"/>
    <x v="1275"/>
    <b v="1"/>
    <n v="389"/>
    <b v="1"/>
    <s v="music/rock"/>
    <x v="4"/>
    <x v="11"/>
    <n v="1.6214066666666667"/>
    <n v="62.522107969151669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3:00:00"/>
    <n v="1247504047"/>
    <x v="1276"/>
    <b v="1"/>
    <n v="68"/>
    <b v="1"/>
    <s v="music/rock"/>
    <x v="4"/>
    <x v="11"/>
    <n v="1.0442100000000001"/>
    <n v="46.06808823529412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8:29:07"/>
    <n v="1343741347"/>
    <x v="1277"/>
    <b v="1"/>
    <n v="413"/>
    <b v="1"/>
    <s v="music/rock"/>
    <x v="4"/>
    <x v="11"/>
    <n v="1.0612433333333333"/>
    <n v="38.54394673123486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1:00:00"/>
    <n v="1401196766"/>
    <x v="1278"/>
    <b v="1"/>
    <n v="190"/>
    <b v="1"/>
    <s v="music/rock"/>
    <x v="4"/>
    <x v="11"/>
    <n v="1.5493846153846154"/>
    <n v="53.00526315789473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20:22:50"/>
    <n v="1392171770"/>
    <x v="1279"/>
    <b v="1"/>
    <n v="189"/>
    <b v="1"/>
    <s v="music/rock"/>
    <x v="4"/>
    <x v="11"/>
    <n v="1.1077157238734421"/>
    <n v="73.355396825396824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3:10:54"/>
    <n v="1291227054"/>
    <x v="1280"/>
    <b v="1"/>
    <n v="130"/>
    <b v="1"/>
    <s v="music/rock"/>
    <x v="4"/>
    <x v="11"/>
    <n v="1.1091186666666666"/>
    <n v="127.9752307692307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2:50:36"/>
    <n v="1373305836"/>
    <x v="1281"/>
    <b v="1"/>
    <n v="74"/>
    <b v="1"/>
    <s v="music/rock"/>
    <x v="4"/>
    <x v="11"/>
    <n v="1.1071428571428572"/>
    <n v="104.729729729729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3:59:00"/>
    <n v="1383909855"/>
    <x v="1282"/>
    <b v="1"/>
    <n v="274"/>
    <b v="1"/>
    <s v="music/rock"/>
    <x v="4"/>
    <x v="11"/>
    <n v="1.2361333333333333"/>
    <n v="67.67153284671532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3:00:00"/>
    <n v="1360948389"/>
    <x v="1283"/>
    <b v="1"/>
    <n v="22"/>
    <b v="1"/>
    <s v="music/rock"/>
    <x v="4"/>
    <x v="11"/>
    <n v="2.1105"/>
    <n v="95.93181818181818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1:59:00"/>
    <n v="1481175482"/>
    <x v="1284"/>
    <b v="0"/>
    <n v="31"/>
    <b v="1"/>
    <s v="theater/plays"/>
    <x v="1"/>
    <x v="6"/>
    <n v="1.01"/>
    <n v="65.16129032258064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8:59:35"/>
    <n v="1433512775"/>
    <x v="1285"/>
    <b v="0"/>
    <n v="63"/>
    <b v="1"/>
    <s v="theater/plays"/>
    <x v="1"/>
    <x v="6"/>
    <n v="1.0165"/>
    <n v="32.269841269841272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9:00:00"/>
    <n v="1423041227"/>
    <x v="1286"/>
    <b v="0"/>
    <n v="20"/>
    <b v="1"/>
    <s v="theater/plays"/>
    <x v="1"/>
    <x v="6"/>
    <n v="1.0833333333333333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9:54:16"/>
    <n v="1428936856"/>
    <x v="1287"/>
    <b v="0"/>
    <n v="25"/>
    <b v="1"/>
    <s v="theater/plays"/>
    <x v="1"/>
    <x v="6"/>
    <n v="2.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3:00:00"/>
    <n v="1468122163"/>
    <x v="1288"/>
    <b v="0"/>
    <n v="61"/>
    <b v="1"/>
    <s v="theater/plays"/>
    <x v="1"/>
    <x v="6"/>
    <n v="1.0044999999999999"/>
    <n v="65.868852459016395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22:14:05"/>
    <n v="1480907645"/>
    <x v="1289"/>
    <b v="0"/>
    <n v="52"/>
    <b v="1"/>
    <s v="theater/plays"/>
    <x v="1"/>
    <x v="6"/>
    <n v="1.2506666666666666"/>
    <n v="36.07692307692308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1:59:00"/>
    <n v="1427121931"/>
    <x v="1290"/>
    <b v="0"/>
    <n v="86"/>
    <b v="1"/>
    <s v="theater/plays"/>
    <x v="1"/>
    <x v="6"/>
    <n v="1.0857142857142856"/>
    <n v="44.18604651162790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2:00:00"/>
    <n v="1425224391"/>
    <x v="1291"/>
    <b v="0"/>
    <n v="42"/>
    <b v="1"/>
    <s v="theater/plays"/>
    <x v="1"/>
    <x v="6"/>
    <n v="1.4570000000000001"/>
    <n v="104.0714285714285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7:59:00"/>
    <n v="1441822828"/>
    <x v="1292"/>
    <b v="0"/>
    <n v="52"/>
    <b v="1"/>
    <s v="theater/plays"/>
    <x v="1"/>
    <x v="6"/>
    <n v="1.1000000000000001"/>
    <n v="35.9615384615384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2:49:31"/>
    <n v="1444927771"/>
    <x v="1293"/>
    <b v="0"/>
    <n v="120"/>
    <b v="1"/>
    <s v="theater/plays"/>
    <x v="1"/>
    <x v="6"/>
    <n v="1.0223333333333333"/>
    <n v="127.7916666666666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6:00:00"/>
    <n v="1443696797"/>
    <x v="1294"/>
    <b v="0"/>
    <n v="22"/>
    <b v="1"/>
    <s v="theater/plays"/>
    <x v="1"/>
    <x v="6"/>
    <n v="1.22"/>
    <n v="27.72727272727272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2:00:00"/>
    <n v="1435585497"/>
    <x v="1295"/>
    <b v="0"/>
    <n v="64"/>
    <b v="1"/>
    <s v="theater/plays"/>
    <x v="1"/>
    <x v="6"/>
    <n v="1.0196000000000001"/>
    <n v="39.82812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9:12:53"/>
    <n v="1456189973"/>
    <x v="1296"/>
    <b v="0"/>
    <n v="23"/>
    <b v="1"/>
    <s v="theater/plays"/>
    <x v="1"/>
    <x v="6"/>
    <n v="1.411764705882353"/>
    <n v="52.17391304347825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2:55:58"/>
    <n v="1459533358"/>
    <x v="1297"/>
    <b v="0"/>
    <n v="238"/>
    <b v="1"/>
    <s v="theater/plays"/>
    <x v="1"/>
    <x v="6"/>
    <n v="1.0952500000000001"/>
    <n v="92.03781512605041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1:20:32"/>
    <n v="1459268432"/>
    <x v="1298"/>
    <b v="0"/>
    <n v="33"/>
    <b v="1"/>
    <s v="theater/plays"/>
    <x v="1"/>
    <x v="6"/>
    <n v="1.0465"/>
    <n v="63.42424242424242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4:32:39"/>
    <n v="1434310359"/>
    <x v="1299"/>
    <b v="0"/>
    <n v="32"/>
    <b v="1"/>
    <s v="theater/plays"/>
    <x v="1"/>
    <x v="6"/>
    <n v="1.24"/>
    <n v="135.625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3:57:00"/>
    <n v="1461427938"/>
    <x v="1300"/>
    <b v="0"/>
    <n v="24"/>
    <b v="1"/>
    <s v="theater/plays"/>
    <x v="1"/>
    <x v="6"/>
    <n v="1.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22:00:00"/>
    <n v="1436551178"/>
    <x v="1301"/>
    <b v="0"/>
    <n v="29"/>
    <b v="1"/>
    <s v="theater/plays"/>
    <x v="1"/>
    <x v="6"/>
    <n v="1.0275000000000001"/>
    <n v="70.8620689655172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21:23:31"/>
    <n v="1477963411"/>
    <x v="1302"/>
    <b v="0"/>
    <n v="50"/>
    <b v="1"/>
    <s v="theater/plays"/>
    <x v="1"/>
    <x v="6"/>
    <n v="1"/>
    <n v="50"/>
  </r>
  <r>
    <n v="1303"/>
    <s v="Forward Arena Theatre Company: Summer Season"/>
    <s v="Groundbreaking queer theatre."/>
    <n v="3500"/>
    <n v="4559.13"/>
    <x v="0"/>
    <x v="1"/>
    <s v="GBP"/>
    <n v="1469962800"/>
    <d v="2016-07-31T06:00:00"/>
    <n v="1468578920"/>
    <x v="1303"/>
    <b v="0"/>
    <n v="108"/>
    <b v="1"/>
    <s v="theater/plays"/>
    <x v="1"/>
    <x v="6"/>
    <n v="1.3026085714285716"/>
    <n v="42.21416666666667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22:40:05"/>
    <n v="1484196005"/>
    <x v="1304"/>
    <b v="0"/>
    <n v="104"/>
    <b v="0"/>
    <s v="technology/wearables"/>
    <x v="2"/>
    <x v="8"/>
    <n v="0.39627499999999999"/>
    <n v="152.4134615384615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2:30:00"/>
    <n v="1466611108"/>
    <x v="1305"/>
    <b v="0"/>
    <n v="86"/>
    <b v="0"/>
    <s v="technology/wearables"/>
    <x v="2"/>
    <x v="8"/>
    <n v="0.25976666666666665"/>
    <n v="90.61627906976744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5:58:54"/>
    <n v="1415098734"/>
    <x v="1306"/>
    <b v="0"/>
    <n v="356"/>
    <b v="0"/>
    <s v="technology/wearables"/>
    <x v="2"/>
    <x v="8"/>
    <n v="0.65246363636363636"/>
    <n v="201.60393258426967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7:04:39"/>
    <n v="1453118679"/>
    <x v="1307"/>
    <b v="0"/>
    <n v="45"/>
    <b v="0"/>
    <s v="technology/wearables"/>
    <x v="2"/>
    <x v="8"/>
    <n v="0.11514000000000001"/>
    <n v="127.93333333333334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9:43:32"/>
    <n v="1472481812"/>
    <x v="1308"/>
    <b v="0"/>
    <n v="38"/>
    <b v="0"/>
    <s v="technology/wearables"/>
    <x v="2"/>
    <x v="8"/>
    <n v="0.11360000000000001"/>
    <n v="29.89473684210526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6:11:08"/>
    <n v="1441919468"/>
    <x v="1309"/>
    <b v="0"/>
    <n v="35"/>
    <b v="0"/>
    <s v="technology/wearables"/>
    <x v="2"/>
    <x v="8"/>
    <n v="1.1199130434782609"/>
    <n v="367.9714285714285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1:00:50"/>
    <n v="1467734450"/>
    <x v="1310"/>
    <b v="0"/>
    <n v="24"/>
    <b v="0"/>
    <s v="technology/wearables"/>
    <x v="2"/>
    <x v="8"/>
    <n v="0.155"/>
    <n v="129.1666666666666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5:15:19"/>
    <n v="1477509319"/>
    <x v="1311"/>
    <b v="0"/>
    <n v="100"/>
    <b v="0"/>
    <s v="technology/wearables"/>
    <x v="2"/>
    <x v="8"/>
    <n v="0.32028000000000001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1:52:02"/>
    <n v="1426783922"/>
    <x v="1312"/>
    <b v="0"/>
    <n v="1"/>
    <b v="0"/>
    <s v="technology/wearables"/>
    <x v="2"/>
    <x v="8"/>
    <n v="6.0869565217391303E-3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2:01:54"/>
    <n v="1454432514"/>
    <x v="1313"/>
    <b v="0"/>
    <n v="122"/>
    <b v="0"/>
    <s v="technology/wearables"/>
    <x v="2"/>
    <x v="8"/>
    <n v="0.31114999999999998"/>
    <n v="102.0163934426229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1:04:20"/>
    <n v="1471881860"/>
    <x v="1314"/>
    <b v="0"/>
    <n v="11"/>
    <b v="0"/>
    <s v="technology/wearables"/>
    <x v="2"/>
    <x v="8"/>
    <n v="1.1266666666666666E-2"/>
    <n v="184.3636363636363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20:00:00"/>
    <n v="1443700648"/>
    <x v="1315"/>
    <b v="0"/>
    <n v="248"/>
    <b v="0"/>
    <s v="technology/wearables"/>
    <x v="2"/>
    <x v="8"/>
    <n v="0.40404000000000001"/>
    <n v="162.91935483870967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8:05:09"/>
    <n v="1453676709"/>
    <x v="1316"/>
    <b v="0"/>
    <n v="1"/>
    <b v="0"/>
    <s v="technology/wearables"/>
    <x v="2"/>
    <x v="8"/>
    <n v="1.3333333333333333E-5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9:00:00"/>
    <n v="1464586746"/>
    <x v="1317"/>
    <b v="0"/>
    <n v="19"/>
    <b v="0"/>
    <s v="technology/wearables"/>
    <x v="2"/>
    <x v="8"/>
    <n v="5.7334999999999997E-2"/>
    <n v="603.52631578947364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20:02:52"/>
    <n v="1418346172"/>
    <x v="1318"/>
    <b v="0"/>
    <n v="135"/>
    <b v="0"/>
    <s v="technology/wearables"/>
    <x v="2"/>
    <x v="8"/>
    <n v="0.15325"/>
    <n v="45.40740740740740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1:00:00"/>
    <n v="1403810965"/>
    <x v="1319"/>
    <b v="0"/>
    <n v="9"/>
    <b v="0"/>
    <s v="technology/wearables"/>
    <x v="2"/>
    <x v="8"/>
    <n v="0.15103448275862069"/>
    <n v="97.33333333333332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8:00:00"/>
    <n v="1480610046"/>
    <x v="1320"/>
    <b v="0"/>
    <n v="3"/>
    <b v="0"/>
    <s v="technology/wearables"/>
    <x v="2"/>
    <x v="8"/>
    <n v="5.0299999999999997E-3"/>
    <n v="167.6666666666666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2:58:57"/>
    <n v="1479923937"/>
    <x v="1321"/>
    <b v="0"/>
    <n v="7"/>
    <b v="0"/>
    <s v="technology/wearables"/>
    <x v="2"/>
    <x v="8"/>
    <n v="1.3028138528138528E-2"/>
    <n v="859.8571428571428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0:45:25"/>
    <n v="1429631125"/>
    <x v="1322"/>
    <b v="0"/>
    <n v="4"/>
    <b v="0"/>
    <s v="technology/wearables"/>
    <x v="2"/>
    <x v="8"/>
    <n v="3.0285714285714286E-3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1:55:00"/>
    <n v="1458665146"/>
    <x v="1323"/>
    <b v="0"/>
    <n v="44"/>
    <b v="0"/>
    <s v="technology/wearables"/>
    <x v="2"/>
    <x v="8"/>
    <n v="8.8800000000000004E-2"/>
    <n v="30.27272727272727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0:12:32"/>
    <n v="1473779552"/>
    <x v="1324"/>
    <b v="0"/>
    <n v="90"/>
    <b v="0"/>
    <s v="technology/wearables"/>
    <x v="2"/>
    <x v="8"/>
    <n v="9.8400000000000001E-2"/>
    <n v="54.66666666666666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21:03:55"/>
    <n v="1480471435"/>
    <x v="1325"/>
    <b v="0"/>
    <n v="8"/>
    <b v="0"/>
    <s v="technology/wearables"/>
    <x v="2"/>
    <x v="8"/>
    <n v="2.4299999999999999E-2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4:00:28"/>
    <n v="1417460428"/>
    <x v="1326"/>
    <b v="0"/>
    <n v="11"/>
    <b v="0"/>
    <s v="technology/wearables"/>
    <x v="2"/>
    <x v="8"/>
    <n v="1.1299999999999999E-2"/>
    <n v="102.727272727272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1:17:15"/>
    <n v="1430324235"/>
    <x v="1327"/>
    <b v="0"/>
    <n v="41"/>
    <b v="0"/>
    <s v="technology/wearables"/>
    <x v="2"/>
    <x v="8"/>
    <n v="3.5520833333333335E-2"/>
    <n v="41.58536585365853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0:25:34"/>
    <n v="1472570734"/>
    <x v="1328"/>
    <b v="0"/>
    <n v="15"/>
    <b v="0"/>
    <s v="technology/wearables"/>
    <x v="2"/>
    <x v="8"/>
    <n v="2.3306666666666667E-2"/>
    <n v="116.5333333333333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1:19:05"/>
    <n v="1414041545"/>
    <x v="1329"/>
    <b v="0"/>
    <n v="9"/>
    <b v="0"/>
    <s v="technology/wearables"/>
    <x v="2"/>
    <x v="8"/>
    <n v="8.1600000000000006E-3"/>
    <n v="45.33333333333333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3:00:00"/>
    <n v="1464763109"/>
    <x v="1330"/>
    <b v="0"/>
    <n v="50"/>
    <b v="0"/>
    <s v="technology/wearables"/>
    <x v="2"/>
    <x v="8"/>
    <n v="0.22494285714285714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7:05:54"/>
    <n v="1468843554"/>
    <x v="1331"/>
    <b v="0"/>
    <n v="34"/>
    <b v="0"/>
    <s v="technology/wearables"/>
    <x v="2"/>
    <x v="8"/>
    <n v="1.3668E-2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20:26:48"/>
    <n v="1482888408"/>
    <x v="1332"/>
    <b v="0"/>
    <n v="0"/>
    <b v="0"/>
    <s v="technology/wearables"/>
    <x v="2"/>
    <x v="8"/>
    <n v="0"/>
    <s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21:33:45"/>
    <n v="1402886025"/>
    <x v="1333"/>
    <b v="0"/>
    <n v="0"/>
    <b v="0"/>
    <s v="technology/wearables"/>
    <x v="2"/>
    <x v="8"/>
    <n v="0"/>
    <s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3:34:47"/>
    <n v="1455129287"/>
    <x v="1334"/>
    <b v="0"/>
    <n v="276"/>
    <b v="0"/>
    <s v="technology/wearables"/>
    <x v="2"/>
    <x v="8"/>
    <n v="0.10754135338345865"/>
    <n v="51.822463768115945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7:28:22"/>
    <n v="1446762502"/>
    <x v="1335"/>
    <b v="0"/>
    <n v="16"/>
    <b v="0"/>
    <s v="technology/wearables"/>
    <x v="2"/>
    <x v="8"/>
    <n v="0.1976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5:43:48"/>
    <n v="1415825028"/>
    <x v="1336"/>
    <b v="0"/>
    <n v="224"/>
    <b v="0"/>
    <s v="technology/wearables"/>
    <x v="2"/>
    <x v="8"/>
    <n v="0.84946999999999995"/>
    <n v="379.2276785714285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8:51:19"/>
    <n v="1485957079"/>
    <x v="1337"/>
    <b v="0"/>
    <n v="140"/>
    <b v="0"/>
    <s v="technology/wearables"/>
    <x v="2"/>
    <x v="8"/>
    <n v="0.49381999999999998"/>
    <n v="176.3642857142857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4:17:13"/>
    <n v="1435951033"/>
    <x v="1338"/>
    <b v="0"/>
    <n v="15"/>
    <b v="0"/>
    <s v="technology/wearables"/>
    <x v="2"/>
    <x v="8"/>
    <n v="3.3033333333333331E-2"/>
    <n v="66.066666666666663"/>
  </r>
  <r>
    <n v="1339"/>
    <s v="Linkoo (Canceled)"/>
    <s v="World's Smallest customizable Phone &amp; GPS Watch for kids !"/>
    <n v="50000"/>
    <n v="3317"/>
    <x v="1"/>
    <x v="0"/>
    <s v="USD"/>
    <n v="1418056315"/>
    <d v="2014-12-08T11:31:55"/>
    <n v="1414164715"/>
    <x v="1339"/>
    <b v="0"/>
    <n v="37"/>
    <b v="0"/>
    <s v="technology/wearables"/>
    <x v="2"/>
    <x v="8"/>
    <n v="6.6339999999999996E-2"/>
    <n v="89.648648648648646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9:17:33"/>
    <n v="1405520253"/>
    <x v="1340"/>
    <b v="0"/>
    <n v="0"/>
    <b v="0"/>
    <s v="technology/wearables"/>
    <x v="2"/>
    <x v="8"/>
    <n v="0"/>
    <s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9:58:37"/>
    <n v="1472569117"/>
    <x v="1341"/>
    <b v="0"/>
    <n v="46"/>
    <b v="0"/>
    <s v="technology/wearables"/>
    <x v="2"/>
    <x v="8"/>
    <n v="0.7036"/>
    <n v="382.3913043478260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4:35:39"/>
    <n v="1434569739"/>
    <x v="1342"/>
    <b v="0"/>
    <n v="1"/>
    <b v="0"/>
    <s v="technology/wearables"/>
    <x v="2"/>
    <x v="8"/>
    <n v="2E-3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2:59:00"/>
    <n v="1466512683"/>
    <x v="1343"/>
    <b v="0"/>
    <n v="323"/>
    <b v="0"/>
    <s v="technology/wearables"/>
    <x v="2"/>
    <x v="8"/>
    <n v="1.02298"/>
    <n v="158.3560371517027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3:57:19"/>
    <n v="1464807439"/>
    <x v="1344"/>
    <b v="0"/>
    <n v="139"/>
    <b v="1"/>
    <s v="publishing/nonfiction"/>
    <x v="3"/>
    <x v="9"/>
    <n v="3.7773333333333334"/>
    <n v="40.76258992805755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4:32:39"/>
    <n v="1402342359"/>
    <x v="1345"/>
    <b v="0"/>
    <n v="7"/>
    <b v="1"/>
    <s v="publishing/nonfiction"/>
    <x v="3"/>
    <x v="9"/>
    <n v="1.25"/>
    <n v="53.57142857142856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20:49:11"/>
    <n v="1369705751"/>
    <x v="1346"/>
    <b v="0"/>
    <n v="149"/>
    <b v="1"/>
    <s v="publishing/nonfiction"/>
    <x v="3"/>
    <x v="9"/>
    <n v="1.473265306122449"/>
    <n v="48.44966442953020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0:18:45"/>
    <n v="1423149525"/>
    <x v="1347"/>
    <b v="0"/>
    <n v="31"/>
    <b v="1"/>
    <s v="publishing/nonfiction"/>
    <x v="3"/>
    <x v="9"/>
    <n v="1.022"/>
    <n v="82.4193548387096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7:08:53"/>
    <n v="1416485333"/>
    <x v="1348"/>
    <b v="0"/>
    <n v="26"/>
    <b v="1"/>
    <s v="publishing/nonfiction"/>
    <x v="3"/>
    <x v="9"/>
    <n v="1.018723404255319"/>
    <n v="230.1923076923076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1:59:00"/>
    <n v="1447055935"/>
    <x v="1349"/>
    <b v="0"/>
    <n v="172"/>
    <b v="1"/>
    <s v="publishing/nonfiction"/>
    <x v="3"/>
    <x v="9"/>
    <n v="2.0419999999999998"/>
    <n v="59.36046511627907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9:18:54"/>
    <n v="1448497134"/>
    <x v="1350"/>
    <b v="0"/>
    <n v="78"/>
    <b v="1"/>
    <s v="publishing/nonfiction"/>
    <x v="3"/>
    <x v="9"/>
    <n v="1.0405"/>
    <n v="66.698717948717942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2:45:44"/>
    <n v="1452707144"/>
    <x v="1351"/>
    <b v="0"/>
    <n v="120"/>
    <b v="1"/>
    <s v="publishing/nonfiction"/>
    <x v="3"/>
    <x v="9"/>
    <n v="1.0126500000000001"/>
    <n v="168.7750000000000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2:59:00"/>
    <n v="1436968366"/>
    <x v="1352"/>
    <b v="0"/>
    <n v="227"/>
    <b v="1"/>
    <s v="publishing/nonfiction"/>
    <x v="3"/>
    <x v="9"/>
    <n v="1.3613999999999999"/>
    <n v="59.97356828193832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9:00:00"/>
    <n v="1359946188"/>
    <x v="1353"/>
    <b v="0"/>
    <n v="42"/>
    <b v="1"/>
    <s v="publishing/nonfiction"/>
    <x v="3"/>
    <x v="9"/>
    <n v="1.3360000000000001"/>
    <n v="31.809523809523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4:22:59"/>
    <n v="1463080979"/>
    <x v="1354"/>
    <b v="0"/>
    <n v="64"/>
    <b v="1"/>
    <s v="publishing/nonfiction"/>
    <x v="3"/>
    <x v="9"/>
    <n v="1.3025"/>
    <n v="24.42187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5:00:00"/>
    <n v="1351663605"/>
    <x v="1355"/>
    <b v="0"/>
    <n v="121"/>
    <b v="1"/>
    <s v="publishing/nonfiction"/>
    <x v="3"/>
    <x v="9"/>
    <n v="1.2267999999999999"/>
    <n v="25.34710743801652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9:56:00"/>
    <n v="1370393760"/>
    <x v="1356"/>
    <b v="0"/>
    <n v="87"/>
    <b v="1"/>
    <s v="publishing/nonfiction"/>
    <x v="3"/>
    <x v="9"/>
    <n v="1.8281058823529412"/>
    <n v="71.44321839080460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0:59:00"/>
    <n v="1359587137"/>
    <x v="1357"/>
    <b v="0"/>
    <n v="65"/>
    <b v="1"/>
    <s v="publishing/nonfiction"/>
    <x v="3"/>
    <x v="9"/>
    <n v="1.2529999999999999"/>
    <n v="38.553846153846152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8:42:03"/>
    <n v="1306417323"/>
    <x v="1358"/>
    <b v="0"/>
    <n v="49"/>
    <b v="1"/>
    <s v="publishing/nonfiction"/>
    <x v="3"/>
    <x v="9"/>
    <n v="1.1166666666666667"/>
    <n v="68.36734693877551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4:33:10"/>
    <n v="1304623990"/>
    <x v="1359"/>
    <b v="0"/>
    <n v="19"/>
    <b v="1"/>
    <s v="publishing/nonfiction"/>
    <x v="3"/>
    <x v="9"/>
    <n v="1.1575757575757575"/>
    <n v="40.210526315789473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6:37:00"/>
    <n v="1341524220"/>
    <x v="1360"/>
    <b v="0"/>
    <n v="81"/>
    <b v="1"/>
    <s v="publishing/nonfiction"/>
    <x v="3"/>
    <x v="9"/>
    <n v="1.732"/>
    <n v="32.07407407407407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2:12:52"/>
    <n v="1400778772"/>
    <x v="1361"/>
    <b v="0"/>
    <n v="264"/>
    <b v="1"/>
    <s v="publishing/nonfiction"/>
    <x v="3"/>
    <x v="9"/>
    <n v="1.2598333333333334"/>
    <n v="28.632575757575758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7:25:31"/>
    <n v="1373408731"/>
    <x v="1362"/>
    <b v="0"/>
    <n v="25"/>
    <b v="1"/>
    <s v="publishing/nonfiction"/>
    <x v="3"/>
    <x v="9"/>
    <n v="1.091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2:59:00"/>
    <n v="1453925727"/>
    <x v="1363"/>
    <b v="0"/>
    <n v="5"/>
    <b v="1"/>
    <s v="publishing/nonfiction"/>
    <x v="3"/>
    <x v="9"/>
    <n v="1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1:41:46"/>
    <n v="1415464906"/>
    <x v="1364"/>
    <b v="0"/>
    <n v="144"/>
    <b v="1"/>
    <s v="music/rock"/>
    <x v="4"/>
    <x v="11"/>
    <n v="1.1864285714285714"/>
    <n v="346.0416666666666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1:35:52"/>
    <n v="1423935352"/>
    <x v="1365"/>
    <b v="0"/>
    <n v="92"/>
    <b v="1"/>
    <s v="music/rock"/>
    <x v="4"/>
    <x v="11"/>
    <n v="1.0026666666666666"/>
    <n v="81.739130434782609"/>
  </r>
  <r>
    <n v="1366"/>
    <s v="Kick It! A Tribute to the A.K.s"/>
    <s v="A musical memorial for Alexi Petersen."/>
    <n v="7500"/>
    <n v="9486.69"/>
    <x v="0"/>
    <x v="0"/>
    <s v="USD"/>
    <n v="1417049663"/>
    <d v="2014-11-26T19:54:23"/>
    <n v="1413158063"/>
    <x v="1366"/>
    <b v="0"/>
    <n v="147"/>
    <b v="1"/>
    <s v="music/rock"/>
    <x v="4"/>
    <x v="11"/>
    <n v="1.2648920000000001"/>
    <n v="64.53530612244898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20:04:10"/>
    <n v="1444867450"/>
    <x v="1367"/>
    <b v="0"/>
    <n v="90"/>
    <b v="1"/>
    <s v="music/rock"/>
    <x v="4"/>
    <x v="11"/>
    <n v="1.1426000000000001"/>
    <n v="63.47777777777777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3:34:54"/>
    <n v="1432269294"/>
    <x v="1368"/>
    <b v="0"/>
    <n v="87"/>
    <b v="1"/>
    <s v="music/rock"/>
    <x v="4"/>
    <x v="11"/>
    <n v="1.107"/>
    <n v="63.62068965517241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9:15:46"/>
    <n v="1394633746"/>
    <x v="1369"/>
    <b v="0"/>
    <n v="406"/>
    <b v="1"/>
    <s v="music/rock"/>
    <x v="4"/>
    <x v="11"/>
    <n v="1.0534805315203954"/>
    <n v="83.967068965517228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9:04:50"/>
    <n v="1380585890"/>
    <x v="1370"/>
    <b v="0"/>
    <n v="20"/>
    <b v="1"/>
    <s v="music/rock"/>
    <x v="4"/>
    <x v="11"/>
    <n v="1.0366666666666666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3:12:22"/>
    <n v="1428430342"/>
    <x v="1371"/>
    <b v="0"/>
    <n v="70"/>
    <b v="1"/>
    <s v="music/rock"/>
    <x v="4"/>
    <x v="11"/>
    <n v="1.0708672667523933"/>
    <n v="107.07142857142857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2:45:32"/>
    <n v="1339523132"/>
    <x v="1372"/>
    <b v="0"/>
    <n v="16"/>
    <b v="1"/>
    <s v="music/rock"/>
    <x v="4"/>
    <x v="11"/>
    <n v="1.24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7:50:33"/>
    <n v="1480546233"/>
    <x v="1373"/>
    <b v="0"/>
    <n v="52"/>
    <b v="1"/>
    <s v="music/rock"/>
    <x v="4"/>
    <x v="11"/>
    <n v="1.0501"/>
    <n v="201.9423076923076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1:53:08"/>
    <n v="1456285988"/>
    <x v="1374"/>
    <b v="0"/>
    <n v="66"/>
    <b v="1"/>
    <s v="music/rock"/>
    <x v="4"/>
    <x v="11"/>
    <n v="1.8946666666666667"/>
    <n v="43.06060606060606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20:35:19"/>
    <n v="1481852119"/>
    <x v="1375"/>
    <b v="0"/>
    <n v="109"/>
    <b v="1"/>
    <s v="music/rock"/>
    <x v="4"/>
    <x v="11"/>
    <n v="1.7132499999999999"/>
    <n v="62.871559633027523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2:03:26"/>
    <n v="1478189006"/>
    <x v="1376"/>
    <b v="0"/>
    <n v="168"/>
    <b v="1"/>
    <s v="music/rock"/>
    <x v="4"/>
    <x v="11"/>
    <n v="2.5248648648648651"/>
    <n v="55.60714285714285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3:11:00"/>
    <n v="1484198170"/>
    <x v="1377"/>
    <b v="0"/>
    <n v="31"/>
    <b v="1"/>
    <s v="music/rock"/>
    <x v="4"/>
    <x v="11"/>
    <n v="1.1615384615384616"/>
    <n v="48.70967741935484"/>
  </r>
  <r>
    <n v="1378"/>
    <s v="SIX BY SEVEN"/>
    <s v="A psychedelic post rock masterpiece!"/>
    <n v="2000"/>
    <n v="4067"/>
    <x v="0"/>
    <x v="1"/>
    <s v="GBP"/>
    <n v="1470075210"/>
    <d v="2016-08-01T13:13:30"/>
    <n v="1468779210"/>
    <x v="1378"/>
    <b v="0"/>
    <n v="133"/>
    <b v="1"/>
    <s v="music/rock"/>
    <x v="4"/>
    <x v="11"/>
    <n v="2.0335000000000001"/>
    <n v="30.57894736842105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6:47:56"/>
    <n v="1430912876"/>
    <x v="1379"/>
    <b v="0"/>
    <n v="151"/>
    <b v="1"/>
    <s v="music/rock"/>
    <x v="4"/>
    <x v="11"/>
    <n v="1.1160000000000001"/>
    <n v="73.907284768211923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21:00:00"/>
    <n v="1431886706"/>
    <x v="1380"/>
    <b v="0"/>
    <n v="5"/>
    <b v="1"/>
    <s v="music/rock"/>
    <x v="4"/>
    <x v="11"/>
    <n v="4.24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0:08:45"/>
    <n v="1480396125"/>
    <x v="1381"/>
    <b v="0"/>
    <n v="73"/>
    <b v="1"/>
    <s v="music/rock"/>
    <x v="4"/>
    <x v="11"/>
    <n v="1.071"/>
    <n v="73.356164383561648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4:12:16"/>
    <n v="1365275536"/>
    <x v="1382"/>
    <b v="0"/>
    <n v="148"/>
    <b v="1"/>
    <s v="music/rock"/>
    <x v="4"/>
    <x v="11"/>
    <n v="1.043625"/>
    <n v="56.41216216216216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20:47:58"/>
    <n v="1480729678"/>
    <x v="1383"/>
    <b v="0"/>
    <n v="93"/>
    <b v="1"/>
    <s v="music/rock"/>
    <x v="4"/>
    <x v="11"/>
    <n v="2.124090909090909"/>
    <n v="50.24731182795699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2:38:42"/>
    <n v="1433525922"/>
    <x v="1384"/>
    <b v="0"/>
    <n v="63"/>
    <b v="1"/>
    <s v="music/rock"/>
    <x v="4"/>
    <x v="11"/>
    <n v="1.2408571428571429"/>
    <n v="68.936507936507937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7:11:00"/>
    <n v="1457109121"/>
    <x v="1385"/>
    <b v="0"/>
    <n v="134"/>
    <b v="1"/>
    <s v="music/rock"/>
    <x v="4"/>
    <x v="11"/>
    <n v="1.10406125"/>
    <n v="65.914104477611943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0:31:29"/>
    <n v="1435591889"/>
    <x v="1386"/>
    <b v="0"/>
    <n v="14"/>
    <b v="1"/>
    <s v="music/rock"/>
    <x v="4"/>
    <x v="11"/>
    <n v="2.1875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3:30:00"/>
    <n v="1430604395"/>
    <x v="1387"/>
    <b v="0"/>
    <n v="78"/>
    <b v="1"/>
    <s v="music/rock"/>
    <x v="4"/>
    <x v="11"/>
    <n v="1.36625"/>
    <n v="70.06410256410256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1:14:00"/>
    <n v="1474469117"/>
    <x v="1388"/>
    <b v="0"/>
    <n v="112"/>
    <b v="1"/>
    <s v="music/rock"/>
    <x v="4"/>
    <x v="11"/>
    <n v="1.348074"/>
    <n v="60.18187499999999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6:32:37"/>
    <n v="1468495957"/>
    <x v="1389"/>
    <b v="0"/>
    <n v="34"/>
    <b v="1"/>
    <s v="music/rock"/>
    <x v="4"/>
    <x v="11"/>
    <n v="1.454"/>
    <n v="21.38235294117647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2:12:00"/>
    <n v="1427224606"/>
    <x v="1390"/>
    <b v="0"/>
    <n v="19"/>
    <b v="1"/>
    <s v="music/rock"/>
    <x v="4"/>
    <x v="11"/>
    <n v="1.0910714285714285"/>
    <n v="160.78947368421052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3:59:00"/>
    <n v="1436369818"/>
    <x v="1391"/>
    <b v="0"/>
    <n v="13"/>
    <b v="1"/>
    <s v="music/rock"/>
    <x v="4"/>
    <x v="11"/>
    <n v="1.1020000000000001"/>
    <n v="42.384615384615387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22:43:06"/>
    <n v="1454298186"/>
    <x v="1392"/>
    <b v="0"/>
    <n v="104"/>
    <b v="1"/>
    <s v="music/rock"/>
    <x v="4"/>
    <x v="11"/>
    <n v="1.1364000000000001"/>
    <n v="27.317307692307693"/>
  </r>
  <r>
    <n v="1393"/>
    <s v="WolfHunt | Social Commentary Rock Project"/>
    <s v="Rock n' Roll tales of our times"/>
    <n v="10000"/>
    <n v="10235"/>
    <x v="0"/>
    <x v="0"/>
    <s v="USD"/>
    <n v="1470068523"/>
    <d v="2016-08-01T11:22:03"/>
    <n v="1467476523"/>
    <x v="1393"/>
    <b v="0"/>
    <n v="52"/>
    <b v="1"/>
    <s v="music/rock"/>
    <x v="4"/>
    <x v="11"/>
    <n v="1.0235000000000001"/>
    <n v="196.8269230769230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22:00:00"/>
    <n v="1484623726"/>
    <x v="1394"/>
    <b v="0"/>
    <n v="17"/>
    <b v="1"/>
    <s v="music/rock"/>
    <x v="4"/>
    <x v="11"/>
    <n v="1.2213333333333334"/>
    <n v="53.882352941176471"/>
  </r>
  <r>
    <n v="1395"/>
    <s v="Quiet Oaks Full Length Album"/>
    <s v="Help Quiet Oaks record their debut album!!!"/>
    <n v="3500"/>
    <n v="3916"/>
    <x v="0"/>
    <x v="0"/>
    <s v="USD"/>
    <n v="1484430481"/>
    <d v="2017-01-14T16:48:01"/>
    <n v="1481838481"/>
    <x v="1395"/>
    <b v="0"/>
    <n v="82"/>
    <b v="1"/>
    <s v="music/rock"/>
    <x v="4"/>
    <x v="11"/>
    <n v="1.1188571428571428"/>
    <n v="47.7560975609756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8:58:02"/>
    <n v="1421279882"/>
    <x v="1396"/>
    <b v="0"/>
    <n v="73"/>
    <b v="1"/>
    <s v="music/rock"/>
    <x v="4"/>
    <x v="11"/>
    <n v="1.073"/>
    <n v="88.19178082191780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6:19:00"/>
    <n v="1475013710"/>
    <x v="1397"/>
    <b v="0"/>
    <n v="158"/>
    <b v="1"/>
    <s v="music/rock"/>
    <x v="4"/>
    <x v="11"/>
    <n v="1.1385000000000001"/>
    <n v="72.05696202531645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5:58:54"/>
    <n v="1465160334"/>
    <x v="1398"/>
    <b v="0"/>
    <n v="65"/>
    <b v="1"/>
    <s v="music/rock"/>
    <x v="4"/>
    <x v="11"/>
    <n v="1.0968181818181819"/>
    <n v="74.24615384615384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9:06:13"/>
    <n v="1410048373"/>
    <x v="1399"/>
    <b v="0"/>
    <n v="184"/>
    <b v="1"/>
    <s v="music/rock"/>
    <x v="4"/>
    <x v="11"/>
    <n v="1.2614444444444444"/>
    <n v="61.701086956521742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0:30:00"/>
    <n v="1462695073"/>
    <x v="1400"/>
    <b v="0"/>
    <n v="34"/>
    <b v="1"/>
    <s v="music/rock"/>
    <x v="4"/>
    <x v="11"/>
    <n v="1.6742857142857144"/>
    <n v="17.23529411764705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8:54:34"/>
    <n v="1367798074"/>
    <x v="1401"/>
    <b v="0"/>
    <n v="240"/>
    <b v="1"/>
    <s v="music/rock"/>
    <x v="4"/>
    <x v="11"/>
    <n v="4.9652000000000003"/>
    <n v="51.7208333333333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9:16:51"/>
    <n v="1425259011"/>
    <x v="1402"/>
    <b v="0"/>
    <n v="113"/>
    <b v="1"/>
    <s v="music/rock"/>
    <x v="4"/>
    <x v="11"/>
    <n v="1.0915999999999999"/>
    <n v="24.15044247787610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20:30:35"/>
    <n v="1372210235"/>
    <x v="1403"/>
    <b v="0"/>
    <n v="66"/>
    <b v="1"/>
    <s v="music/rock"/>
    <x v="4"/>
    <x v="11"/>
    <n v="1.0257499999999999"/>
    <n v="62.16666666666666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7:14:45"/>
    <n v="1422447285"/>
    <x v="1404"/>
    <b v="1"/>
    <n v="5"/>
    <b v="0"/>
    <s v="publishing/translations"/>
    <x v="3"/>
    <x v="22"/>
    <n v="1.6620689655172414E-2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2:20:01"/>
    <n v="1414599601"/>
    <x v="1405"/>
    <b v="1"/>
    <n v="17"/>
    <b v="0"/>
    <s v="publishing/translations"/>
    <x v="3"/>
    <x v="22"/>
    <n v="4.1999999999999997E-3"/>
    <n v="6.1764705882352944"/>
  </r>
  <r>
    <n v="1406"/>
    <s v="Man Down! Translation project"/>
    <s v="The White coat and the battle dress uniform"/>
    <n v="12000"/>
    <n v="15"/>
    <x v="2"/>
    <x v="13"/>
    <s v="EUR"/>
    <n v="1449914400"/>
    <d v="2015-12-12T05:00:00"/>
    <n v="1445336607"/>
    <x v="1406"/>
    <b v="0"/>
    <n v="3"/>
    <b v="0"/>
    <s v="publishing/translations"/>
    <x v="3"/>
    <x v="22"/>
    <n v="1.25E-3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7:52:58"/>
    <n v="1405687978"/>
    <x v="1407"/>
    <b v="0"/>
    <n v="2"/>
    <b v="0"/>
    <s v="publishing/translations"/>
    <x v="3"/>
    <x v="22"/>
    <n v="5.0000000000000001E-3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6:55:56"/>
    <n v="1444856156"/>
    <x v="1408"/>
    <b v="0"/>
    <n v="6"/>
    <b v="0"/>
    <s v="publishing/translations"/>
    <x v="3"/>
    <x v="22"/>
    <n v="7.1999999999999995E-2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3:12:15"/>
    <n v="1414897935"/>
    <x v="1409"/>
    <b v="0"/>
    <n v="0"/>
    <b v="0"/>
    <s v="publishing/translations"/>
    <x v="3"/>
    <x v="22"/>
    <n v="0"/>
    <s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2:38:40"/>
    <n v="1461051520"/>
    <x v="1410"/>
    <b v="0"/>
    <n v="1"/>
    <b v="0"/>
    <s v="publishing/translations"/>
    <x v="3"/>
    <x v="22"/>
    <n v="1.6666666666666666E-4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20:25:00"/>
    <n v="1420766700"/>
    <x v="1411"/>
    <b v="0"/>
    <n v="3"/>
    <b v="0"/>
    <s v="publishing/translations"/>
    <x v="3"/>
    <x v="22"/>
    <n v="2.3333333333333335E-3"/>
    <n v="2.3333333333333335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20:31:39"/>
    <n v="1415064699"/>
    <x v="1412"/>
    <b v="0"/>
    <n v="13"/>
    <b v="0"/>
    <s v="publishing/translations"/>
    <x v="3"/>
    <x v="22"/>
    <n v="4.5714285714285714E-2"/>
    <n v="24.615384615384617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5:29:30"/>
    <n v="1450780170"/>
    <x v="1413"/>
    <b v="0"/>
    <n v="1"/>
    <b v="0"/>
    <s v="publishing/translations"/>
    <x v="3"/>
    <x v="22"/>
    <n v="0.05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1:04:27"/>
    <n v="1480831467"/>
    <x v="1414"/>
    <b v="0"/>
    <n v="1"/>
    <b v="0"/>
    <s v="publishing/translations"/>
    <x v="3"/>
    <x v="22"/>
    <n v="2E-3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1:13:11"/>
    <n v="1436285591"/>
    <x v="1415"/>
    <b v="0"/>
    <n v="9"/>
    <b v="0"/>
    <s v="publishing/translations"/>
    <x v="3"/>
    <x v="22"/>
    <n v="0.18181818181818182"/>
    <n v="88.888888888888886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8:13:39"/>
    <n v="1445552019"/>
    <x v="1416"/>
    <b v="0"/>
    <n v="0"/>
    <b v="0"/>
    <s v="publishing/translations"/>
    <x v="3"/>
    <x v="22"/>
    <n v="0"/>
    <s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6:11:00"/>
    <n v="1439696174"/>
    <x v="1417"/>
    <b v="0"/>
    <n v="2"/>
    <b v="0"/>
    <s v="publishing/translations"/>
    <x v="3"/>
    <x v="22"/>
    <n v="1.2222222222222223E-2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5:57:14"/>
    <n v="1453805834"/>
    <x v="1418"/>
    <b v="0"/>
    <n v="1"/>
    <b v="0"/>
    <s v="publishing/translations"/>
    <x v="3"/>
    <x v="22"/>
    <n v="2E-3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5:56:59"/>
    <n v="1473418619"/>
    <x v="1419"/>
    <b v="0"/>
    <n v="10"/>
    <b v="0"/>
    <s v="publishing/translations"/>
    <x v="3"/>
    <x v="22"/>
    <n v="7.0634920634920634E-2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1:01:26"/>
    <n v="1464969686"/>
    <x v="1420"/>
    <b v="0"/>
    <n v="3"/>
    <b v="0"/>
    <s v="publishing/translations"/>
    <x v="3"/>
    <x v="22"/>
    <n v="2.7272727272727271E-2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6:58:29"/>
    <n v="1420840709"/>
    <x v="1421"/>
    <b v="0"/>
    <n v="2"/>
    <b v="0"/>
    <s v="publishing/translations"/>
    <x v="3"/>
    <x v="22"/>
    <n v="1E-3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0:45:04"/>
    <n v="1471844704"/>
    <x v="1422"/>
    <b v="0"/>
    <n v="2"/>
    <b v="0"/>
    <s v="publishing/translations"/>
    <x v="3"/>
    <x v="22"/>
    <n v="1.0399999999999999E-3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3:38:51"/>
    <n v="1449045531"/>
    <x v="1423"/>
    <b v="0"/>
    <n v="1"/>
    <b v="0"/>
    <s v="publishing/translations"/>
    <x v="3"/>
    <x v="22"/>
    <n v="3.3333333333333335E-3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3:13:22"/>
    <n v="1478106802"/>
    <x v="1424"/>
    <b v="0"/>
    <n v="14"/>
    <b v="0"/>
    <s v="publishing/translations"/>
    <x v="3"/>
    <x v="22"/>
    <n v="0.2036"/>
    <n v="109.0714285714285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2:09:19"/>
    <n v="1427684959"/>
    <x v="1425"/>
    <b v="0"/>
    <n v="0"/>
    <b v="0"/>
    <s v="publishing/translations"/>
    <x v="3"/>
    <x v="22"/>
    <n v="0"/>
    <s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4:22:00"/>
    <n v="1435224120"/>
    <x v="1426"/>
    <b v="0"/>
    <n v="0"/>
    <b v="0"/>
    <s v="publishing/translations"/>
    <x v="3"/>
    <x v="22"/>
    <n v="0"/>
    <s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5:26:25"/>
    <n v="1471638385"/>
    <x v="1427"/>
    <b v="0"/>
    <n v="4"/>
    <b v="0"/>
    <s v="publishing/translations"/>
    <x v="3"/>
    <x v="22"/>
    <n v="8.3799999999999999E-2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3:06:57"/>
    <n v="1456996017"/>
    <x v="1428"/>
    <b v="0"/>
    <n v="3"/>
    <b v="0"/>
    <s v="publishing/translations"/>
    <x v="3"/>
    <x v="22"/>
    <n v="4.4999999999999998E-2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20:27:22"/>
    <n v="1426037242"/>
    <x v="1429"/>
    <b v="0"/>
    <n v="0"/>
    <b v="0"/>
    <s v="publishing/translations"/>
    <x v="3"/>
    <x v="22"/>
    <n v="0"/>
    <s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4:31:28"/>
    <n v="1416339088"/>
    <x v="1430"/>
    <b v="0"/>
    <n v="5"/>
    <b v="0"/>
    <s v="publishing/translations"/>
    <x v="3"/>
    <x v="22"/>
    <n v="8.0600000000000005E-2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1:03:36"/>
    <n v="1445922216"/>
    <x v="1431"/>
    <b v="0"/>
    <n v="47"/>
    <b v="0"/>
    <s v="publishing/translations"/>
    <x v="3"/>
    <x v="22"/>
    <n v="0.31947058823529412"/>
    <n v="115.5531914893617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3:43:48"/>
    <n v="1434825828"/>
    <x v="1432"/>
    <b v="0"/>
    <n v="0"/>
    <b v="0"/>
    <s v="publishing/translations"/>
    <x v="3"/>
    <x v="22"/>
    <n v="0"/>
    <s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6:00:00"/>
    <n v="1477839675"/>
    <x v="1433"/>
    <b v="0"/>
    <n v="10"/>
    <b v="0"/>
    <s v="publishing/translations"/>
    <x v="3"/>
    <x v="22"/>
    <n v="6.7083333333333328E-2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0:00:00"/>
    <n v="1431973478"/>
    <x v="1434"/>
    <b v="0"/>
    <n v="11"/>
    <b v="0"/>
    <s v="publishing/translations"/>
    <x v="3"/>
    <x v="22"/>
    <n v="9.987804878048781E-2"/>
    <n v="744.545454545454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3:43:40"/>
    <n v="1441997020"/>
    <x v="1435"/>
    <b v="0"/>
    <n v="2"/>
    <b v="0"/>
    <s v="publishing/translations"/>
    <x v="3"/>
    <x v="22"/>
    <n v="1E-3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3:24:17"/>
    <n v="1453451057"/>
    <x v="1436"/>
    <b v="0"/>
    <n v="2"/>
    <b v="0"/>
    <s v="publishing/translations"/>
    <x v="3"/>
    <x v="22"/>
    <n v="7.7000000000000002E-3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3:59:00"/>
    <n v="1402058739"/>
    <x v="1437"/>
    <b v="0"/>
    <n v="22"/>
    <b v="0"/>
    <s v="publishing/translations"/>
    <x v="3"/>
    <x v="22"/>
    <n v="0.26900000000000002"/>
    <n v="36.6818181818181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8:55:00"/>
    <n v="1459198499"/>
    <x v="1438"/>
    <b v="0"/>
    <n v="8"/>
    <b v="0"/>
    <s v="publishing/translations"/>
    <x v="3"/>
    <x v="22"/>
    <n v="0.03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4:55:01"/>
    <n v="1423166101"/>
    <x v="1439"/>
    <b v="0"/>
    <n v="6"/>
    <b v="0"/>
    <s v="publishing/translations"/>
    <x v="3"/>
    <x v="22"/>
    <n v="6.6055045871559637E-2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2:57:43"/>
    <n v="1461693463"/>
    <x v="1440"/>
    <b v="0"/>
    <n v="1"/>
    <b v="0"/>
    <s v="publishing/translations"/>
    <x v="3"/>
    <x v="22"/>
    <n v="7.6923076923076926E-5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3:22:49"/>
    <n v="1436811769"/>
    <x v="1441"/>
    <b v="0"/>
    <n v="3"/>
    <b v="0"/>
    <s v="publishing/translations"/>
    <x v="3"/>
    <x v="22"/>
    <n v="1.1222222222222222E-2"/>
    <n v="673.3333333333333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0:29:18"/>
    <n v="1461598158"/>
    <x v="1442"/>
    <b v="0"/>
    <n v="0"/>
    <b v="0"/>
    <s v="publishing/translations"/>
    <x v="3"/>
    <x v="22"/>
    <n v="0"/>
    <s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7:13:29"/>
    <n v="1480803209"/>
    <x v="1443"/>
    <b v="0"/>
    <n v="0"/>
    <b v="0"/>
    <s v="publishing/translations"/>
    <x v="3"/>
    <x v="22"/>
    <n v="0"/>
    <s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5:57:42"/>
    <n v="1436907462"/>
    <x v="1444"/>
    <b v="0"/>
    <n v="0"/>
    <b v="0"/>
    <s v="publishing/translations"/>
    <x v="3"/>
    <x v="22"/>
    <n v="0"/>
    <s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8:00:55"/>
    <n v="1431694855"/>
    <x v="1445"/>
    <b v="0"/>
    <n v="0"/>
    <b v="0"/>
    <s v="publishing/translations"/>
    <x v="3"/>
    <x v="22"/>
    <n v="0"/>
    <s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5:44:38"/>
    <n v="1459507478"/>
    <x v="1446"/>
    <b v="0"/>
    <n v="0"/>
    <b v="0"/>
    <s v="publishing/translations"/>
    <x v="3"/>
    <x v="22"/>
    <n v="0"/>
    <s v="0"/>
  </r>
  <r>
    <n v="1447"/>
    <s v="Indian Language Dictionary"/>
    <s v="I'm creating a dictionary of multiple Indian languages."/>
    <n v="500000"/>
    <n v="75"/>
    <x v="2"/>
    <x v="0"/>
    <s v="USD"/>
    <n v="1467999134"/>
    <d v="2016-07-08T12:32:14"/>
    <n v="1465407134"/>
    <x v="1447"/>
    <b v="0"/>
    <n v="3"/>
    <b v="0"/>
    <s v="publishing/translations"/>
    <x v="3"/>
    <x v="22"/>
    <n v="1.4999999999999999E-4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0:25:00"/>
    <n v="1429655318"/>
    <x v="1448"/>
    <b v="0"/>
    <n v="0"/>
    <b v="0"/>
    <s v="publishing/translations"/>
    <x v="3"/>
    <x v="22"/>
    <n v="0"/>
    <s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4:28:25"/>
    <n v="1427138905"/>
    <x v="1449"/>
    <b v="0"/>
    <n v="0"/>
    <b v="0"/>
    <s v="publishing/translations"/>
    <x v="3"/>
    <x v="22"/>
    <n v="0"/>
    <s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3:06:37"/>
    <n v="1453349197"/>
    <x v="1450"/>
    <b v="0"/>
    <n v="1"/>
    <b v="0"/>
    <s v="publishing/translations"/>
    <x v="3"/>
    <x v="22"/>
    <n v="1.0000000000000001E-5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9:00:59"/>
    <n v="1413759659"/>
    <x v="1451"/>
    <b v="0"/>
    <n v="2"/>
    <b v="0"/>
    <s v="publishing/translations"/>
    <x v="3"/>
    <x v="22"/>
    <n v="1.0554089709762533E-4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1:52:43"/>
    <n v="1403974363"/>
    <x v="1452"/>
    <b v="0"/>
    <n v="0"/>
    <b v="0"/>
    <s v="publishing/translations"/>
    <x v="3"/>
    <x v="22"/>
    <n v="0"/>
    <s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0:42:27"/>
    <n v="1488386547"/>
    <x v="1453"/>
    <b v="0"/>
    <n v="0"/>
    <b v="0"/>
    <s v="publishing/translations"/>
    <x v="3"/>
    <x v="22"/>
    <n v="0"/>
    <s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6:59:00"/>
    <n v="1459716480"/>
    <x v="1454"/>
    <b v="0"/>
    <n v="1"/>
    <b v="0"/>
    <s v="publishing/translations"/>
    <x v="3"/>
    <x v="22"/>
    <n v="8.5714285714285719E-3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8:39:00"/>
    <n v="1405181320"/>
    <x v="1455"/>
    <b v="0"/>
    <n v="7"/>
    <b v="0"/>
    <s v="publishing/translations"/>
    <x v="3"/>
    <x v="22"/>
    <n v="0.105"/>
    <n v="225"/>
  </r>
  <r>
    <n v="1456"/>
    <s v="Sometimes you don't need love (Canceled)"/>
    <s v="English Version of my auto-published novel"/>
    <n v="5000"/>
    <n v="145"/>
    <x v="1"/>
    <x v="13"/>
    <s v="EUR"/>
    <n v="1483459365"/>
    <d v="2017-01-03T11:02:45"/>
    <n v="1480867365"/>
    <x v="1456"/>
    <b v="0"/>
    <n v="3"/>
    <b v="0"/>
    <s v="publishing/translations"/>
    <x v="3"/>
    <x v="22"/>
    <n v="2.9000000000000001E-2"/>
    <n v="48.33333333333333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7:30:44"/>
    <n v="1444685444"/>
    <x v="1457"/>
    <b v="0"/>
    <n v="0"/>
    <b v="0"/>
    <s v="publishing/translations"/>
    <x v="3"/>
    <x v="22"/>
    <n v="0"/>
    <s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3:00:00"/>
    <n v="1405097760"/>
    <x v="1458"/>
    <b v="0"/>
    <n v="0"/>
    <b v="0"/>
    <s v="publishing/translations"/>
    <x v="3"/>
    <x v="22"/>
    <n v="0"/>
    <s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2:25:00"/>
    <n v="1446612896"/>
    <x v="1459"/>
    <b v="0"/>
    <n v="0"/>
    <b v="0"/>
    <s v="publishing/translations"/>
    <x v="3"/>
    <x v="22"/>
    <n v="0"/>
    <s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8:45:00"/>
    <n v="1412371898"/>
    <x v="1460"/>
    <b v="0"/>
    <n v="0"/>
    <b v="0"/>
    <s v="publishing/translations"/>
    <x v="3"/>
    <x v="22"/>
    <n v="0"/>
    <s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9:00:00"/>
    <n v="1410967754"/>
    <x v="1461"/>
    <b v="1"/>
    <n v="340"/>
    <b v="1"/>
    <s v="publishing/radio &amp; podcasts"/>
    <x v="3"/>
    <x v="23"/>
    <n v="1.012446"/>
    <n v="44.6667352941176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0:54:31"/>
    <n v="1363017271"/>
    <x v="1462"/>
    <b v="1"/>
    <n v="150"/>
    <b v="1"/>
    <s v="publishing/radio &amp; podcasts"/>
    <x v="3"/>
    <x v="23"/>
    <n v="1.085175"/>
    <n v="28.93799999999999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5:52:18"/>
    <n v="1361483538"/>
    <x v="1463"/>
    <b v="1"/>
    <n v="25"/>
    <b v="1"/>
    <s v="publishing/radio &amp; podcasts"/>
    <x v="3"/>
    <x v="23"/>
    <n v="1.4766666666666666"/>
    <n v="35.44"/>
  </r>
  <r>
    <n v="1464"/>
    <s v="Science Studio"/>
    <s v="The Best Science Media on the Web"/>
    <n v="5000"/>
    <n v="8160"/>
    <x v="0"/>
    <x v="0"/>
    <s v="USD"/>
    <n v="1361029958"/>
    <d v="2013-02-16T10:52:38"/>
    <n v="1358437958"/>
    <x v="1464"/>
    <b v="1"/>
    <n v="234"/>
    <b v="1"/>
    <s v="publishing/radio &amp; podcasts"/>
    <x v="3"/>
    <x v="23"/>
    <n v="1.6319999999999999"/>
    <n v="34.87179487179486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2:00:00"/>
    <n v="1329759452"/>
    <x v="1465"/>
    <b v="1"/>
    <n v="2602"/>
    <b v="1"/>
    <s v="publishing/radio &amp; podcasts"/>
    <x v="3"/>
    <x v="23"/>
    <n v="4.5641449999999999"/>
    <n v="52.62273251345119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0:00:00"/>
    <n v="1449029266"/>
    <x v="1466"/>
    <b v="1"/>
    <n v="248"/>
    <b v="1"/>
    <s v="publishing/radio &amp; podcasts"/>
    <x v="3"/>
    <x v="23"/>
    <n v="1.0787731249999999"/>
    <n v="69.598266129032254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3:14:45"/>
    <n v="1327518885"/>
    <x v="1467"/>
    <b v="1"/>
    <n v="600"/>
    <b v="1"/>
    <s v="publishing/radio &amp; podcasts"/>
    <x v="3"/>
    <x v="23"/>
    <n v="1.1508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9:20:49"/>
    <n v="1302654049"/>
    <x v="1468"/>
    <b v="1"/>
    <n v="293"/>
    <b v="1"/>
    <s v="publishing/radio &amp; podcasts"/>
    <x v="3"/>
    <x v="23"/>
    <n v="1.0236842105263158"/>
    <n v="33.191126279863482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9:21:49"/>
    <n v="1358346109"/>
    <x v="1469"/>
    <b v="1"/>
    <n v="321"/>
    <b v="1"/>
    <s v="publishing/radio &amp; podcasts"/>
    <x v="3"/>
    <x v="23"/>
    <n v="1.0842485875706214"/>
    <n v="149.4641744548286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4:51:03"/>
    <n v="1354909863"/>
    <x v="1470"/>
    <b v="1"/>
    <n v="81"/>
    <b v="1"/>
    <s v="publishing/radio &amp; podcasts"/>
    <x v="3"/>
    <x v="23"/>
    <n v="1.2513333333333334"/>
    <n v="23.172839506172838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7:58:54"/>
    <n v="1426028334"/>
    <x v="1471"/>
    <b v="1"/>
    <n v="343"/>
    <b v="1"/>
    <s v="publishing/radio &amp; podcasts"/>
    <x v="3"/>
    <x v="23"/>
    <n v="1.03840625"/>
    <n v="96.87755102040816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8:01:43"/>
    <n v="1379336503"/>
    <x v="1472"/>
    <b v="1"/>
    <n v="336"/>
    <b v="1"/>
    <s v="publishing/radio &amp; podcasts"/>
    <x v="3"/>
    <x v="23"/>
    <n v="1.3870400000000001"/>
    <n v="103.20238095238095"/>
  </r>
  <r>
    <n v="1473"/>
    <s v="ONE LOVES ONLY FORM"/>
    <s v="Public Radio Project"/>
    <n v="1500"/>
    <n v="1807.74"/>
    <x v="0"/>
    <x v="0"/>
    <s v="USD"/>
    <n v="1330644639"/>
    <d v="2012-03-01T18:30:39"/>
    <n v="1328052639"/>
    <x v="1473"/>
    <b v="1"/>
    <n v="47"/>
    <b v="1"/>
    <s v="publishing/radio &amp; podcasts"/>
    <x v="3"/>
    <x v="23"/>
    <n v="1.20516"/>
    <n v="38.46255319148936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2:28:12"/>
    <n v="1376501292"/>
    <x v="1474"/>
    <b v="1"/>
    <n v="76"/>
    <b v="1"/>
    <s v="publishing/radio &amp; podcasts"/>
    <x v="3"/>
    <x v="23"/>
    <n v="1.1226666666666667"/>
    <n v="44.3157894736842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3:59:00"/>
    <n v="1416244863"/>
    <x v="1475"/>
    <b v="1"/>
    <n v="441"/>
    <b v="1"/>
    <s v="publishing/radio &amp; podcasts"/>
    <x v="3"/>
    <x v="23"/>
    <n v="1.8866966666666667"/>
    <n v="64.173356009070289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20:00:22"/>
    <n v="1313024422"/>
    <x v="1476"/>
    <b v="1"/>
    <n v="916"/>
    <b v="1"/>
    <s v="publishing/radio &amp; podcasts"/>
    <x v="3"/>
    <x v="23"/>
    <n v="6.6155466666666669"/>
    <n v="43.33327510917030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2:00:00"/>
    <n v="1319467604"/>
    <x v="1477"/>
    <b v="1"/>
    <n v="369"/>
    <b v="1"/>
    <s v="publishing/radio &amp; podcasts"/>
    <x v="3"/>
    <x v="23"/>
    <n v="1.1131"/>
    <n v="90.49593495934959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5:55:13"/>
    <n v="1367355313"/>
    <x v="1478"/>
    <b v="1"/>
    <n v="20242"/>
    <b v="1"/>
    <s v="publishing/radio &amp; podcasts"/>
    <x v="3"/>
    <x v="23"/>
    <n v="11.8161422"/>
    <n v="29.18719049501037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22:59:00"/>
    <n v="1398448389"/>
    <x v="1479"/>
    <b v="1"/>
    <n v="71"/>
    <b v="1"/>
    <s v="publishing/radio &amp; podcasts"/>
    <x v="3"/>
    <x v="23"/>
    <n v="1.37375"/>
    <n v="30.95774647887324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2:00:00"/>
    <n v="1373408699"/>
    <x v="1480"/>
    <b v="1"/>
    <n v="635"/>
    <b v="1"/>
    <s v="publishing/radio &amp; podcasts"/>
    <x v="3"/>
    <x v="23"/>
    <n v="1.170404"/>
    <n v="92.15779527559054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7:09:05"/>
    <n v="1380838145"/>
    <x v="1481"/>
    <b v="0"/>
    <n v="6"/>
    <b v="0"/>
    <s v="publishing/fiction"/>
    <x v="3"/>
    <x v="10"/>
    <n v="2.1000000000000001E-2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2:51:00"/>
    <n v="1345062936"/>
    <x v="1482"/>
    <b v="0"/>
    <n v="1"/>
    <b v="0"/>
    <s v="publishing/fiction"/>
    <x v="3"/>
    <x v="10"/>
    <n v="1E-3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3:37:55"/>
    <n v="1467002275"/>
    <x v="1483"/>
    <b v="0"/>
    <n v="2"/>
    <b v="0"/>
    <s v="publishing/fiction"/>
    <x v="3"/>
    <x v="10"/>
    <n v="7.1428571428571426E-3"/>
    <n v="25"/>
  </r>
  <r>
    <n v="1484"/>
    <s v="a book called filtered down thru the stars"/>
    <s v="The mussings of an old wizard"/>
    <n v="2000"/>
    <n v="0"/>
    <x v="2"/>
    <x v="0"/>
    <s v="USD"/>
    <n v="1342882260"/>
    <d v="2012-07-21T09:51:00"/>
    <n v="1337834963"/>
    <x v="1484"/>
    <b v="0"/>
    <n v="0"/>
    <b v="0"/>
    <s v="publishing/fiction"/>
    <x v="3"/>
    <x v="10"/>
    <n v="0"/>
    <s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4:06:13"/>
    <n v="1430939173"/>
    <x v="1485"/>
    <b v="0"/>
    <n v="3"/>
    <b v="0"/>
    <s v="publishing/fiction"/>
    <x v="3"/>
    <x v="10"/>
    <n v="2.2388059701492536E-2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3:02:41"/>
    <n v="1422417761"/>
    <x v="1486"/>
    <b v="0"/>
    <n v="3"/>
    <b v="0"/>
    <s v="publishing/fiction"/>
    <x v="3"/>
    <x v="10"/>
    <n v="2.3999999999999998E-3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7:01:11"/>
    <n v="1467583271"/>
    <x v="1487"/>
    <b v="0"/>
    <n v="0"/>
    <b v="0"/>
    <s v="publishing/fiction"/>
    <x v="3"/>
    <x v="10"/>
    <n v="0"/>
    <s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8:31:00"/>
    <n v="1386336660"/>
    <x v="1488"/>
    <b v="0"/>
    <n v="6"/>
    <b v="0"/>
    <s v="publishing/fiction"/>
    <x v="3"/>
    <x v="10"/>
    <n v="2.4E-2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0:40:52"/>
    <n v="1350398452"/>
    <x v="1489"/>
    <b v="0"/>
    <n v="0"/>
    <b v="0"/>
    <s v="publishing/fiction"/>
    <x v="3"/>
    <x v="10"/>
    <n v="0"/>
    <s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8:27:54"/>
    <n v="1378214874"/>
    <x v="1490"/>
    <b v="0"/>
    <n v="19"/>
    <b v="0"/>
    <s v="publishing/fiction"/>
    <x v="3"/>
    <x v="10"/>
    <n v="0.30862068965517242"/>
    <n v="47.1052631578947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0:38:00"/>
    <n v="1418922443"/>
    <x v="1491"/>
    <b v="0"/>
    <n v="1"/>
    <b v="0"/>
    <s v="publishing/fiction"/>
    <x v="3"/>
    <x v="10"/>
    <n v="8.3333333333333329E-2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6:14:06"/>
    <n v="1305839646"/>
    <x v="1492"/>
    <b v="0"/>
    <n v="2"/>
    <b v="0"/>
    <s v="publishing/fiction"/>
    <x v="3"/>
    <x v="10"/>
    <n v="7.4999999999999997E-3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5:47:55"/>
    <n v="1368823675"/>
    <x v="1493"/>
    <b v="0"/>
    <n v="0"/>
    <b v="0"/>
    <s v="publishing/fiction"/>
    <x v="3"/>
    <x v="10"/>
    <n v="0"/>
    <s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0:38:00"/>
    <n v="1425489613"/>
    <x v="1494"/>
    <b v="0"/>
    <n v="11"/>
    <b v="0"/>
    <s v="publishing/fiction"/>
    <x v="3"/>
    <x v="10"/>
    <n v="8.8999999999999996E-2"/>
    <n v="40.45454545454545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3:57:11"/>
    <n v="1311879431"/>
    <x v="1495"/>
    <b v="0"/>
    <n v="0"/>
    <b v="0"/>
    <s v="publishing/fiction"/>
    <x v="3"/>
    <x v="10"/>
    <n v="0"/>
    <s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6:24:19"/>
    <n v="1405682659"/>
    <x v="1496"/>
    <b v="0"/>
    <n v="0"/>
    <b v="0"/>
    <s v="publishing/fiction"/>
    <x v="3"/>
    <x v="10"/>
    <n v="0"/>
    <s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4:43:00"/>
    <n v="1371655522"/>
    <x v="1497"/>
    <b v="0"/>
    <n v="1"/>
    <b v="0"/>
    <s v="publishing/fiction"/>
    <x v="3"/>
    <x v="10"/>
    <n v="6.666666666666667E-5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8:36:18"/>
    <n v="1405899378"/>
    <x v="1498"/>
    <b v="0"/>
    <n v="3"/>
    <b v="0"/>
    <s v="publishing/fiction"/>
    <x v="3"/>
    <x v="10"/>
    <n v="1.9E-2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9:10:33"/>
    <n v="1465171833"/>
    <x v="1499"/>
    <b v="0"/>
    <n v="1"/>
    <b v="0"/>
    <s v="publishing/fiction"/>
    <x v="3"/>
    <x v="10"/>
    <n v="2.5000000000000001E-3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6:42:37"/>
    <n v="1364852557"/>
    <x v="1500"/>
    <b v="0"/>
    <n v="15"/>
    <b v="0"/>
    <s v="publishing/fiction"/>
    <x v="3"/>
    <x v="10"/>
    <n v="0.25035714285714283"/>
    <n v="46.733333333333334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9:00:23"/>
    <n v="1433772023"/>
    <x v="1501"/>
    <b v="1"/>
    <n v="885"/>
    <b v="1"/>
    <s v="photography/photobooks"/>
    <x v="8"/>
    <x v="20"/>
    <n v="1.6633076923076924"/>
    <n v="97.731073446327684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7:00:00"/>
    <n v="1456491680"/>
    <x v="1502"/>
    <b v="1"/>
    <n v="329"/>
    <b v="1"/>
    <s v="photography/photobooks"/>
    <x v="8"/>
    <x v="20"/>
    <n v="1.0144545454545455"/>
    <n v="67.83586626139818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3:20:01"/>
    <n v="1472026801"/>
    <x v="1503"/>
    <b v="1"/>
    <n v="71"/>
    <b v="1"/>
    <s v="photography/photobooks"/>
    <x v="8"/>
    <x v="20"/>
    <n v="1.0789146666666667"/>
    <n v="56.98492957746479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3:33:00"/>
    <n v="1399996024"/>
    <x v="1504"/>
    <b v="1"/>
    <n v="269"/>
    <b v="1"/>
    <s v="photography/photobooks"/>
    <x v="8"/>
    <x v="20"/>
    <n v="2.7793846153846156"/>
    <n v="67.159851301115239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5:01:00"/>
    <n v="1455446303"/>
    <x v="1505"/>
    <b v="1"/>
    <n v="345"/>
    <b v="1"/>
    <s v="photography/photobooks"/>
    <x v="8"/>
    <x v="20"/>
    <n v="1.0358125"/>
    <n v="48.03768115942028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3:51:44"/>
    <n v="1403635904"/>
    <x v="1506"/>
    <b v="1"/>
    <n v="43"/>
    <b v="1"/>
    <s v="photography/photobooks"/>
    <x v="8"/>
    <x v="20"/>
    <n v="1.1140000000000001"/>
    <n v="38.86046511627907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3:10:00"/>
    <n v="1268822909"/>
    <x v="1507"/>
    <b v="1"/>
    <n v="33"/>
    <b v="1"/>
    <s v="photography/photobooks"/>
    <x v="8"/>
    <x v="20"/>
    <n v="2.15"/>
    <n v="78.18181818181818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9:44:41"/>
    <n v="1401201881"/>
    <x v="1508"/>
    <b v="1"/>
    <n v="211"/>
    <b v="1"/>
    <s v="photography/photobooks"/>
    <x v="8"/>
    <x v="20"/>
    <n v="1.1076216216216217"/>
    <n v="97.11374407582938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7:59:00"/>
    <n v="1484570885"/>
    <x v="1509"/>
    <b v="1"/>
    <n v="196"/>
    <b v="1"/>
    <s v="photography/photobooks"/>
    <x v="8"/>
    <x v="20"/>
    <n v="1.2364125714285714"/>
    <n v="110.3939795918367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4:14:38"/>
    <n v="1403169278"/>
    <x v="1510"/>
    <b v="1"/>
    <n v="405"/>
    <b v="1"/>
    <s v="photography/photobooks"/>
    <x v="8"/>
    <x v="20"/>
    <n v="1.0103500000000001"/>
    <n v="39.91506172839506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0:00:04"/>
    <n v="1445263204"/>
    <x v="1511"/>
    <b v="1"/>
    <n v="206"/>
    <b v="1"/>
    <s v="photography/photobooks"/>
    <x v="8"/>
    <x v="20"/>
    <n v="1.1179285714285714"/>
    <n v="75.97572815533980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1:25:39"/>
    <n v="1483719939"/>
    <x v="1512"/>
    <b v="1"/>
    <n v="335"/>
    <b v="1"/>
    <s v="photography/photobooks"/>
    <x v="8"/>
    <x v="20"/>
    <n v="5.5877142857142861"/>
    <n v="58.3791044776119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0:17:46"/>
    <n v="1402931866"/>
    <x v="1513"/>
    <b v="1"/>
    <n v="215"/>
    <b v="1"/>
    <s v="photography/photobooks"/>
    <x v="8"/>
    <x v="20"/>
    <n v="1.5001875"/>
    <n v="55.82093023255814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9:20:40"/>
    <n v="1439907640"/>
    <x v="1514"/>
    <b v="1"/>
    <n v="176"/>
    <b v="1"/>
    <s v="photography/photobooks"/>
    <x v="8"/>
    <x v="20"/>
    <n v="1.0647599999999999"/>
    <n v="151.2443181818181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0:04:57"/>
    <n v="1455516297"/>
    <x v="1515"/>
    <b v="1"/>
    <n v="555"/>
    <b v="1"/>
    <s v="photography/photobooks"/>
    <x v="8"/>
    <x v="20"/>
    <n v="1.57189"/>
    <n v="849.6702702702702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9:00:00"/>
    <n v="1473160292"/>
    <x v="1516"/>
    <b v="1"/>
    <n v="116"/>
    <b v="1"/>
    <s v="photography/photobooks"/>
    <x v="8"/>
    <x v="20"/>
    <n v="1.0865882352941176"/>
    <n v="159.2413793103448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1:00:00"/>
    <n v="1415194553"/>
    <x v="1517"/>
    <b v="1"/>
    <n v="615"/>
    <b v="1"/>
    <s v="photography/photobooks"/>
    <x v="8"/>
    <x v="20"/>
    <n v="1.6197999999999999"/>
    <n v="39.507317073170732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4:40:52"/>
    <n v="1398973252"/>
    <x v="1518"/>
    <b v="1"/>
    <n v="236"/>
    <b v="1"/>
    <s v="photography/photobooks"/>
    <x v="8"/>
    <x v="20"/>
    <n v="2.0536666666666665"/>
    <n v="130.5296610169491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6:59:00"/>
    <n v="1400867283"/>
    <x v="1519"/>
    <b v="1"/>
    <n v="145"/>
    <b v="1"/>
    <s v="photography/photobooks"/>
    <x v="8"/>
    <x v="20"/>
    <n v="1.033638888888889"/>
    <n v="64.156896551724131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3:00:00"/>
    <n v="1415824513"/>
    <x v="1520"/>
    <b v="1"/>
    <n v="167"/>
    <b v="1"/>
    <s v="photography/photobooks"/>
    <x v="8"/>
    <x v="20"/>
    <n v="1.0347222222222223"/>
    <n v="111.5269461077844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3:01:31"/>
    <n v="1462248091"/>
    <x v="1521"/>
    <b v="1"/>
    <n v="235"/>
    <b v="1"/>
    <s v="photography/photobooks"/>
    <x v="8"/>
    <x v="20"/>
    <n v="1.0681333333333334"/>
    <n v="170.446808510638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4:55:39"/>
    <n v="1410983739"/>
    <x v="1522"/>
    <b v="1"/>
    <n v="452"/>
    <b v="1"/>
    <s v="photography/photobooks"/>
    <x v="8"/>
    <x v="20"/>
    <n v="1.3896574712643677"/>
    <n v="133.739159292035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9:00:00"/>
    <n v="1416592916"/>
    <x v="1523"/>
    <b v="1"/>
    <n v="241"/>
    <b v="1"/>
    <s v="photography/photobooks"/>
    <x v="8"/>
    <x v="20"/>
    <n v="1.2484324324324325"/>
    <n v="95.834024896265561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7:01:30"/>
    <n v="1485000090"/>
    <x v="1524"/>
    <b v="1"/>
    <n v="28"/>
    <b v="1"/>
    <s v="photography/photobooks"/>
    <x v="8"/>
    <x v="20"/>
    <n v="2.0699999999999998"/>
    <n v="221.7857142857142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1:52:18"/>
    <n v="1468947138"/>
    <x v="1525"/>
    <b v="1"/>
    <n v="140"/>
    <b v="1"/>
    <s v="photography/photobooks"/>
    <x v="8"/>
    <x v="20"/>
    <n v="1.7400576923076922"/>
    <n v="32.31535714285713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1:37:27"/>
    <n v="1448951847"/>
    <x v="1526"/>
    <b v="1"/>
    <n v="280"/>
    <b v="1"/>
    <s v="photography/photobooks"/>
    <x v="8"/>
    <x v="20"/>
    <n v="1.2032608695652174"/>
    <n v="98.83928571428570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8:24:46"/>
    <n v="1487082286"/>
    <x v="1527"/>
    <b v="1"/>
    <n v="70"/>
    <b v="1"/>
    <s v="photography/photobooks"/>
    <x v="8"/>
    <x v="20"/>
    <n v="1.1044428571428573"/>
    <n v="55.222142857142863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9:00:00"/>
    <n v="1483292122"/>
    <x v="1528"/>
    <b v="1"/>
    <n v="160"/>
    <b v="1"/>
    <s v="photography/photobooks"/>
    <x v="8"/>
    <x v="20"/>
    <n v="2.8156666666666665"/>
    <n v="52.793750000000003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9:05:20"/>
    <n v="1424185520"/>
    <x v="1529"/>
    <b v="1"/>
    <n v="141"/>
    <b v="1"/>
    <s v="photography/photobooks"/>
    <x v="8"/>
    <x v="20"/>
    <n v="1.0067894736842105"/>
    <n v="135.6666666666666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3:24:55"/>
    <n v="1443464695"/>
    <x v="1530"/>
    <b v="1"/>
    <n v="874"/>
    <b v="1"/>
    <s v="photography/photobooks"/>
    <x v="8"/>
    <x v="20"/>
    <n v="1.3482571428571428"/>
    <n v="53.99199084668192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2:00:00"/>
    <n v="1414610126"/>
    <x v="1531"/>
    <b v="1"/>
    <n v="73"/>
    <b v="1"/>
    <s v="photography/photobooks"/>
    <x v="8"/>
    <x v="20"/>
    <n v="1.7595744680851064"/>
    <n v="56.643835616438359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0:00:00"/>
    <n v="1453461865"/>
    <x v="1532"/>
    <b v="1"/>
    <n v="294"/>
    <b v="1"/>
    <s v="photography/photobooks"/>
    <x v="8"/>
    <x v="20"/>
    <n v="4.8402000000000003"/>
    <n v="82.316326530612244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22:59:00"/>
    <n v="1457913777"/>
    <x v="1533"/>
    <b v="1"/>
    <n v="740"/>
    <b v="1"/>
    <s v="photography/photobooks"/>
    <x v="8"/>
    <x v="20"/>
    <n v="1.4514"/>
    <n v="88.2608108108108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1:11:02"/>
    <n v="1438791062"/>
    <x v="1534"/>
    <b v="1"/>
    <n v="369"/>
    <b v="1"/>
    <s v="photography/photobooks"/>
    <x v="8"/>
    <x v="20"/>
    <n v="4.1773333333333333"/>
    <n v="84.90514905149051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7:00:00"/>
    <n v="1461527631"/>
    <x v="1535"/>
    <b v="1"/>
    <n v="110"/>
    <b v="1"/>
    <s v="photography/photobooks"/>
    <x v="8"/>
    <x v="20"/>
    <n v="1.3242499999999999"/>
    <n v="48.15454545454545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4:15:10"/>
    <n v="1438110910"/>
    <x v="1536"/>
    <b v="1"/>
    <n v="455"/>
    <b v="1"/>
    <s v="photography/photobooks"/>
    <x v="8"/>
    <x v="20"/>
    <n v="2.5030841666666666"/>
    <n v="66.015406593406595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3:00:00"/>
    <n v="1467358427"/>
    <x v="1537"/>
    <b v="1"/>
    <n v="224"/>
    <b v="1"/>
    <s v="photography/photobooks"/>
    <x v="8"/>
    <x v="20"/>
    <n v="1.7989999999999999"/>
    <n v="96.37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3:46:10"/>
    <n v="1418064370"/>
    <x v="1538"/>
    <b v="1"/>
    <n v="46"/>
    <b v="1"/>
    <s v="photography/photobooks"/>
    <x v="8"/>
    <x v="20"/>
    <n v="1.0262857142857142"/>
    <n v="156.17391304347825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7:03:39"/>
    <n v="1480629819"/>
    <x v="1539"/>
    <b v="0"/>
    <n v="284"/>
    <b v="1"/>
    <s v="photography/photobooks"/>
    <x v="8"/>
    <x v="20"/>
    <n v="1.359861"/>
    <n v="95.76485915492958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20:15:00"/>
    <n v="1414368616"/>
    <x v="1540"/>
    <b v="1"/>
    <n v="98"/>
    <b v="1"/>
    <s v="photography/photobooks"/>
    <x v="8"/>
    <x v="20"/>
    <n v="1.1786666666666668"/>
    <n v="180.4081632653061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2:05:38"/>
    <n v="1417453538"/>
    <x v="1541"/>
    <b v="0"/>
    <n v="2"/>
    <b v="0"/>
    <s v="photography/nature"/>
    <x v="8"/>
    <x v="24"/>
    <n v="3.3333333333333332E-4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8:55:00"/>
    <n v="1434412500"/>
    <x v="1542"/>
    <b v="0"/>
    <n v="1"/>
    <b v="0"/>
    <s v="photography/nature"/>
    <x v="8"/>
    <x v="24"/>
    <n v="0.0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8:13:54"/>
    <n v="1414066434"/>
    <x v="1543"/>
    <b v="0"/>
    <n v="1"/>
    <b v="0"/>
    <s v="photography/nature"/>
    <x v="8"/>
    <x v="24"/>
    <n v="4.4444444444444444E-3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9:18:00"/>
    <n v="1424222024"/>
    <x v="1544"/>
    <b v="0"/>
    <n v="0"/>
    <b v="0"/>
    <s v="photography/nature"/>
    <x v="8"/>
    <x v="24"/>
    <n v="0"/>
    <s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6:16:00"/>
    <n v="1422393234"/>
    <x v="1545"/>
    <b v="0"/>
    <n v="1"/>
    <b v="0"/>
    <s v="photography/nature"/>
    <x v="8"/>
    <x v="24"/>
    <n v="3.3333333333333332E-4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0:06:39"/>
    <n v="1405746399"/>
    <x v="1546"/>
    <b v="0"/>
    <n v="11"/>
    <b v="0"/>
    <s v="photography/nature"/>
    <x v="8"/>
    <x v="24"/>
    <n v="0.28899999999999998"/>
    <n v="26.27272727272727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5:14:42"/>
    <n v="1487240082"/>
    <x v="1547"/>
    <b v="0"/>
    <n v="0"/>
    <b v="0"/>
    <s v="photography/nature"/>
    <x v="8"/>
    <x v="24"/>
    <n v="0"/>
    <s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7:10:20"/>
    <n v="1444425020"/>
    <x v="1548"/>
    <b v="0"/>
    <n v="1"/>
    <b v="0"/>
    <s v="photography/nature"/>
    <x v="8"/>
    <x v="24"/>
    <n v="8.5714285714285715E-2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3:15:59"/>
    <n v="1443928559"/>
    <x v="1549"/>
    <b v="0"/>
    <n v="6"/>
    <b v="0"/>
    <s v="photography/nature"/>
    <x v="8"/>
    <x v="24"/>
    <n v="0.34"/>
    <n v="28.33333333333333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5:47:14"/>
    <n v="1460458034"/>
    <x v="1550"/>
    <b v="0"/>
    <n v="7"/>
    <b v="0"/>
    <s v="photography/nature"/>
    <x v="8"/>
    <x v="24"/>
    <n v="0.13466666666666666"/>
    <n v="14.428571428571429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4:47:19"/>
    <n v="1430164039"/>
    <x v="1551"/>
    <b v="0"/>
    <n v="0"/>
    <b v="0"/>
    <s v="photography/nature"/>
    <x v="8"/>
    <x v="24"/>
    <n v="0"/>
    <s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2:59:00"/>
    <n v="1410366708"/>
    <x v="1552"/>
    <b v="0"/>
    <n v="16"/>
    <b v="0"/>
    <s v="photography/nature"/>
    <x v="8"/>
    <x v="24"/>
    <n v="0.49186046511627907"/>
    <n v="132.187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1:47:27"/>
    <n v="1438584447"/>
    <x v="1553"/>
    <b v="0"/>
    <n v="0"/>
    <b v="0"/>
    <s v="photography/nature"/>
    <x v="8"/>
    <x v="24"/>
    <n v="0"/>
    <s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1:03:10"/>
    <n v="1435903390"/>
    <x v="1554"/>
    <b v="0"/>
    <n v="0"/>
    <b v="0"/>
    <s v="photography/nature"/>
    <x v="8"/>
    <x v="24"/>
    <n v="0"/>
    <s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2:00:00"/>
    <n v="1440513832"/>
    <x v="1555"/>
    <b v="0"/>
    <n v="0"/>
    <b v="0"/>
    <s v="photography/nature"/>
    <x v="8"/>
    <x v="24"/>
    <n v="0"/>
    <s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22:40:24"/>
    <n v="1465011624"/>
    <x v="1556"/>
    <b v="0"/>
    <n v="12"/>
    <b v="0"/>
    <s v="photography/nature"/>
    <x v="8"/>
    <x v="24"/>
    <n v="0.45133333333333331"/>
    <n v="56.41666666666666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0:40:33"/>
    <n v="1408549233"/>
    <x v="1557"/>
    <b v="0"/>
    <n v="1"/>
    <b v="0"/>
    <s v="photography/nature"/>
    <x v="8"/>
    <x v="24"/>
    <n v="0.0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7:12:00"/>
    <n v="1435656759"/>
    <x v="1558"/>
    <b v="0"/>
    <n v="3"/>
    <b v="0"/>
    <s v="photography/nature"/>
    <x v="8"/>
    <x v="24"/>
    <n v="4.6666666666666669E-2"/>
    <n v="11.666666666666666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20:16:39"/>
    <n v="1428974199"/>
    <x v="1559"/>
    <b v="0"/>
    <n v="1"/>
    <b v="0"/>
    <s v="photography/nature"/>
    <x v="8"/>
    <x v="24"/>
    <n v="3.3333333333333335E-3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20:29:53"/>
    <n v="1414110593"/>
    <x v="1560"/>
    <b v="0"/>
    <n v="4"/>
    <b v="0"/>
    <s v="photography/nature"/>
    <x v="8"/>
    <x v="24"/>
    <n v="3.7600000000000001E-2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1:00:03"/>
    <n v="1381194003"/>
    <x v="1561"/>
    <b v="0"/>
    <n v="1"/>
    <b v="0"/>
    <s v="publishing/art books"/>
    <x v="3"/>
    <x v="25"/>
    <n v="6.7000000000000002E-3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9:50:00"/>
    <n v="1253712916"/>
    <x v="1562"/>
    <b v="0"/>
    <n v="0"/>
    <b v="0"/>
    <s v="publishing/art books"/>
    <x v="3"/>
    <x v="25"/>
    <n v="0"/>
    <s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1:49:11"/>
    <n v="1389635351"/>
    <x v="1563"/>
    <b v="0"/>
    <n v="2"/>
    <b v="0"/>
    <s v="publishing/art books"/>
    <x v="3"/>
    <x v="25"/>
    <n v="1.4166666666666666E-2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5:05:00"/>
    <n v="1430124509"/>
    <x v="1564"/>
    <b v="0"/>
    <n v="1"/>
    <b v="0"/>
    <s v="publishing/art books"/>
    <x v="3"/>
    <x v="25"/>
    <n v="1E-3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2:31:01"/>
    <n v="1304962261"/>
    <x v="1565"/>
    <b v="0"/>
    <n v="1"/>
    <b v="0"/>
    <s v="publishing/art books"/>
    <x v="3"/>
    <x v="25"/>
    <n v="2.5000000000000001E-2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7:00:00"/>
    <n v="1467151204"/>
    <x v="1566"/>
    <b v="0"/>
    <n v="59"/>
    <b v="0"/>
    <s v="publishing/art books"/>
    <x v="3"/>
    <x v="25"/>
    <n v="0.21249999999999999"/>
    <n v="108.0508474576271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9:00:00"/>
    <n v="1391293745"/>
    <x v="1567"/>
    <b v="0"/>
    <n v="13"/>
    <b v="0"/>
    <s v="publishing/art books"/>
    <x v="3"/>
    <x v="25"/>
    <n v="4.1176470588235294E-2"/>
    <n v="26.9230769230769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20:29:45"/>
    <n v="1416360585"/>
    <x v="1568"/>
    <b v="0"/>
    <n v="22"/>
    <b v="0"/>
    <s v="publishing/art books"/>
    <x v="3"/>
    <x v="25"/>
    <n v="0.13639999999999999"/>
    <n v="155"/>
  </r>
  <r>
    <n v="1569"/>
    <s v="to be removed (Canceled)"/>
    <s v="to be removed"/>
    <n v="30000"/>
    <n v="0"/>
    <x v="1"/>
    <x v="0"/>
    <s v="USD"/>
    <n v="1369498714"/>
    <d v="2013-05-25T11:18:34"/>
    <n v="1366906714"/>
    <x v="1569"/>
    <b v="0"/>
    <n v="0"/>
    <b v="0"/>
    <s v="publishing/art books"/>
    <x v="3"/>
    <x v="25"/>
    <n v="0"/>
    <s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3:31:22"/>
    <n v="1457551882"/>
    <x v="1570"/>
    <b v="0"/>
    <n v="52"/>
    <b v="0"/>
    <s v="publishing/art books"/>
    <x v="3"/>
    <x v="25"/>
    <n v="0.41399999999999998"/>
    <n v="47.76923076923076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3:28:03"/>
    <n v="1432146483"/>
    <x v="1571"/>
    <b v="0"/>
    <n v="4"/>
    <b v="0"/>
    <s v="publishing/art books"/>
    <x v="3"/>
    <x v="25"/>
    <n v="6.6115702479338841E-3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8:59:00"/>
    <n v="1454546859"/>
    <x v="1572"/>
    <b v="0"/>
    <n v="3"/>
    <b v="0"/>
    <s v="publishing/art books"/>
    <x v="3"/>
    <x v="25"/>
    <n v="0.05"/>
    <n v="41.66666666666666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2:59:00"/>
    <n v="1487548802"/>
    <x v="1573"/>
    <b v="0"/>
    <n v="3"/>
    <b v="0"/>
    <s v="publishing/art books"/>
    <x v="3"/>
    <x v="25"/>
    <n v="2.4777777777777777E-2"/>
    <n v="74.33333333333332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7:15:29"/>
    <n v="1421187329"/>
    <x v="1574"/>
    <b v="0"/>
    <n v="6"/>
    <b v="0"/>
    <s v="publishing/art books"/>
    <x v="3"/>
    <x v="25"/>
    <n v="5.0599999999999999E-2"/>
    <n v="84.3333333333333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7:34:56"/>
    <n v="1402317296"/>
    <x v="1575"/>
    <b v="0"/>
    <n v="35"/>
    <b v="0"/>
    <s v="publishing/art books"/>
    <x v="3"/>
    <x v="25"/>
    <n v="0.2291"/>
    <n v="65.4571428571428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6:06:08"/>
    <n v="1431810368"/>
    <x v="1576"/>
    <b v="0"/>
    <n v="10"/>
    <b v="0"/>
    <s v="publishing/art books"/>
    <x v="3"/>
    <x v="25"/>
    <n v="0.13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5:20:48"/>
    <n v="1337977248"/>
    <x v="1577"/>
    <b v="0"/>
    <n v="2"/>
    <b v="0"/>
    <s v="publishing/art books"/>
    <x v="3"/>
    <x v="25"/>
    <n v="5.4999999999999997E-3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1:00:00"/>
    <n v="1281317691"/>
    <x v="1578"/>
    <b v="0"/>
    <n v="4"/>
    <b v="0"/>
    <s v="publishing/art books"/>
    <x v="3"/>
    <x v="25"/>
    <n v="0.10806536636794939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8:54:51"/>
    <n v="1374882891"/>
    <x v="1579"/>
    <b v="0"/>
    <n v="2"/>
    <b v="0"/>
    <s v="publishing/art books"/>
    <x v="3"/>
    <x v="25"/>
    <n v="8.4008400840084006E-3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20:12:06"/>
    <n v="1332378726"/>
    <x v="1580"/>
    <b v="0"/>
    <n v="0"/>
    <b v="0"/>
    <s v="publishing/art books"/>
    <x v="3"/>
    <x v="25"/>
    <n v="0"/>
    <s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5:46:30"/>
    <n v="1447757190"/>
    <x v="1581"/>
    <b v="0"/>
    <n v="1"/>
    <b v="0"/>
    <s v="photography/places"/>
    <x v="8"/>
    <x v="26"/>
    <n v="5.0000000000000001E-3"/>
    <n v="5"/>
  </r>
  <r>
    <n v="1582"/>
    <s v="Scenes from New Orleans"/>
    <s v="I create canvas prints of images from in and around New Orleans"/>
    <n v="1000"/>
    <n v="93"/>
    <x v="2"/>
    <x v="0"/>
    <s v="USD"/>
    <n v="1445894400"/>
    <d v="2015-10-26T16:20:00"/>
    <n v="1440961053"/>
    <x v="1582"/>
    <b v="0"/>
    <n v="3"/>
    <b v="0"/>
    <s v="photography/places"/>
    <x v="8"/>
    <x v="26"/>
    <n v="9.2999999999999999E-2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6:43:11"/>
    <n v="1409089391"/>
    <x v="1583"/>
    <b v="0"/>
    <n v="1"/>
    <b v="0"/>
    <s v="photography/places"/>
    <x v="8"/>
    <x v="26"/>
    <n v="7.5000000000000002E-4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0:35:01"/>
    <n v="1400600101"/>
    <x v="1584"/>
    <b v="0"/>
    <n v="0"/>
    <b v="0"/>
    <s v="photography/places"/>
    <x v="8"/>
    <x v="26"/>
    <n v="0"/>
    <s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6:00:00"/>
    <n v="1480800568"/>
    <x v="1585"/>
    <b v="0"/>
    <n v="12"/>
    <b v="0"/>
    <s v="photography/places"/>
    <x v="8"/>
    <x v="26"/>
    <n v="0.79"/>
    <n v="131.66666666666666"/>
  </r>
  <r>
    <n v="1586"/>
    <s v="Missouri In Pictures"/>
    <s v="Show the world the beauty that is in all of our back yards!"/>
    <n v="1500"/>
    <n v="0"/>
    <x v="2"/>
    <x v="0"/>
    <s v="USD"/>
    <n v="1428197422"/>
    <d v="2015-04-04T20:30:22"/>
    <n v="1425609022"/>
    <x v="1586"/>
    <b v="0"/>
    <n v="0"/>
    <b v="0"/>
    <s v="photography/places"/>
    <x v="8"/>
    <x v="26"/>
    <n v="0"/>
    <s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7:49:25"/>
    <n v="1415918965"/>
    <x v="1587"/>
    <b v="0"/>
    <n v="1"/>
    <b v="0"/>
    <s v="photography/places"/>
    <x v="8"/>
    <x v="26"/>
    <n v="1.3333333333333334E-4"/>
    <n v="1"/>
  </r>
  <r>
    <n v="1588"/>
    <s v="The Right Side of Texas"/>
    <s v="Southeast Texas as seen through the lens of a cell phone camera"/>
    <n v="516"/>
    <n v="0"/>
    <x v="2"/>
    <x v="0"/>
    <s v="USD"/>
    <n v="1422735120"/>
    <d v="2015-01-31T15:12:00"/>
    <n v="1420091999"/>
    <x v="1588"/>
    <b v="0"/>
    <n v="0"/>
    <b v="0"/>
    <s v="photography/places"/>
    <x v="8"/>
    <x v="26"/>
    <n v="0"/>
    <s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8:38:06"/>
    <n v="1441841886"/>
    <x v="1589"/>
    <b v="0"/>
    <n v="0"/>
    <b v="0"/>
    <s v="photography/places"/>
    <x v="8"/>
    <x v="26"/>
    <n v="0"/>
    <s v="0"/>
  </r>
  <r>
    <n v="1590"/>
    <s v="An Italian Adventure"/>
    <s v="Discover Italy through photography."/>
    <n v="60000"/>
    <n v="1020"/>
    <x v="2"/>
    <x v="13"/>
    <s v="EUR"/>
    <n v="1443040464"/>
    <d v="2015-09-23T15:34:24"/>
    <n v="1440448464"/>
    <x v="1590"/>
    <b v="0"/>
    <n v="2"/>
    <b v="0"/>
    <s v="photography/places"/>
    <x v="8"/>
    <x v="26"/>
    <n v="1.7000000000000001E-2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1:25:41"/>
    <n v="1457112341"/>
    <x v="1591"/>
    <b v="0"/>
    <n v="92"/>
    <b v="0"/>
    <s v="photography/places"/>
    <x v="8"/>
    <x v="26"/>
    <n v="0.29228571428571426"/>
    <n v="44.478260869565219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9:44:45"/>
    <n v="1423619085"/>
    <x v="1592"/>
    <b v="0"/>
    <n v="0"/>
    <b v="0"/>
    <s v="photography/places"/>
    <x v="8"/>
    <x v="26"/>
    <n v="0"/>
    <s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5:17:35"/>
    <n v="1422562655"/>
    <x v="1593"/>
    <b v="0"/>
    <n v="3"/>
    <b v="0"/>
    <s v="photography/places"/>
    <x v="8"/>
    <x v="26"/>
    <n v="1.3636363636363637E-4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1:21:00"/>
    <n v="1458147982"/>
    <x v="1594"/>
    <b v="0"/>
    <n v="10"/>
    <b v="0"/>
    <s v="photography/places"/>
    <x v="8"/>
    <x v="26"/>
    <n v="0.20499999999999999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5:13:00"/>
    <n v="1400634728"/>
    <x v="1595"/>
    <b v="0"/>
    <n v="7"/>
    <b v="0"/>
    <s v="photography/places"/>
    <x v="8"/>
    <x v="26"/>
    <n v="2.8E-3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6:19:29"/>
    <n v="1414577969"/>
    <x v="1596"/>
    <b v="0"/>
    <n v="3"/>
    <b v="0"/>
    <s v="photography/places"/>
    <x v="8"/>
    <x v="26"/>
    <n v="2.3076923076923078E-2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3:29:57"/>
    <n v="1471768197"/>
    <x v="1597"/>
    <b v="0"/>
    <n v="0"/>
    <b v="0"/>
    <s v="photography/places"/>
    <x v="8"/>
    <x v="26"/>
    <n v="0"/>
    <s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1:00:58"/>
    <n v="1432742458"/>
    <x v="1598"/>
    <b v="0"/>
    <n v="1"/>
    <b v="0"/>
    <s v="photography/places"/>
    <x v="8"/>
    <x v="26"/>
    <n v="1.25E-3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6:56:16"/>
    <n v="1457528176"/>
    <x v="1599"/>
    <b v="0"/>
    <n v="0"/>
    <b v="0"/>
    <s v="photography/places"/>
    <x v="8"/>
    <x v="26"/>
    <n v="0"/>
    <s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0:11:00"/>
    <n v="1401585752"/>
    <x v="1600"/>
    <b v="0"/>
    <n v="9"/>
    <b v="0"/>
    <s v="photography/places"/>
    <x v="8"/>
    <x v="26"/>
    <n v="7.3400000000000007E-2"/>
    <n v="40.77777777777777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21:13:53"/>
    <n v="1301969633"/>
    <x v="1601"/>
    <b v="0"/>
    <n v="56"/>
    <b v="1"/>
    <s v="music/rock"/>
    <x v="4"/>
    <x v="11"/>
    <n v="1.082492"/>
    <n v="48.3255357142857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8:00:00"/>
    <n v="1314947317"/>
    <x v="1602"/>
    <b v="0"/>
    <n v="32"/>
    <b v="1"/>
    <s v="music/rock"/>
    <x v="4"/>
    <x v="11"/>
    <n v="1.0016666666666667"/>
    <n v="46.95312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3:04:19"/>
    <n v="1322539459"/>
    <x v="1603"/>
    <b v="0"/>
    <n v="30"/>
    <b v="1"/>
    <s v="music/rock"/>
    <x v="4"/>
    <x v="11"/>
    <n v="1.0003299999999999"/>
    <n v="66.68866666666666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4:17:15"/>
    <n v="1328559435"/>
    <x v="1604"/>
    <b v="0"/>
    <n v="70"/>
    <b v="1"/>
    <s v="music/rock"/>
    <x v="4"/>
    <x v="11"/>
    <n v="1.2210714285714286"/>
    <n v="48.84285714285714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2:00:00"/>
    <n v="1311380313"/>
    <x v="1605"/>
    <b v="0"/>
    <n v="44"/>
    <b v="1"/>
    <s v="music/rock"/>
    <x v="4"/>
    <x v="11"/>
    <n v="1.0069333333333335"/>
    <n v="137.3090909090909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20:40:38"/>
    <n v="1293158438"/>
    <x v="1606"/>
    <b v="0"/>
    <n v="92"/>
    <b v="1"/>
    <s v="music/rock"/>
    <x v="4"/>
    <x v="11"/>
    <n v="1.01004125"/>
    <n v="87.82967391304347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4:24:11"/>
    <n v="1337887451"/>
    <x v="1607"/>
    <b v="0"/>
    <n v="205"/>
    <b v="1"/>
    <s v="music/rock"/>
    <x v="4"/>
    <x v="11"/>
    <n v="1.4511000000000001"/>
    <n v="70.78536585365853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0:26:00"/>
    <n v="1385754986"/>
    <x v="1608"/>
    <b v="0"/>
    <n v="23"/>
    <b v="1"/>
    <s v="music/rock"/>
    <x v="4"/>
    <x v="11"/>
    <n v="1.0125"/>
    <n v="52.82608695652174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3:00:00"/>
    <n v="1315612909"/>
    <x v="1609"/>
    <b v="0"/>
    <n v="4"/>
    <b v="1"/>
    <s v="music/rock"/>
    <x v="4"/>
    <x v="11"/>
    <n v="1.1833333333333333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7:11:50"/>
    <n v="1353017510"/>
    <x v="1610"/>
    <b v="0"/>
    <n v="112"/>
    <b v="1"/>
    <s v="music/rock"/>
    <x v="4"/>
    <x v="11"/>
    <n v="2.7185000000000001"/>
    <n v="48.544642857142854"/>
  </r>
  <r>
    <n v="1611"/>
    <s v="Skelton-Luns CD/7&quot;             No Big Deal."/>
    <s v="Skelton-Luns CD/7&quot; No Big Deal."/>
    <n v="800"/>
    <n v="1001"/>
    <x v="0"/>
    <x v="0"/>
    <s v="USD"/>
    <n v="1370390432"/>
    <d v="2013-06-04T19:00:32"/>
    <n v="1368576032"/>
    <x v="1611"/>
    <b v="0"/>
    <n v="27"/>
    <b v="1"/>
    <s v="music/rock"/>
    <x v="4"/>
    <x v="11"/>
    <n v="1.25125"/>
    <n v="37.074074074074076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5:59:44"/>
    <n v="1354568384"/>
    <x v="1612"/>
    <b v="0"/>
    <n v="11"/>
    <b v="1"/>
    <s v="music/rock"/>
    <x v="4"/>
    <x v="11"/>
    <n v="1.1000000000000001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20:40:02"/>
    <n v="1340329202"/>
    <x v="1613"/>
    <b v="0"/>
    <n v="26"/>
    <b v="1"/>
    <s v="music/rock"/>
    <x v="4"/>
    <x v="11"/>
    <n v="1.0149999999999999"/>
    <n v="39.0384615384615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2:00:00"/>
    <n v="1401924769"/>
    <x v="1614"/>
    <b v="0"/>
    <n v="77"/>
    <b v="1"/>
    <s v="music/rock"/>
    <x v="4"/>
    <x v="11"/>
    <n v="1.0269999999999999"/>
    <n v="66.68831168831168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21:13:16"/>
    <n v="1319850796"/>
    <x v="1615"/>
    <b v="0"/>
    <n v="136"/>
    <b v="1"/>
    <s v="music/rock"/>
    <x v="4"/>
    <x v="11"/>
    <n v="1.1412500000000001"/>
    <n v="67.13235294117646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7:00:00"/>
    <n v="1350061821"/>
    <x v="1616"/>
    <b v="0"/>
    <n v="157"/>
    <b v="1"/>
    <s v="music/rock"/>
    <x v="4"/>
    <x v="11"/>
    <n v="1.042"/>
    <n v="66.36942675159235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4:00:00"/>
    <n v="1380470188"/>
    <x v="1617"/>
    <b v="0"/>
    <n v="158"/>
    <b v="1"/>
    <s v="music/rock"/>
    <x v="4"/>
    <x v="11"/>
    <n v="1.4585714285714286"/>
    <n v="64.62025316455695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0:42:15"/>
    <n v="1359301335"/>
    <x v="1618"/>
    <b v="0"/>
    <n v="27"/>
    <b v="1"/>
    <s v="music/rock"/>
    <x v="4"/>
    <x v="11"/>
    <n v="1.0506666666666666"/>
    <n v="58.37037037037037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3:28:06"/>
    <n v="1408940886"/>
    <x v="1619"/>
    <b v="0"/>
    <n v="23"/>
    <b v="1"/>
    <s v="music/rock"/>
    <x v="4"/>
    <x v="11"/>
    <n v="1.3333333333333333"/>
    <n v="86.956521739130437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3:09:00"/>
    <n v="1361002140"/>
    <x v="1620"/>
    <b v="0"/>
    <n v="17"/>
    <b v="1"/>
    <s v="music/rock"/>
    <x v="4"/>
    <x v="11"/>
    <n v="1.1299999999999999"/>
    <n v="66.47058823529411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22:59:00"/>
    <n v="1333550015"/>
    <x v="1621"/>
    <b v="0"/>
    <n v="37"/>
    <b v="1"/>
    <s v="music/rock"/>
    <x v="4"/>
    <x v="11"/>
    <n v="1.212"/>
    <n v="163.783783783783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2:59:00"/>
    <n v="1415343874"/>
    <x v="1622"/>
    <b v="0"/>
    <n v="65"/>
    <b v="1"/>
    <s v="music/rock"/>
    <x v="4"/>
    <x v="11"/>
    <n v="1.0172463768115942"/>
    <n v="107.9846153846153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1:31:29"/>
    <n v="1372437089"/>
    <x v="1623"/>
    <b v="0"/>
    <n v="18"/>
    <b v="1"/>
    <s v="music/rock"/>
    <x v="4"/>
    <x v="11"/>
    <n v="1.0106666666666666"/>
    <n v="42.11111111111111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3:48:55"/>
    <n v="1354265335"/>
    <x v="1624"/>
    <b v="0"/>
    <n v="25"/>
    <b v="1"/>
    <s v="music/rock"/>
    <x v="4"/>
    <x v="11"/>
    <n v="1.18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1:47:33"/>
    <n v="1344962853"/>
    <x v="1625"/>
    <b v="0"/>
    <n v="104"/>
    <b v="1"/>
    <s v="music/rock"/>
    <x v="4"/>
    <x v="11"/>
    <n v="1.5533333333333332"/>
    <n v="112.01923076923077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6:21:07"/>
    <n v="1383337267"/>
    <x v="1626"/>
    <b v="0"/>
    <n v="108"/>
    <b v="1"/>
    <s v="music/rock"/>
    <x v="4"/>
    <x v="11"/>
    <n v="1.0118750000000001"/>
    <n v="74.95370370370370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3:59:00"/>
    <n v="1351011489"/>
    <x v="1627"/>
    <b v="0"/>
    <n v="38"/>
    <b v="1"/>
    <s v="music/rock"/>
    <x v="4"/>
    <x v="11"/>
    <n v="1.17"/>
    <n v="61.57894736842105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2:41:22"/>
    <n v="1400175682"/>
    <x v="1628"/>
    <b v="0"/>
    <n v="88"/>
    <b v="1"/>
    <s v="music/rock"/>
    <x v="4"/>
    <x v="11"/>
    <n v="1.00925"/>
    <n v="45.875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5:48:53"/>
    <n v="1389041333"/>
    <x v="1629"/>
    <b v="0"/>
    <n v="82"/>
    <b v="1"/>
    <s v="music/rock"/>
    <x v="4"/>
    <x v="11"/>
    <n v="1.0366666666666666"/>
    <n v="75.85365853658537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1:59:00"/>
    <n v="1328040375"/>
    <x v="1630"/>
    <b v="0"/>
    <n v="126"/>
    <b v="1"/>
    <s v="music/rock"/>
    <x v="4"/>
    <x v="11"/>
    <n v="2.6524999999999999"/>
    <n v="84.20634920634920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5:37:41"/>
    <n v="1347482261"/>
    <x v="1631"/>
    <b v="0"/>
    <n v="133"/>
    <b v="1"/>
    <s v="music/rock"/>
    <x v="4"/>
    <x v="11"/>
    <n v="1.5590999999999999"/>
    <n v="117.2255639097744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3:10:54"/>
    <n v="1311667854"/>
    <x v="1632"/>
    <b v="0"/>
    <n v="47"/>
    <b v="1"/>
    <s v="music/rock"/>
    <x v="4"/>
    <x v="11"/>
    <n v="1.0162500000000001"/>
    <n v="86.489361702127653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0:00:00"/>
    <n v="1324329156"/>
    <x v="1633"/>
    <b v="0"/>
    <n v="58"/>
    <b v="1"/>
    <s v="music/rock"/>
    <x v="4"/>
    <x v="11"/>
    <n v="1"/>
    <n v="172.41379310344828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0:59:00"/>
    <n v="1303706001"/>
    <x v="1634"/>
    <b v="0"/>
    <n v="32"/>
    <b v="1"/>
    <s v="music/rock"/>
    <x v="4"/>
    <x v="11"/>
    <n v="1.0049999999999999"/>
    <n v="62.812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5:51:01"/>
    <n v="1463086261"/>
    <x v="1635"/>
    <b v="0"/>
    <n v="37"/>
    <b v="1"/>
    <s v="music/rock"/>
    <x v="4"/>
    <x v="11"/>
    <n v="1.2529999999999999"/>
    <n v="67.72972972972972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3:00:00"/>
    <n v="1304129088"/>
    <x v="1636"/>
    <b v="0"/>
    <n v="87"/>
    <b v="1"/>
    <s v="music/rock"/>
    <x v="4"/>
    <x v="11"/>
    <n v="1.0355555555555556"/>
    <n v="53.563218390804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8:39:00"/>
    <n v="1257444140"/>
    <x v="1637"/>
    <b v="0"/>
    <n v="15"/>
    <b v="1"/>
    <s v="music/rock"/>
    <x v="4"/>
    <x v="11"/>
    <n v="1.038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6:25:00"/>
    <n v="1358180968"/>
    <x v="1638"/>
    <b v="0"/>
    <n v="27"/>
    <b v="1"/>
    <s v="music/rock"/>
    <x v="4"/>
    <x v="11"/>
    <n v="1.05"/>
    <n v="38.88888888888888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0:39:25"/>
    <n v="1328197165"/>
    <x v="1639"/>
    <b v="0"/>
    <n v="19"/>
    <b v="1"/>
    <s v="music/rock"/>
    <x v="4"/>
    <x v="11"/>
    <n v="1"/>
    <n v="94.73684210526316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20:59:00"/>
    <n v="1279603955"/>
    <x v="1640"/>
    <b v="0"/>
    <n v="17"/>
    <b v="1"/>
    <s v="music/rock"/>
    <x v="4"/>
    <x v="11"/>
    <n v="1.6986000000000001"/>
    <n v="39.967058823529413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9:19:04"/>
    <n v="1416406744"/>
    <x v="1641"/>
    <b v="0"/>
    <n v="26"/>
    <b v="1"/>
    <s v="music/pop"/>
    <x v="4"/>
    <x v="27"/>
    <n v="1.014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9:35:27"/>
    <n v="1306283727"/>
    <x v="1642"/>
    <b v="0"/>
    <n v="28"/>
    <b v="1"/>
    <s v="music/pop"/>
    <x v="4"/>
    <x v="27"/>
    <n v="1"/>
    <n v="42.85714285714285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4:46:52"/>
    <n v="1345924012"/>
    <x v="1643"/>
    <b v="0"/>
    <n v="37"/>
    <b v="1"/>
    <s v="music/pop"/>
    <x v="4"/>
    <x v="27"/>
    <n v="1.2470000000000001"/>
    <n v="168.513513513513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21:26:00"/>
    <n v="1348363560"/>
    <x v="1644"/>
    <b v="0"/>
    <n v="128"/>
    <b v="1"/>
    <s v="music/pop"/>
    <x v="4"/>
    <x v="27"/>
    <n v="1.095"/>
    <n v="85.54687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9:49:00"/>
    <n v="1378306140"/>
    <x v="1645"/>
    <b v="0"/>
    <n v="10"/>
    <b v="1"/>
    <s v="music/pop"/>
    <x v="4"/>
    <x v="27"/>
    <n v="1.1080000000000001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3:11:00"/>
    <n v="1405248503"/>
    <x v="1646"/>
    <b v="0"/>
    <n v="83"/>
    <b v="1"/>
    <s v="music/pop"/>
    <x v="4"/>
    <x v="27"/>
    <n v="1.1020000000000001"/>
    <n v="26.55421686746987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4:49:37"/>
    <n v="1336643377"/>
    <x v="1647"/>
    <b v="0"/>
    <n v="46"/>
    <b v="1"/>
    <s v="music/pop"/>
    <x v="4"/>
    <x v="27"/>
    <n v="1.0471999999999999"/>
    <n v="113.8260869565217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0:54:42"/>
    <n v="1298048082"/>
    <x v="1648"/>
    <b v="0"/>
    <n v="90"/>
    <b v="1"/>
    <s v="music/pop"/>
    <x v="4"/>
    <x v="27"/>
    <n v="1.2526086956521738"/>
    <n v="32.01111111111111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1:25:55"/>
    <n v="1396974355"/>
    <x v="1649"/>
    <b v="0"/>
    <n v="81"/>
    <b v="1"/>
    <s v="music/pop"/>
    <x v="4"/>
    <x v="27"/>
    <n v="1.0058763157894737"/>
    <n v="47.18925925925925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5:27:17"/>
    <n v="1378722437"/>
    <x v="1650"/>
    <b v="0"/>
    <n v="32"/>
    <b v="1"/>
    <s v="music/pop"/>
    <x v="4"/>
    <x v="27"/>
    <n v="1.4155"/>
    <n v="88.4687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1:59:00"/>
    <n v="1300916220"/>
    <x v="1651"/>
    <b v="0"/>
    <n v="20"/>
    <b v="1"/>
    <s v="music/pop"/>
    <x v="4"/>
    <x v="27"/>
    <n v="1.0075000000000001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7:49:53"/>
    <n v="1382701793"/>
    <x v="1652"/>
    <b v="0"/>
    <n v="70"/>
    <b v="1"/>
    <s v="music/pop"/>
    <x v="4"/>
    <x v="27"/>
    <n v="1.0066666666666666"/>
    <n v="64.71428571428570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5:01:36"/>
    <n v="1300996896"/>
    <x v="1653"/>
    <b v="0"/>
    <n v="168"/>
    <b v="1"/>
    <s v="music/pop"/>
    <x v="4"/>
    <x v="27"/>
    <n v="1.7423040000000001"/>
    <n v="51.85428571428571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6:22:40"/>
    <n v="1332192160"/>
    <x v="1654"/>
    <b v="0"/>
    <n v="34"/>
    <b v="1"/>
    <s v="music/pop"/>
    <x v="4"/>
    <x v="27"/>
    <n v="1.199090909090909"/>
    <n v="38.794117647058826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3:00:20"/>
    <n v="1331060420"/>
    <x v="1655"/>
    <b v="0"/>
    <n v="48"/>
    <b v="1"/>
    <s v="music/pop"/>
    <x v="4"/>
    <x v="27"/>
    <n v="1.4286666666666668"/>
    <n v="44.64583333333333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7:17:32"/>
    <n v="1352845052"/>
    <x v="1656"/>
    <b v="0"/>
    <n v="48"/>
    <b v="1"/>
    <s v="music/pop"/>
    <x v="4"/>
    <x v="27"/>
    <n v="1.0033493333333334"/>
    <n v="156.7733333333333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3:46:08"/>
    <n v="1335293168"/>
    <x v="1657"/>
    <b v="0"/>
    <n v="221"/>
    <b v="1"/>
    <s v="music/pop"/>
    <x v="4"/>
    <x v="27"/>
    <n v="1.0493380000000001"/>
    <n v="118.7033936651583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9:20:00"/>
    <n v="1352524767"/>
    <x v="1658"/>
    <b v="0"/>
    <n v="107"/>
    <b v="1"/>
    <s v="music/pop"/>
    <x v="4"/>
    <x v="27"/>
    <n v="1.3223333333333334"/>
    <n v="74.149532710280369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7:00:00"/>
    <n v="1384811721"/>
    <x v="1659"/>
    <b v="0"/>
    <n v="45"/>
    <b v="1"/>
    <s v="music/pop"/>
    <x v="4"/>
    <x v="27"/>
    <n v="1.1279999999999999"/>
    <n v="12.53333333333333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6:59:00"/>
    <n v="1459355950"/>
    <x v="1660"/>
    <b v="0"/>
    <n v="36"/>
    <b v="1"/>
    <s v="music/pop"/>
    <x v="4"/>
    <x v="27"/>
    <n v="12.5375"/>
    <n v="27.861111111111111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6:00:00"/>
    <n v="1449359831"/>
    <x v="1661"/>
    <b v="0"/>
    <n v="101"/>
    <b v="1"/>
    <s v="music/pop"/>
    <x v="4"/>
    <x v="27"/>
    <n v="1.0250632911392406"/>
    <n v="80.17821782178218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0:45:36"/>
    <n v="1320122736"/>
    <x v="1662"/>
    <b v="0"/>
    <n v="62"/>
    <b v="1"/>
    <s v="music/pop"/>
    <x v="4"/>
    <x v="27"/>
    <n v="1.026375"/>
    <n v="132.4354838709677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9:31:47"/>
    <n v="1420158707"/>
    <x v="1663"/>
    <b v="0"/>
    <n v="32"/>
    <b v="1"/>
    <s v="music/pop"/>
    <x v="4"/>
    <x v="27"/>
    <n v="1.08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22:59:00"/>
    <n v="1328033818"/>
    <x v="1664"/>
    <b v="0"/>
    <n v="89"/>
    <b v="1"/>
    <s v="music/pop"/>
    <x v="4"/>
    <x v="27"/>
    <n v="1.2240879999999998"/>
    <n v="34.38449438202246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2:00:00"/>
    <n v="1295624113"/>
    <x v="1665"/>
    <b v="0"/>
    <n v="93"/>
    <b v="1"/>
    <s v="music/pop"/>
    <x v="4"/>
    <x v="27"/>
    <n v="1.1945714285714286"/>
    <n v="44.95698924731182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0:04:33"/>
    <n v="1361858673"/>
    <x v="1666"/>
    <b v="0"/>
    <n v="98"/>
    <b v="1"/>
    <s v="music/pop"/>
    <x v="4"/>
    <x v="27"/>
    <n v="1.6088"/>
    <n v="41.0408163265306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1:59:00"/>
    <n v="1392169298"/>
    <x v="1667"/>
    <b v="0"/>
    <n v="82"/>
    <b v="1"/>
    <s v="music/pop"/>
    <x v="4"/>
    <x v="27"/>
    <n v="1.2685294117647059"/>
    <n v="52.59756097560975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3:35:39"/>
    <n v="1319859339"/>
    <x v="1668"/>
    <b v="0"/>
    <n v="116"/>
    <b v="1"/>
    <s v="music/pop"/>
    <x v="4"/>
    <x v="27"/>
    <n v="1.026375"/>
    <n v="70.78448275862068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6:14:36"/>
    <n v="1459545276"/>
    <x v="1669"/>
    <b v="0"/>
    <n v="52"/>
    <b v="1"/>
    <s v="music/pop"/>
    <x v="4"/>
    <x v="27"/>
    <n v="1.3975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3:00:00"/>
    <n v="1273961999"/>
    <x v="1670"/>
    <b v="0"/>
    <n v="23"/>
    <b v="1"/>
    <s v="music/pop"/>
    <x v="4"/>
    <x v="27"/>
    <n v="1.026"/>
    <n v="44.60869565217391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8:03:34"/>
    <n v="1467464614"/>
    <x v="1671"/>
    <b v="0"/>
    <n v="77"/>
    <b v="1"/>
    <s v="music/pop"/>
    <x v="4"/>
    <x v="27"/>
    <n v="1.0067349999999999"/>
    <n v="26.148961038961041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0:45:30"/>
    <n v="1336232730"/>
    <x v="1672"/>
    <b v="0"/>
    <n v="49"/>
    <b v="1"/>
    <s v="music/pop"/>
    <x v="4"/>
    <x v="27"/>
    <n v="1.1294117647058823"/>
    <n v="39.18367346938775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6:04:52"/>
    <n v="1423083892"/>
    <x v="1673"/>
    <b v="0"/>
    <n v="59"/>
    <b v="1"/>
    <s v="music/pop"/>
    <x v="4"/>
    <x v="27"/>
    <n v="1.2809523809523808"/>
    <n v="45.5932203389830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1:59:00"/>
    <n v="1468852306"/>
    <x v="1674"/>
    <b v="0"/>
    <n v="113"/>
    <b v="1"/>
    <s v="music/pop"/>
    <x v="4"/>
    <x v="27"/>
    <n v="2.0169999999999999"/>
    <n v="89.247787610619469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7:03:00"/>
    <n v="1316194540"/>
    <x v="1675"/>
    <b v="0"/>
    <n v="34"/>
    <b v="1"/>
    <s v="music/pop"/>
    <x v="4"/>
    <x v="27"/>
    <n v="1.37416"/>
    <n v="40.416470588235299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22:59:00"/>
    <n v="1330968347"/>
    <x v="1676"/>
    <b v="0"/>
    <n v="42"/>
    <b v="1"/>
    <s v="music/pop"/>
    <x v="4"/>
    <x v="27"/>
    <n v="1.1533333333333333"/>
    <n v="82.380952380952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0:59:00"/>
    <n v="1455615976"/>
    <x v="1677"/>
    <b v="0"/>
    <n v="42"/>
    <b v="1"/>
    <s v="music/pop"/>
    <x v="4"/>
    <x v="27"/>
    <n v="1.1166666666666667"/>
    <n v="159.5238095238095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5:31:11"/>
    <n v="1390509071"/>
    <x v="1678"/>
    <b v="0"/>
    <n v="49"/>
    <b v="1"/>
    <s v="music/pop"/>
    <x v="4"/>
    <x v="27"/>
    <n v="1.1839999999999999"/>
    <n v="36.24489795918367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20:39:05"/>
    <n v="1309311545"/>
    <x v="1679"/>
    <b v="0"/>
    <n v="56"/>
    <b v="1"/>
    <s v="music/pop"/>
    <x v="4"/>
    <x v="27"/>
    <n v="1.75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3:11:07"/>
    <n v="1402596667"/>
    <x v="1680"/>
    <b v="0"/>
    <n v="25"/>
    <b v="1"/>
    <s v="music/pop"/>
    <x v="4"/>
    <x v="27"/>
    <n v="1.175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1:00:00"/>
    <n v="1486522484"/>
    <x v="1681"/>
    <b v="0"/>
    <n v="884"/>
    <b v="0"/>
    <s v="music/faith"/>
    <x v="4"/>
    <x v="28"/>
    <n v="1.0142212307692309"/>
    <n v="74.575090497737563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3:07:40"/>
    <n v="1486962460"/>
    <x v="1682"/>
    <b v="0"/>
    <n v="0"/>
    <b v="0"/>
    <s v="music/faith"/>
    <x v="4"/>
    <x v="28"/>
    <n v="0"/>
    <s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3:45:38"/>
    <n v="1489517138"/>
    <x v="1683"/>
    <b v="0"/>
    <n v="10"/>
    <b v="0"/>
    <s v="music/faith"/>
    <x v="4"/>
    <x v="28"/>
    <n v="0.21714285714285714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3:34:01"/>
    <n v="1487360041"/>
    <x v="1684"/>
    <b v="0"/>
    <n v="101"/>
    <b v="0"/>
    <s v="music/faith"/>
    <x v="4"/>
    <x v="28"/>
    <n v="1.0912500000000001"/>
    <n v="86.435643564356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0:00:23"/>
    <n v="1487743223"/>
    <x v="1685"/>
    <b v="0"/>
    <n v="15"/>
    <b v="0"/>
    <s v="music/faith"/>
    <x v="4"/>
    <x v="28"/>
    <n v="1.0285714285714285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4:15:19"/>
    <n v="1488140119"/>
    <x v="1686"/>
    <b v="0"/>
    <n v="1"/>
    <b v="0"/>
    <s v="music/faith"/>
    <x v="4"/>
    <x v="28"/>
    <n v="3.5999999999999999E-3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5:15:00"/>
    <n v="1488935245"/>
    <x v="1687"/>
    <b v="0"/>
    <n v="39"/>
    <b v="0"/>
    <s v="music/faith"/>
    <x v="4"/>
    <x v="28"/>
    <n v="0.3125"/>
    <n v="80.128205128205124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6:49:54"/>
    <n v="1489150194"/>
    <x v="1688"/>
    <b v="0"/>
    <n v="7"/>
    <b v="0"/>
    <s v="music/faith"/>
    <x v="4"/>
    <x v="28"/>
    <n v="0.443"/>
    <n v="253.14285714285714"/>
  </r>
  <r>
    <n v="1689"/>
    <s v="Fly Away"/>
    <s v="Praising the Living God in the second half of life."/>
    <n v="2400"/>
    <n v="2400"/>
    <x v="3"/>
    <x v="0"/>
    <s v="USD"/>
    <n v="1489700230"/>
    <d v="2017-03-16T16:37:10"/>
    <n v="1487111830"/>
    <x v="1689"/>
    <b v="0"/>
    <n v="14"/>
    <b v="0"/>
    <s v="music/faith"/>
    <x v="4"/>
    <x v="28"/>
    <n v="1"/>
    <n v="171.42857142857142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4:20:42"/>
    <n v="1488882042"/>
    <x v="1690"/>
    <b v="0"/>
    <n v="11"/>
    <b v="0"/>
    <s v="music/faith"/>
    <x v="4"/>
    <x v="28"/>
    <n v="0.254"/>
    <n v="57.72727272727272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20:00:00"/>
    <n v="1488387008"/>
    <x v="1691"/>
    <b v="0"/>
    <n v="38"/>
    <b v="0"/>
    <s v="music/faith"/>
    <x v="4"/>
    <x v="28"/>
    <n v="0.33473333333333333"/>
    <n v="264.26315789473682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8:59:00"/>
    <n v="1487734667"/>
    <x v="1692"/>
    <b v="0"/>
    <n v="15"/>
    <b v="0"/>
    <s v="music/faith"/>
    <x v="4"/>
    <x v="28"/>
    <n v="0.47799999999999998"/>
    <n v="159.3333333333333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5:00:00"/>
    <n v="1489097112"/>
    <x v="1693"/>
    <b v="0"/>
    <n v="8"/>
    <b v="0"/>
    <s v="music/faith"/>
    <x v="4"/>
    <x v="28"/>
    <n v="9.3333333333333338E-2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3:36:00"/>
    <n v="1488038674"/>
    <x v="1694"/>
    <b v="0"/>
    <n v="1"/>
    <b v="0"/>
    <s v="music/faith"/>
    <x v="4"/>
    <x v="28"/>
    <n v="5.0000000000000001E-4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20:00:00"/>
    <n v="1488847514"/>
    <x v="1695"/>
    <b v="0"/>
    <n v="23"/>
    <b v="0"/>
    <s v="music/faith"/>
    <x v="4"/>
    <x v="28"/>
    <n v="0.11708333333333333"/>
    <n v="61.08695652173913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9:40:11"/>
    <n v="1488418811"/>
    <x v="1696"/>
    <b v="0"/>
    <n v="0"/>
    <b v="0"/>
    <s v="music/faith"/>
    <x v="4"/>
    <x v="28"/>
    <n v="0"/>
    <s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8:47:28"/>
    <n v="1489193248"/>
    <x v="1697"/>
    <b v="0"/>
    <n v="22"/>
    <b v="0"/>
    <s v="music/faith"/>
    <x v="4"/>
    <x v="28"/>
    <n v="0.20208000000000001"/>
    <n v="114.8181818181818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2:33:00"/>
    <n v="1488430760"/>
    <x v="1698"/>
    <b v="0"/>
    <n v="0"/>
    <b v="0"/>
    <s v="music/faith"/>
    <x v="4"/>
    <x v="28"/>
    <n v="0"/>
    <s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5:44:05"/>
    <n v="1489351445"/>
    <x v="1699"/>
    <b v="0"/>
    <n v="4"/>
    <b v="0"/>
    <s v="music/faith"/>
    <x v="4"/>
    <x v="28"/>
    <n v="4.2311459353574929E-2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3:00:00"/>
    <n v="1488418990"/>
    <x v="1700"/>
    <b v="0"/>
    <n v="79"/>
    <b v="0"/>
    <s v="music/faith"/>
    <x v="4"/>
    <x v="28"/>
    <n v="0.2606"/>
    <n v="65.97468354430380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0:56:45"/>
    <n v="1418745405"/>
    <x v="1701"/>
    <b v="0"/>
    <n v="2"/>
    <b v="0"/>
    <s v="music/faith"/>
    <x v="4"/>
    <x v="28"/>
    <n v="1.9801980198019802E-3"/>
    <n v="5"/>
  </r>
  <r>
    <n v="1702"/>
    <s v="lyndale lewis and new vision prosper cd release"/>
    <s v="I can do all things through christ jesus"/>
    <n v="16500"/>
    <n v="1"/>
    <x v="2"/>
    <x v="0"/>
    <s v="USD"/>
    <n v="1427745150"/>
    <d v="2015-03-30T14:52:30"/>
    <n v="1425156750"/>
    <x v="1702"/>
    <b v="0"/>
    <n v="1"/>
    <b v="0"/>
    <s v="music/faith"/>
    <x v="4"/>
    <x v="28"/>
    <n v="6.0606060606060605E-5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1:45:37"/>
    <n v="1435819537"/>
    <x v="1703"/>
    <b v="0"/>
    <n v="2"/>
    <b v="0"/>
    <s v="music/faith"/>
    <x v="4"/>
    <x v="28"/>
    <n v="1.0200000000000001E-2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22:21:13"/>
    <n v="1421464873"/>
    <x v="1704"/>
    <b v="0"/>
    <n v="11"/>
    <b v="0"/>
    <s v="music/faith"/>
    <x v="4"/>
    <x v="28"/>
    <n v="0.65100000000000002"/>
    <n v="118.363636363636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1:00:00"/>
    <n v="1440807846"/>
    <x v="1705"/>
    <b v="0"/>
    <n v="0"/>
    <b v="0"/>
    <s v="music/faith"/>
    <x v="4"/>
    <x v="28"/>
    <n v="0"/>
    <s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2:21:12"/>
    <n v="1435130472"/>
    <x v="1706"/>
    <b v="0"/>
    <n v="0"/>
    <b v="0"/>
    <s v="music/faith"/>
    <x v="4"/>
    <x v="28"/>
    <n v="0"/>
    <s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1:18:15"/>
    <n v="1456593495"/>
    <x v="1707"/>
    <b v="0"/>
    <n v="9"/>
    <b v="0"/>
    <s v="music/faith"/>
    <x v="4"/>
    <x v="28"/>
    <n v="9.74E-2"/>
    <n v="54.111111111111114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5:48:26"/>
    <n v="1458679706"/>
    <x v="1708"/>
    <b v="0"/>
    <n v="0"/>
    <b v="0"/>
    <s v="music/faith"/>
    <x v="4"/>
    <x v="28"/>
    <n v="0"/>
    <s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4:39:00"/>
    <n v="1405949514"/>
    <x v="1709"/>
    <b v="0"/>
    <n v="4"/>
    <b v="0"/>
    <s v="music/faith"/>
    <x v="4"/>
    <x v="28"/>
    <n v="4.8571428571428571E-2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8:00:00"/>
    <n v="1449151888"/>
    <x v="1710"/>
    <b v="0"/>
    <n v="1"/>
    <b v="0"/>
    <s v="music/faith"/>
    <x v="4"/>
    <x v="28"/>
    <n v="6.7999999999999996E-3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0:30:34"/>
    <n v="1406907034"/>
    <x v="1711"/>
    <b v="0"/>
    <n v="2"/>
    <b v="0"/>
    <s v="music/faith"/>
    <x v="4"/>
    <x v="28"/>
    <n v="0.105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6:55:53"/>
    <n v="1430517353"/>
    <x v="1712"/>
    <b v="0"/>
    <n v="0"/>
    <b v="0"/>
    <s v="music/faith"/>
    <x v="4"/>
    <x v="28"/>
    <n v="0"/>
    <s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4:13:32"/>
    <n v="1409944412"/>
    <x v="1713"/>
    <b v="0"/>
    <n v="1"/>
    <b v="0"/>
    <s v="music/faith"/>
    <x v="4"/>
    <x v="28"/>
    <n v="1.6666666666666666E-2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7:02:41"/>
    <n v="1427925761"/>
    <x v="1714"/>
    <b v="0"/>
    <n v="17"/>
    <b v="0"/>
    <s v="music/faith"/>
    <x v="4"/>
    <x v="28"/>
    <n v="7.868E-2"/>
    <n v="115.70588235294117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22:22:00"/>
    <n v="1425186785"/>
    <x v="1715"/>
    <b v="0"/>
    <n v="2"/>
    <b v="0"/>
    <s v="music/faith"/>
    <x v="4"/>
    <x v="28"/>
    <n v="2.2000000000000001E-3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9:51:39"/>
    <n v="1477835499"/>
    <x v="1716"/>
    <b v="0"/>
    <n v="3"/>
    <b v="0"/>
    <s v="music/faith"/>
    <x v="4"/>
    <x v="28"/>
    <n v="7.4999999999999997E-2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3:00:00"/>
    <n v="1459467238"/>
    <x v="1717"/>
    <b v="0"/>
    <n v="41"/>
    <b v="0"/>
    <s v="music/faith"/>
    <x v="4"/>
    <x v="28"/>
    <n v="0.42725880551301687"/>
    <n v="34.024390243902438"/>
  </r>
  <r>
    <n v="1718"/>
    <s v="The Prodigal Son"/>
    <s v="A melody for the galaxy."/>
    <n v="35000"/>
    <n v="75"/>
    <x v="2"/>
    <x v="0"/>
    <s v="USD"/>
    <n v="1463201940"/>
    <d v="2016-05-13T23:59:00"/>
    <n v="1459435149"/>
    <x v="1718"/>
    <b v="0"/>
    <n v="2"/>
    <b v="0"/>
    <s v="music/faith"/>
    <x v="4"/>
    <x v="28"/>
    <n v="2.142857142857143E-3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7:49:51"/>
    <n v="1408366191"/>
    <x v="1719"/>
    <b v="0"/>
    <n v="3"/>
    <b v="0"/>
    <s v="music/faith"/>
    <x v="4"/>
    <x v="28"/>
    <n v="8.7500000000000008E-3"/>
    <n v="11.666666666666666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4:47:51"/>
    <n v="1412966871"/>
    <x v="1720"/>
    <b v="0"/>
    <n v="8"/>
    <b v="0"/>
    <s v="music/faith"/>
    <x v="4"/>
    <x v="28"/>
    <n v="5.6250000000000001E-2"/>
    <n v="28.125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6:04:23"/>
    <n v="1447239863"/>
    <x v="1721"/>
    <b v="0"/>
    <n v="0"/>
    <b v="0"/>
    <s v="music/faith"/>
    <x v="4"/>
    <x v="28"/>
    <n v="0"/>
    <s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9:10:00"/>
    <n v="1456441429"/>
    <x v="1722"/>
    <b v="0"/>
    <n v="1"/>
    <b v="0"/>
    <s v="music/faith"/>
    <x v="4"/>
    <x v="28"/>
    <n v="3.4722222222222224E-4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1:00:00"/>
    <n v="1430855315"/>
    <x v="1723"/>
    <b v="0"/>
    <n v="3"/>
    <b v="0"/>
    <s v="music/faith"/>
    <x v="4"/>
    <x v="28"/>
    <n v="6.5000000000000002E-2"/>
    <n v="216.66666666666666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7:22:42"/>
    <n v="1412115762"/>
    <x v="1724"/>
    <b v="0"/>
    <n v="4"/>
    <b v="0"/>
    <s v="music/faith"/>
    <x v="4"/>
    <x v="28"/>
    <n v="5.8333333333333336E-3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8:14:09"/>
    <n v="1406330049"/>
    <x v="1725"/>
    <b v="0"/>
    <n v="9"/>
    <b v="0"/>
    <s v="music/faith"/>
    <x v="4"/>
    <x v="28"/>
    <n v="0.10181818181818182"/>
    <n v="62.222222222222221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7:04:24"/>
    <n v="1401401064"/>
    <x v="1726"/>
    <b v="0"/>
    <n v="16"/>
    <b v="0"/>
    <s v="music/faith"/>
    <x v="4"/>
    <x v="28"/>
    <n v="0.33784615384615385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6:00:00"/>
    <n v="1423520177"/>
    <x v="1727"/>
    <b v="0"/>
    <n v="1"/>
    <b v="0"/>
    <s v="music/faith"/>
    <x v="4"/>
    <x v="28"/>
    <n v="3.3333333333333332E-4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0:01:14"/>
    <n v="1442847674"/>
    <x v="1728"/>
    <b v="0"/>
    <n v="7"/>
    <b v="0"/>
    <s v="music/faith"/>
    <x v="4"/>
    <x v="28"/>
    <n v="0.68400000000000005"/>
    <n v="122.142857142857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20:15:06"/>
    <n v="1460337306"/>
    <x v="1729"/>
    <b v="0"/>
    <n v="0"/>
    <b v="0"/>
    <s v="music/faith"/>
    <x v="4"/>
    <x v="28"/>
    <n v="0"/>
    <s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21:06:23"/>
    <n v="1443146783"/>
    <x v="1730"/>
    <b v="0"/>
    <n v="0"/>
    <b v="0"/>
    <s v="music/faith"/>
    <x v="4"/>
    <x v="28"/>
    <n v="0"/>
    <s v="0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0:00:00"/>
    <n v="1432849552"/>
    <x v="1731"/>
    <b v="0"/>
    <n v="0"/>
    <b v="0"/>
    <s v="music/faith"/>
    <x v="4"/>
    <x v="28"/>
    <n v="0"/>
    <s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0:00:00"/>
    <n v="1447777481"/>
    <x v="1732"/>
    <b v="0"/>
    <n v="0"/>
    <b v="0"/>
    <s v="music/faith"/>
    <x v="4"/>
    <x v="28"/>
    <n v="0"/>
    <s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6:30:00"/>
    <n v="1472746374"/>
    <x v="1733"/>
    <b v="0"/>
    <n v="0"/>
    <b v="0"/>
    <s v="music/faith"/>
    <x v="4"/>
    <x v="28"/>
    <n v="0"/>
    <s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9:52:36"/>
    <n v="1428454356"/>
    <x v="1734"/>
    <b v="0"/>
    <n v="1"/>
    <b v="0"/>
    <s v="music/faith"/>
    <x v="4"/>
    <x v="28"/>
    <n v="2.2222222222222223E-4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4:32:25"/>
    <n v="1468006345"/>
    <x v="1735"/>
    <b v="0"/>
    <n v="2"/>
    <b v="0"/>
    <s v="music/faith"/>
    <x v="4"/>
    <x v="28"/>
    <n v="0.11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6:40:33"/>
    <n v="1444423233"/>
    <x v="1736"/>
    <b v="0"/>
    <n v="1"/>
    <b v="0"/>
    <s v="music/faith"/>
    <x v="4"/>
    <x v="28"/>
    <n v="7.3333333333333332E-3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7:46:32"/>
    <n v="1434840392"/>
    <x v="1737"/>
    <b v="0"/>
    <n v="15"/>
    <b v="0"/>
    <s v="music/faith"/>
    <x v="4"/>
    <x v="28"/>
    <n v="0.21249999999999999"/>
    <n v="56.666666666666664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5:59:02"/>
    <n v="1409691542"/>
    <x v="1738"/>
    <b v="0"/>
    <n v="1"/>
    <b v="0"/>
    <s v="music/faith"/>
    <x v="4"/>
    <x v="28"/>
    <n v="4.0000000000000001E-3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4:58:52"/>
    <n v="1457297932"/>
    <x v="1739"/>
    <b v="0"/>
    <n v="1"/>
    <b v="0"/>
    <s v="music/faith"/>
    <x v="4"/>
    <x v="28"/>
    <n v="1E-3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4:37:02"/>
    <n v="1434483422"/>
    <x v="1740"/>
    <b v="0"/>
    <n v="0"/>
    <b v="0"/>
    <s v="music/faith"/>
    <x v="4"/>
    <x v="28"/>
    <n v="0"/>
    <s v="0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0:04:31"/>
    <n v="1430060671"/>
    <x v="1741"/>
    <b v="0"/>
    <n v="52"/>
    <b v="1"/>
    <s v="photography/photobooks"/>
    <x v="8"/>
    <x v="20"/>
    <n v="1.1083333333333334"/>
    <n v="25.57692307692307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6:00:00"/>
    <n v="1481058170"/>
    <x v="1742"/>
    <b v="0"/>
    <n v="34"/>
    <b v="1"/>
    <s v="photography/photobooks"/>
    <x v="8"/>
    <x v="20"/>
    <n v="1.0874999999999999"/>
    <n v="63.9705882352941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22:59:00"/>
    <n v="1470348775"/>
    <x v="1743"/>
    <b v="0"/>
    <n v="67"/>
    <b v="1"/>
    <s v="photography/photobooks"/>
    <x v="8"/>
    <x v="20"/>
    <n v="1.0041666666666667"/>
    <n v="89.92537313432835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8:31:17"/>
    <n v="1421937077"/>
    <x v="1744"/>
    <b v="0"/>
    <n v="70"/>
    <b v="1"/>
    <s v="photography/photobooks"/>
    <x v="8"/>
    <x v="20"/>
    <n v="1.1845454545454546"/>
    <n v="93.07142857142856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21:00:00"/>
    <n v="1479276838"/>
    <x v="1745"/>
    <b v="0"/>
    <n v="89"/>
    <b v="1"/>
    <s v="photography/photobooks"/>
    <x v="8"/>
    <x v="20"/>
    <n v="1.1401428571428571"/>
    <n v="89.67415730337079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1:00:00"/>
    <n v="1477368867"/>
    <x v="1746"/>
    <b v="0"/>
    <n v="107"/>
    <b v="1"/>
    <s v="photography/photobooks"/>
    <x v="8"/>
    <x v="20"/>
    <n v="1.4810000000000001"/>
    <n v="207.6168224299065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0:00:00"/>
    <n v="1444904830"/>
    <x v="1747"/>
    <b v="0"/>
    <n v="159"/>
    <b v="1"/>
    <s v="photography/photobooks"/>
    <x v="8"/>
    <x v="20"/>
    <n v="1.0495555555555556"/>
    <n v="59.4088050314465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7:49:03"/>
    <n v="1438642143"/>
    <x v="1748"/>
    <b v="0"/>
    <n v="181"/>
    <b v="1"/>
    <s v="photography/photobooks"/>
    <x v="8"/>
    <x v="20"/>
    <n v="1.29948"/>
    <n v="358.97237569060775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4:00:00"/>
    <n v="1485213921"/>
    <x v="1749"/>
    <b v="0"/>
    <n v="131"/>
    <b v="1"/>
    <s v="photography/photobooks"/>
    <x v="8"/>
    <x v="20"/>
    <n v="1.2348756218905472"/>
    <n v="94.73664122137404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5:05:04"/>
    <n v="1458936304"/>
    <x v="1750"/>
    <b v="0"/>
    <n v="125"/>
    <b v="1"/>
    <s v="photography/photobooks"/>
    <x v="8"/>
    <x v="20"/>
    <n v="2.0162"/>
    <n v="80.64799999999999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2:45:23"/>
    <n v="1424198723"/>
    <x v="1751"/>
    <b v="0"/>
    <n v="61"/>
    <b v="1"/>
    <s v="photography/photobooks"/>
    <x v="8"/>
    <x v="20"/>
    <n v="1.0289999999999999"/>
    <n v="168.68852459016392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1:04:42"/>
    <n v="1473833082"/>
    <x v="1752"/>
    <b v="0"/>
    <n v="90"/>
    <b v="1"/>
    <s v="photography/photobooks"/>
    <x v="8"/>
    <x v="20"/>
    <n v="2.6016666666666666"/>
    <n v="34.6888888888888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1:59:28"/>
    <n v="1455991168"/>
    <x v="1753"/>
    <b v="0"/>
    <n v="35"/>
    <b v="1"/>
    <s v="photography/photobooks"/>
    <x v="8"/>
    <x v="20"/>
    <n v="1.08"/>
    <n v="462.8571428571428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5:02:33"/>
    <n v="1425502953"/>
    <x v="1754"/>
    <b v="0"/>
    <n v="90"/>
    <b v="1"/>
    <s v="photography/photobooks"/>
    <x v="8"/>
    <x v="20"/>
    <n v="1.1052941176470588"/>
    <n v="104.3888888888888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3:56:01"/>
    <n v="1441479361"/>
    <x v="1755"/>
    <b v="0"/>
    <n v="4"/>
    <b v="1"/>
    <s v="photography/photobooks"/>
    <x v="8"/>
    <x v="20"/>
    <n v="1.2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3:01:09"/>
    <n v="1468987269"/>
    <x v="1756"/>
    <b v="0"/>
    <n v="120"/>
    <b v="1"/>
    <s v="photography/photobooks"/>
    <x v="8"/>
    <x v="20"/>
    <n v="1.0282909090909091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4:29:00"/>
    <n v="1483041083"/>
    <x v="1757"/>
    <b v="0"/>
    <n v="14"/>
    <b v="1"/>
    <s v="photography/photobooks"/>
    <x v="8"/>
    <x v="20"/>
    <n v="1.1599999999999999"/>
    <n v="414.2857142857142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7:56:32"/>
    <n v="1463352992"/>
    <x v="1758"/>
    <b v="0"/>
    <n v="27"/>
    <b v="1"/>
    <s v="photography/photobooks"/>
    <x v="8"/>
    <x v="20"/>
    <n v="1.147"/>
    <n v="42.481481481481481"/>
  </r>
  <r>
    <n v="1759"/>
    <s v="Death Valley"/>
    <s v="Death Valley will be the first photo book of Andi State"/>
    <n v="5000"/>
    <n v="5330"/>
    <x v="0"/>
    <x v="0"/>
    <s v="USD"/>
    <n v="1427309629"/>
    <d v="2015-03-25T13:53:49"/>
    <n v="1425585229"/>
    <x v="1759"/>
    <b v="0"/>
    <n v="49"/>
    <b v="1"/>
    <s v="photography/photobooks"/>
    <x v="8"/>
    <x v="20"/>
    <n v="1.0660000000000001"/>
    <n v="108.7755102040816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1:08:33"/>
    <n v="1454688513"/>
    <x v="1760"/>
    <b v="0"/>
    <n v="102"/>
    <b v="1"/>
    <s v="photography/photobooks"/>
    <x v="8"/>
    <x v="20"/>
    <n v="1.6544000000000001"/>
    <n v="81.098039215686271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8:37:40"/>
    <n v="1437745060"/>
    <x v="1761"/>
    <b v="0"/>
    <n v="3"/>
    <b v="1"/>
    <s v="photography/photobooks"/>
    <x v="8"/>
    <x v="20"/>
    <n v="1.55"/>
    <n v="51.666666666666664"/>
  </r>
  <r>
    <n v="1762"/>
    <s v="&quot;The Naked Pixel&quot; Ali Pakele"/>
    <s v="Project rewards $25 gets you 190+ digital images"/>
    <n v="100"/>
    <n v="885"/>
    <x v="0"/>
    <x v="0"/>
    <s v="USD"/>
    <n v="1457739245"/>
    <d v="2016-03-11T18:34:05"/>
    <n v="1455147245"/>
    <x v="1762"/>
    <b v="0"/>
    <n v="25"/>
    <b v="1"/>
    <s v="photography/photobooks"/>
    <x v="8"/>
    <x v="20"/>
    <n v="8.85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5:50:40"/>
    <n v="1474663840"/>
    <x v="1763"/>
    <b v="0"/>
    <n v="118"/>
    <b v="1"/>
    <s v="photography/photobooks"/>
    <x v="8"/>
    <x v="20"/>
    <n v="1.0190833333333333"/>
    <n v="103.6355932203389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6:39:39"/>
    <n v="1404560379"/>
    <x v="1764"/>
    <b v="1"/>
    <n v="39"/>
    <b v="0"/>
    <s v="photography/photobooks"/>
    <x v="8"/>
    <x v="20"/>
    <n v="0.19600000000000001"/>
    <n v="55.28205128205128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8:31:52"/>
    <n v="1405380712"/>
    <x v="1765"/>
    <b v="1"/>
    <n v="103"/>
    <b v="0"/>
    <s v="photography/photobooks"/>
    <x v="8"/>
    <x v="20"/>
    <n v="0.59467839999999994"/>
    <n v="72.1697087378640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5:38:08"/>
    <n v="1407184688"/>
    <x v="1766"/>
    <b v="1"/>
    <n v="0"/>
    <b v="0"/>
    <s v="photography/photobooks"/>
    <x v="8"/>
    <x v="20"/>
    <n v="0"/>
    <s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0:48:04"/>
    <n v="1404488884"/>
    <x v="1767"/>
    <b v="1"/>
    <n v="39"/>
    <b v="0"/>
    <s v="photography/photobooks"/>
    <x v="8"/>
    <x v="20"/>
    <n v="0.4572"/>
    <n v="58.61538461538461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8:27:24"/>
    <n v="1406640444"/>
    <x v="1768"/>
    <b v="1"/>
    <n v="15"/>
    <b v="0"/>
    <s v="photography/photobooks"/>
    <x v="8"/>
    <x v="20"/>
    <n v="3.7400000000000003E-2"/>
    <n v="12.46666666666666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4:39:19"/>
    <n v="1418585959"/>
    <x v="1769"/>
    <b v="1"/>
    <n v="22"/>
    <b v="0"/>
    <s v="photography/photobooks"/>
    <x v="8"/>
    <x v="20"/>
    <n v="2.7025E-2"/>
    <n v="49.13636363636363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3:43:14"/>
    <n v="1410288194"/>
    <x v="1770"/>
    <b v="1"/>
    <n v="92"/>
    <b v="0"/>
    <s v="photography/photobooks"/>
    <x v="8"/>
    <x v="20"/>
    <n v="0.56514285714285717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8:30:40"/>
    <n v="1411515040"/>
    <x v="1771"/>
    <b v="1"/>
    <n v="25"/>
    <b v="0"/>
    <s v="photography/photobooks"/>
    <x v="8"/>
    <x v="20"/>
    <n v="0.21309523809523809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2:13:56"/>
    <n v="1399482836"/>
    <x v="1772"/>
    <b v="1"/>
    <n v="19"/>
    <b v="0"/>
    <s v="photography/photobooks"/>
    <x v="8"/>
    <x v="20"/>
    <n v="0.156"/>
    <n v="45.1578947368421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3:14:58"/>
    <n v="1417803298"/>
    <x v="1773"/>
    <b v="1"/>
    <n v="19"/>
    <b v="0"/>
    <s v="photography/photobooks"/>
    <x v="8"/>
    <x v="20"/>
    <n v="6.2566666666666673E-2"/>
    <n v="98.7894736842105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9:59:00"/>
    <n v="1413609292"/>
    <x v="1774"/>
    <b v="1"/>
    <n v="13"/>
    <b v="0"/>
    <s v="photography/photobooks"/>
    <x v="8"/>
    <x v="20"/>
    <n v="0.4592"/>
    <n v="88.307692307692307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8:26:00"/>
    <n v="1410305160"/>
    <x v="1775"/>
    <b v="1"/>
    <n v="124"/>
    <b v="0"/>
    <s v="photography/photobooks"/>
    <x v="8"/>
    <x v="20"/>
    <n v="0.65101538461538466"/>
    <n v="170.6290322580645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7:57:51"/>
    <n v="1411513071"/>
    <x v="1776"/>
    <b v="1"/>
    <n v="4"/>
    <b v="0"/>
    <s v="photography/photobooks"/>
    <x v="8"/>
    <x v="20"/>
    <n v="6.7000000000000004E-2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3:34:13"/>
    <n v="1421829253"/>
    <x v="1777"/>
    <b v="1"/>
    <n v="10"/>
    <b v="0"/>
    <s v="photography/photobooks"/>
    <x v="8"/>
    <x v="20"/>
    <n v="0.135625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4:43:15"/>
    <n v="1423600995"/>
    <x v="1778"/>
    <b v="1"/>
    <n v="15"/>
    <b v="0"/>
    <s v="photography/photobooks"/>
    <x v="8"/>
    <x v="20"/>
    <n v="1.9900000000000001E-2"/>
    <n v="66.333333333333329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1:36:20"/>
    <n v="1470242180"/>
    <x v="1779"/>
    <b v="1"/>
    <n v="38"/>
    <b v="0"/>
    <s v="photography/photobooks"/>
    <x v="8"/>
    <x v="20"/>
    <n v="0.36236363636363639"/>
    <n v="104.89473684210526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9:25:10"/>
    <n v="1462285510"/>
    <x v="1780"/>
    <b v="1"/>
    <n v="152"/>
    <b v="0"/>
    <s v="photography/photobooks"/>
    <x v="8"/>
    <x v="20"/>
    <n v="0.39743333333333336"/>
    <n v="78.44078947368420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9:49:05"/>
    <n v="1471272545"/>
    <x v="1781"/>
    <b v="1"/>
    <n v="24"/>
    <b v="0"/>
    <s v="photography/photobooks"/>
    <x v="8"/>
    <x v="20"/>
    <n v="0.25763636363636366"/>
    <n v="59.04166666666666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8:48:09"/>
    <n v="1453211289"/>
    <x v="1782"/>
    <b v="1"/>
    <n v="76"/>
    <b v="0"/>
    <s v="photography/photobooks"/>
    <x v="8"/>
    <x v="20"/>
    <n v="0.15491428571428573"/>
    <n v="71.3421052631578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7:47:58"/>
    <n v="1429656478"/>
    <x v="1783"/>
    <b v="1"/>
    <n v="185"/>
    <b v="0"/>
    <s v="photography/photobooks"/>
    <x v="8"/>
    <x v="20"/>
    <n v="0.236925"/>
    <n v="51.227027027027027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2:25:00"/>
    <n v="1419954240"/>
    <x v="1784"/>
    <b v="1"/>
    <n v="33"/>
    <b v="0"/>
    <s v="photography/photobooks"/>
    <x v="8"/>
    <x v="20"/>
    <n v="0.39760000000000001"/>
    <n v="60.24242424242424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9:00:00"/>
    <n v="1410750855"/>
    <x v="1785"/>
    <b v="1"/>
    <n v="108"/>
    <b v="0"/>
    <s v="photography/photobooks"/>
    <x v="8"/>
    <x v="20"/>
    <n v="0.20220833333333332"/>
    <n v="44.93518518518518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8:12:57"/>
    <n v="1416057177"/>
    <x v="1786"/>
    <b v="1"/>
    <n v="29"/>
    <b v="0"/>
    <s v="photography/photobooks"/>
    <x v="8"/>
    <x v="20"/>
    <n v="0.47631578947368419"/>
    <n v="31.206896551724139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9:43:57"/>
    <n v="1425570237"/>
    <x v="1787"/>
    <b v="1"/>
    <n v="24"/>
    <b v="0"/>
    <s v="photography/photobooks"/>
    <x v="8"/>
    <x v="20"/>
    <n v="0.15329999999999999"/>
    <n v="63.875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7:45:42"/>
    <n v="1412203542"/>
    <x v="1788"/>
    <b v="1"/>
    <n v="4"/>
    <b v="0"/>
    <s v="photography/photobooks"/>
    <x v="8"/>
    <x v="20"/>
    <n v="1.3818181818181818E-2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1:00:03"/>
    <n v="1415858403"/>
    <x v="1789"/>
    <b v="1"/>
    <n v="4"/>
    <b v="0"/>
    <s v="photography/photobooks"/>
    <x v="8"/>
    <x v="20"/>
    <n v="5.0000000000000001E-3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1:11:18"/>
    <n v="1420560678"/>
    <x v="1790"/>
    <b v="1"/>
    <n v="15"/>
    <b v="0"/>
    <s v="photography/photobooks"/>
    <x v="8"/>
    <x v="20"/>
    <n v="4.9575757575757579E-2"/>
    <n v="109.06666666666666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2:46:05"/>
    <n v="1417369565"/>
    <x v="1791"/>
    <b v="1"/>
    <n v="4"/>
    <b v="0"/>
    <s v="photography/photobooks"/>
    <x v="8"/>
    <x v="20"/>
    <n v="3.5666666666666666E-2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1:59:00"/>
    <n v="1435970682"/>
    <x v="1792"/>
    <b v="1"/>
    <n v="139"/>
    <b v="0"/>
    <s v="photography/photobooks"/>
    <x v="8"/>
    <x v="20"/>
    <n v="0.61124000000000001"/>
    <n v="109.935251798561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7:24:00"/>
    <n v="1414531440"/>
    <x v="1793"/>
    <b v="1"/>
    <n v="2"/>
    <b v="0"/>
    <s v="photography/photobooks"/>
    <x v="8"/>
    <x v="20"/>
    <n v="1.3333333333333334E-2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8:13:42"/>
    <n v="1420636422"/>
    <x v="1794"/>
    <b v="1"/>
    <n v="18"/>
    <b v="0"/>
    <s v="photography/photobooks"/>
    <x v="8"/>
    <x v="20"/>
    <n v="0.11077777777777778"/>
    <n v="55.388888888888886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1:00:00"/>
    <n v="1473922541"/>
    <x v="1795"/>
    <b v="1"/>
    <n v="81"/>
    <b v="0"/>
    <s v="photography/photobooks"/>
    <x v="8"/>
    <x v="20"/>
    <n v="0.38735714285714284"/>
    <n v="133.90123456790124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5:32:46"/>
    <n v="1464172366"/>
    <x v="1796"/>
    <b v="1"/>
    <n v="86"/>
    <b v="0"/>
    <s v="photography/photobooks"/>
    <x v="8"/>
    <x v="20"/>
    <n v="0.22052631578947368"/>
    <n v="48.72093023255813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8:39:49"/>
    <n v="1479217189"/>
    <x v="1797"/>
    <b v="1"/>
    <n v="140"/>
    <b v="0"/>
    <s v="photography/photobooks"/>
    <x v="8"/>
    <x v="20"/>
    <n v="0.67549999999999999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2:50:33"/>
    <n v="1449388233"/>
    <x v="1798"/>
    <b v="1"/>
    <n v="37"/>
    <b v="0"/>
    <s v="photography/photobooks"/>
    <x v="8"/>
    <x v="20"/>
    <n v="0.136375"/>
    <n v="58.972972972972975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6:13:28"/>
    <n v="1414008808"/>
    <x v="1799"/>
    <b v="1"/>
    <n v="6"/>
    <b v="0"/>
    <s v="photography/photobooks"/>
    <x v="8"/>
    <x v="20"/>
    <n v="1.7457500000000001E-2"/>
    <n v="11.63833333333333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9:32:50"/>
    <n v="1473517970"/>
    <x v="1800"/>
    <b v="1"/>
    <n v="113"/>
    <b v="0"/>
    <s v="photography/photobooks"/>
    <x v="8"/>
    <x v="20"/>
    <n v="0.20449632511889321"/>
    <n v="83.71681415929204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7:10:00"/>
    <n v="1447429868"/>
    <x v="1801"/>
    <b v="1"/>
    <n v="37"/>
    <b v="0"/>
    <s v="photography/photobooks"/>
    <x v="8"/>
    <x v="20"/>
    <n v="0.13852941176470587"/>
    <n v="63.648648648648646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6:59:00"/>
    <n v="1433416830"/>
    <x v="1802"/>
    <b v="1"/>
    <n v="18"/>
    <b v="0"/>
    <s v="photography/photobooks"/>
    <x v="8"/>
    <x v="20"/>
    <n v="0.48485714285714288"/>
    <n v="94.277777777777771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20:43:02"/>
    <n v="1421199782"/>
    <x v="1803"/>
    <b v="1"/>
    <n v="75"/>
    <b v="0"/>
    <s v="photography/photobooks"/>
    <x v="8"/>
    <x v="20"/>
    <n v="0.308"/>
    <n v="71.8666666666666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2:16:44"/>
    <n v="1444061804"/>
    <x v="1804"/>
    <b v="1"/>
    <n v="52"/>
    <b v="0"/>
    <s v="photography/photobooks"/>
    <x v="8"/>
    <x v="20"/>
    <n v="0.35174193548387095"/>
    <n v="104.8461538461538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3:00:00"/>
    <n v="1441048658"/>
    <x v="1805"/>
    <b v="1"/>
    <n v="122"/>
    <b v="0"/>
    <s v="photography/photobooks"/>
    <x v="8"/>
    <x v="20"/>
    <n v="0.36404444444444445"/>
    <n v="67.139344262295083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0:19:09"/>
    <n v="1409066349"/>
    <x v="1806"/>
    <b v="1"/>
    <n v="8"/>
    <b v="0"/>
    <s v="photography/photobooks"/>
    <x v="8"/>
    <x v="20"/>
    <n v="2.955E-2"/>
    <n v="73.875"/>
  </r>
  <r>
    <n v="1807"/>
    <s v="Anywhere but Here"/>
    <s v="I want to explore alternative cultures and lifestyles in America."/>
    <n v="5000"/>
    <n v="553"/>
    <x v="2"/>
    <x v="0"/>
    <s v="USD"/>
    <n v="1411868313"/>
    <d v="2014-09-27T20:38:33"/>
    <n v="1409276313"/>
    <x v="1807"/>
    <b v="1"/>
    <n v="8"/>
    <b v="0"/>
    <s v="photography/photobooks"/>
    <x v="8"/>
    <x v="20"/>
    <n v="0.1106"/>
    <n v="69.125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1:20:30"/>
    <n v="1483806030"/>
    <x v="1808"/>
    <b v="1"/>
    <n v="96"/>
    <b v="0"/>
    <s v="photography/photobooks"/>
    <x v="8"/>
    <x v="20"/>
    <n v="0.41407142857142859"/>
    <n v="120.77083333333333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6:47:19"/>
    <n v="1422222439"/>
    <x v="1809"/>
    <b v="1"/>
    <n v="9"/>
    <b v="0"/>
    <s v="photography/photobooks"/>
    <x v="8"/>
    <x v="20"/>
    <n v="0.10857142857142857"/>
    <n v="42.222222222222221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6:50:26"/>
    <n v="1407621026"/>
    <x v="1810"/>
    <b v="0"/>
    <n v="2"/>
    <b v="0"/>
    <s v="photography/photobooks"/>
    <x v="8"/>
    <x v="20"/>
    <n v="3.3333333333333333E-2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3:00:00"/>
    <n v="1408962270"/>
    <x v="1811"/>
    <b v="0"/>
    <n v="26"/>
    <b v="0"/>
    <s v="photography/photobooks"/>
    <x v="8"/>
    <x v="20"/>
    <n v="7.407407407407407E-4"/>
    <n v="1.538461538461538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2:38:56"/>
    <n v="1464939536"/>
    <x v="1812"/>
    <b v="0"/>
    <n v="23"/>
    <b v="0"/>
    <s v="photography/photobooks"/>
    <x v="8"/>
    <x v="20"/>
    <n v="0.13307692307692306"/>
    <n v="37.608695652173914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6:20:12"/>
    <n v="1404940812"/>
    <x v="1813"/>
    <b v="0"/>
    <n v="0"/>
    <b v="0"/>
    <s v="photography/photobooks"/>
    <x v="8"/>
    <x v="20"/>
    <n v="0"/>
    <s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2:32:16"/>
    <n v="1422516736"/>
    <x v="1814"/>
    <b v="0"/>
    <n v="140"/>
    <b v="0"/>
    <s v="photography/photobooks"/>
    <x v="8"/>
    <x v="20"/>
    <n v="0.49183333333333334"/>
    <n v="42.157142857142858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6:45:37"/>
    <n v="1434577537"/>
    <x v="1815"/>
    <b v="0"/>
    <n v="0"/>
    <b v="0"/>
    <s v="photography/photobooks"/>
    <x v="8"/>
    <x v="20"/>
    <n v="0"/>
    <s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4:00:00"/>
    <n v="1467061303"/>
    <x v="1816"/>
    <b v="0"/>
    <n v="6"/>
    <b v="0"/>
    <s v="photography/photobooks"/>
    <x v="8"/>
    <x v="20"/>
    <n v="2.036E-2"/>
    <n v="84.833333333333329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1:59:00"/>
    <n v="1480607607"/>
    <x v="1817"/>
    <b v="0"/>
    <n v="100"/>
    <b v="0"/>
    <s v="photography/photobooks"/>
    <x v="8"/>
    <x v="20"/>
    <n v="0.52327777777777773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3:37:30"/>
    <n v="1425447450"/>
    <x v="1818"/>
    <b v="0"/>
    <n v="0"/>
    <b v="0"/>
    <s v="photography/photobooks"/>
    <x v="8"/>
    <x v="20"/>
    <n v="0"/>
    <s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3:03:16"/>
    <n v="1404151396"/>
    <x v="1819"/>
    <b v="0"/>
    <n v="4"/>
    <b v="0"/>
    <s v="photography/photobooks"/>
    <x v="8"/>
    <x v="20"/>
    <n v="2.0833333333333332E-2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20:01:30"/>
    <n v="1425261690"/>
    <x v="1820"/>
    <b v="0"/>
    <n v="8"/>
    <b v="0"/>
    <s v="photography/photobooks"/>
    <x v="8"/>
    <x v="20"/>
    <n v="6.565384615384616E-2"/>
    <n v="213.37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2:39:27"/>
    <n v="1326872367"/>
    <x v="1821"/>
    <b v="0"/>
    <n v="57"/>
    <b v="1"/>
    <s v="music/rock"/>
    <x v="4"/>
    <x v="11"/>
    <n v="1.3489"/>
    <n v="59.162280701754383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4:01:00"/>
    <n v="1388084862"/>
    <x v="1822"/>
    <b v="0"/>
    <n v="11"/>
    <b v="1"/>
    <s v="music/rock"/>
    <x v="4"/>
    <x v="11"/>
    <n v="1"/>
    <n v="27.27272727272727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1:26:16"/>
    <n v="1348503976"/>
    <x v="1823"/>
    <b v="0"/>
    <n v="33"/>
    <b v="1"/>
    <s v="music/rock"/>
    <x v="4"/>
    <x v="11"/>
    <n v="1.1585714285714286"/>
    <n v="24.575757575757574"/>
  </r>
  <r>
    <n v="1824"/>
    <s v="Tin Man's Broken Wisdom Fund"/>
    <s v="cd fund raiser"/>
    <n v="3000"/>
    <n v="3002"/>
    <x v="0"/>
    <x v="0"/>
    <s v="USD"/>
    <n v="1389146880"/>
    <d v="2014-01-07T21:08:00"/>
    <n v="1387403967"/>
    <x v="1824"/>
    <b v="0"/>
    <n v="40"/>
    <b v="1"/>
    <s v="music/rock"/>
    <x v="4"/>
    <x v="11"/>
    <n v="1.0006666666666666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5:01:43"/>
    <n v="1371585703"/>
    <x v="1825"/>
    <b v="0"/>
    <n v="50"/>
    <b v="1"/>
    <s v="music/rock"/>
    <x v="4"/>
    <x v="11"/>
    <n v="1.0505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7:10:17"/>
    <n v="1390083017"/>
    <x v="1826"/>
    <b v="0"/>
    <n v="38"/>
    <b v="1"/>
    <s v="music/rock"/>
    <x v="4"/>
    <x v="11"/>
    <n v="1.01"/>
    <n v="53.15789473684210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2:49:21"/>
    <n v="1294818561"/>
    <x v="1827"/>
    <b v="0"/>
    <n v="96"/>
    <b v="1"/>
    <s v="music/rock"/>
    <x v="4"/>
    <x v="11"/>
    <n v="1.0066250000000001"/>
    <n v="83.88541666666667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7:00:00"/>
    <n v="1396906530"/>
    <x v="1828"/>
    <b v="0"/>
    <n v="48"/>
    <b v="1"/>
    <s v="music/rock"/>
    <x v="4"/>
    <x v="11"/>
    <n v="1.0016"/>
    <n v="417.3333333333333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7:00:00"/>
    <n v="1291428371"/>
    <x v="1829"/>
    <b v="0"/>
    <n v="33"/>
    <b v="1"/>
    <s v="music/rock"/>
    <x v="4"/>
    <x v="11"/>
    <n v="1.6668333333333334"/>
    <n v="75.76515151515151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1:25:07"/>
    <n v="1390667107"/>
    <x v="1830"/>
    <b v="0"/>
    <n v="226"/>
    <b v="1"/>
    <s v="music/rock"/>
    <x v="4"/>
    <x v="11"/>
    <n v="1.0153333333333334"/>
    <n v="67.389380530973455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8:54:23"/>
    <n v="1335570863"/>
    <x v="1831"/>
    <b v="0"/>
    <n v="14"/>
    <b v="1"/>
    <s v="music/rock"/>
    <x v="4"/>
    <x v="11"/>
    <n v="1.03"/>
    <n v="73.571428571428569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7:57:07"/>
    <n v="1296651427"/>
    <x v="1832"/>
    <b v="0"/>
    <n v="20"/>
    <b v="1"/>
    <s v="music/rock"/>
    <x v="4"/>
    <x v="11"/>
    <n v="1.4285714285714286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2:59:00"/>
    <n v="1359421403"/>
    <x v="1833"/>
    <b v="0"/>
    <n v="25"/>
    <b v="1"/>
    <s v="music/rock"/>
    <x v="4"/>
    <x v="11"/>
    <n v="2.625"/>
    <n v="42"/>
  </r>
  <r>
    <n v="1834"/>
    <s v="TDJ - All Part of the Plan EP/Tour"/>
    <s v="Help us fund our first tour and promote our new EP!"/>
    <n v="10000"/>
    <n v="11805"/>
    <x v="0"/>
    <x v="0"/>
    <s v="USD"/>
    <n v="1422140895"/>
    <d v="2015-01-24T18:08:15"/>
    <n v="1418684895"/>
    <x v="1834"/>
    <b v="0"/>
    <n v="90"/>
    <b v="1"/>
    <s v="music/rock"/>
    <x v="4"/>
    <x v="11"/>
    <n v="1.1805000000000001"/>
    <n v="131.16666666666666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0:51:11"/>
    <n v="1456851071"/>
    <x v="1835"/>
    <b v="0"/>
    <n v="11"/>
    <b v="1"/>
    <s v="music/rock"/>
    <x v="4"/>
    <x v="11"/>
    <n v="1.04"/>
    <n v="47.272727272727273"/>
  </r>
  <r>
    <n v="1836"/>
    <s v="KICKSTART OUR &lt;+3"/>
    <s v="Help fund our 2013 Sound &amp; Lighting Touring rig!"/>
    <n v="5000"/>
    <n v="10017"/>
    <x v="0"/>
    <x v="0"/>
    <s v="USD"/>
    <n v="1361129129"/>
    <d v="2013-02-17T14:25:29"/>
    <n v="1359660329"/>
    <x v="1836"/>
    <b v="0"/>
    <n v="55"/>
    <b v="1"/>
    <s v="music/rock"/>
    <x v="4"/>
    <x v="11"/>
    <n v="2.0034000000000001"/>
    <n v="182.1272727272727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9:08:55"/>
    <n v="1326848935"/>
    <x v="1837"/>
    <b v="0"/>
    <n v="30"/>
    <b v="1"/>
    <s v="music/rock"/>
    <x v="4"/>
    <x v="11"/>
    <n v="3.0683333333333334"/>
    <n v="61.36666666666666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2:00:00"/>
    <n v="1314989557"/>
    <x v="1838"/>
    <b v="0"/>
    <n v="28"/>
    <b v="1"/>
    <s v="music/rock"/>
    <x v="4"/>
    <x v="11"/>
    <n v="1.00149"/>
    <n v="35.76749999999999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2:19:42"/>
    <n v="1472750382"/>
    <x v="1839"/>
    <b v="0"/>
    <n v="45"/>
    <b v="1"/>
    <s v="music/rock"/>
    <x v="4"/>
    <x v="11"/>
    <n v="2.0529999999999999"/>
    <n v="45.6222222222222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3:59:00"/>
    <n v="1366251510"/>
    <x v="1840"/>
    <b v="0"/>
    <n v="13"/>
    <b v="1"/>
    <s v="music/rock"/>
    <x v="4"/>
    <x v="11"/>
    <n v="1.0888888888888888"/>
    <n v="75.384615384615387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3:59:00"/>
    <n v="1397679445"/>
    <x v="1841"/>
    <b v="0"/>
    <n v="40"/>
    <b v="1"/>
    <s v="music/rock"/>
    <x v="4"/>
    <x v="11"/>
    <n v="1.0175000000000001"/>
    <n v="50.87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0:59:00"/>
    <n v="1422371381"/>
    <x v="1842"/>
    <b v="0"/>
    <n v="21"/>
    <b v="1"/>
    <s v="music/rock"/>
    <x v="4"/>
    <x v="11"/>
    <n v="1.2524999999999999"/>
    <n v="119.285714285714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8:52:34"/>
    <n v="1295653954"/>
    <x v="1843"/>
    <b v="0"/>
    <n v="134"/>
    <b v="1"/>
    <s v="music/rock"/>
    <x v="4"/>
    <x v="11"/>
    <n v="1.2400610000000001"/>
    <n v="92.54186567164180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22:00:00"/>
    <n v="1304464914"/>
    <x v="1844"/>
    <b v="0"/>
    <n v="20"/>
    <b v="1"/>
    <s v="music/rock"/>
    <x v="4"/>
    <x v="11"/>
    <n v="1.014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3:55:00"/>
    <n v="1464854398"/>
    <x v="1845"/>
    <b v="0"/>
    <n v="19"/>
    <b v="1"/>
    <s v="music/rock"/>
    <x v="4"/>
    <x v="11"/>
    <n v="1"/>
    <n v="52.63157894736841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0:36:17"/>
    <n v="1352993777"/>
    <x v="1846"/>
    <b v="0"/>
    <n v="209"/>
    <b v="1"/>
    <s v="music/rock"/>
    <x v="4"/>
    <x v="11"/>
    <n v="1.3792666666666666"/>
    <n v="98.99043062200956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0:40:32"/>
    <n v="1427780432"/>
    <x v="1847"/>
    <b v="0"/>
    <n v="38"/>
    <b v="1"/>
    <s v="music/rock"/>
    <x v="4"/>
    <x v="11"/>
    <n v="1.2088000000000001"/>
    <n v="79.52631578947368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1:59:00"/>
    <n v="1306608888"/>
    <x v="1848"/>
    <b v="0"/>
    <n v="24"/>
    <b v="1"/>
    <s v="music/rock"/>
    <x v="4"/>
    <x v="11"/>
    <n v="1.0736666666666668"/>
    <n v="134.20833333333334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5:17:39"/>
    <n v="1347913059"/>
    <x v="1849"/>
    <b v="0"/>
    <n v="8"/>
    <b v="1"/>
    <s v="music/rock"/>
    <x v="4"/>
    <x v="11"/>
    <n v="1.0033333333333334"/>
    <n v="37.62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8:01:40"/>
    <n v="1402441300"/>
    <x v="1850"/>
    <b v="0"/>
    <n v="179"/>
    <b v="1"/>
    <s v="music/rock"/>
    <x v="4"/>
    <x v="11"/>
    <n v="1.0152222222222222"/>
    <n v="51.04469273743016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20:00:00"/>
    <n v="1404769538"/>
    <x v="1851"/>
    <b v="0"/>
    <n v="26"/>
    <b v="1"/>
    <s v="music/rock"/>
    <x v="4"/>
    <x v="11"/>
    <n v="1.0007692307692309"/>
    <n v="50.0384615384615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9:00:00"/>
    <n v="1426703452"/>
    <x v="1852"/>
    <b v="0"/>
    <n v="131"/>
    <b v="1"/>
    <s v="music/rock"/>
    <x v="4"/>
    <x v="11"/>
    <n v="1.1696666666666666"/>
    <n v="133.9312977099236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21:26:57"/>
    <n v="1348536417"/>
    <x v="1853"/>
    <b v="0"/>
    <n v="14"/>
    <b v="1"/>
    <s v="music/rock"/>
    <x v="4"/>
    <x v="11"/>
    <n v="1.01875"/>
    <n v="58.2142857142857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9:30:37"/>
    <n v="1366763437"/>
    <x v="1854"/>
    <b v="0"/>
    <n v="174"/>
    <b v="1"/>
    <s v="music/rock"/>
    <x v="4"/>
    <x v="11"/>
    <n v="1.0212366666666666"/>
    <n v="88.037643678160919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7:55:40"/>
    <n v="1385124940"/>
    <x v="1855"/>
    <b v="0"/>
    <n v="191"/>
    <b v="1"/>
    <s v="music/rock"/>
    <x v="4"/>
    <x v="11"/>
    <n v="1.5405897142857143"/>
    <n v="70.57675392670157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5:31:12"/>
    <n v="1403901072"/>
    <x v="1856"/>
    <b v="0"/>
    <n v="38"/>
    <b v="1"/>
    <s v="music/rock"/>
    <x v="4"/>
    <x v="11"/>
    <n v="1.0125"/>
    <n v="53.289473684210527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3:26:53"/>
    <n v="1407954413"/>
    <x v="1857"/>
    <b v="0"/>
    <n v="22"/>
    <b v="1"/>
    <s v="music/rock"/>
    <x v="4"/>
    <x v="11"/>
    <n v="1"/>
    <n v="136.3636363636363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0:48:41"/>
    <n v="1318826921"/>
    <x v="1858"/>
    <b v="0"/>
    <n v="149"/>
    <b v="1"/>
    <s v="music/rock"/>
    <x v="4"/>
    <x v="11"/>
    <n v="1.0874800874800874"/>
    <n v="40.547315436241611"/>
  </r>
  <r>
    <n v="1859"/>
    <s v="Queen Kwong Tour to London and Paris"/>
    <s v="Queen Kwong is going ON TOUR to London and Paris!"/>
    <n v="3000"/>
    <n v="3955"/>
    <x v="0"/>
    <x v="0"/>
    <s v="USD"/>
    <n v="1316716129"/>
    <d v="2011-09-22T13:28:49"/>
    <n v="1314124129"/>
    <x v="1859"/>
    <b v="0"/>
    <n v="56"/>
    <b v="1"/>
    <s v="music/rock"/>
    <x v="4"/>
    <x v="11"/>
    <n v="1.3183333333333334"/>
    <n v="70.62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2:01:24"/>
    <n v="1389891684"/>
    <x v="1860"/>
    <b v="0"/>
    <n v="19"/>
    <b v="1"/>
    <s v="music/rock"/>
    <x v="4"/>
    <x v="11"/>
    <n v="1.3346666666666667"/>
    <n v="52.68421052631578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2:12:21"/>
    <n v="1419664341"/>
    <x v="1861"/>
    <b v="0"/>
    <n v="0"/>
    <b v="0"/>
    <s v="games/mobile games"/>
    <x v="6"/>
    <x v="18"/>
    <n v="0"/>
    <s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2:30:00"/>
    <n v="1484912974"/>
    <x v="1862"/>
    <b v="0"/>
    <n v="16"/>
    <b v="0"/>
    <s v="games/mobile games"/>
    <x v="6"/>
    <x v="18"/>
    <n v="8.0833333333333326E-2"/>
    <n v="90.9375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4:08:05"/>
    <n v="1400008085"/>
    <x v="1863"/>
    <b v="0"/>
    <n v="2"/>
    <b v="0"/>
    <s v="games/mobile games"/>
    <x v="6"/>
    <x v="18"/>
    <n v="4.0000000000000001E-3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2:11:40"/>
    <n v="1396631500"/>
    <x v="1864"/>
    <b v="0"/>
    <n v="48"/>
    <b v="0"/>
    <s v="games/mobile games"/>
    <x v="6"/>
    <x v="18"/>
    <n v="0.42892307692307691"/>
    <n v="58.08333333333333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4:49:07"/>
    <n v="1475398147"/>
    <x v="1865"/>
    <b v="0"/>
    <n v="2"/>
    <b v="0"/>
    <s v="games/mobile games"/>
    <x v="6"/>
    <x v="18"/>
    <n v="3.6363636363636364E-5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3:00:00"/>
    <n v="1483768497"/>
    <x v="1866"/>
    <b v="0"/>
    <n v="2"/>
    <b v="0"/>
    <s v="games/mobile games"/>
    <x v="6"/>
    <x v="18"/>
    <n v="5.0000000000000001E-3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7:11:52"/>
    <n v="1475791912"/>
    <x v="1867"/>
    <b v="0"/>
    <n v="1"/>
    <b v="0"/>
    <s v="games/mobile games"/>
    <x v="6"/>
    <x v="18"/>
    <n v="5.0000000000000001E-4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2:59:00"/>
    <n v="1448044925"/>
    <x v="1868"/>
    <b v="0"/>
    <n v="17"/>
    <b v="0"/>
    <s v="games/mobile games"/>
    <x v="6"/>
    <x v="18"/>
    <n v="4.8680000000000001E-2"/>
    <n v="71.588235294117652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9:04:09"/>
    <n v="1480896249"/>
    <x v="1869"/>
    <b v="0"/>
    <n v="0"/>
    <b v="0"/>
    <s v="games/mobile games"/>
    <x v="6"/>
    <x v="18"/>
    <n v="0"/>
    <s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3:17:00"/>
    <n v="1451723535"/>
    <x v="1870"/>
    <b v="0"/>
    <n v="11"/>
    <b v="0"/>
    <s v="games/mobile games"/>
    <x v="6"/>
    <x v="18"/>
    <n v="0.10314285714285715"/>
    <n v="32.818181818181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4:48:21"/>
    <n v="1413053301"/>
    <x v="1871"/>
    <b v="0"/>
    <n v="95"/>
    <b v="0"/>
    <s v="games/mobile games"/>
    <x v="6"/>
    <x v="18"/>
    <n v="0.7178461538461538"/>
    <n v="49.115789473684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2:06:42"/>
    <n v="1433041602"/>
    <x v="1872"/>
    <b v="0"/>
    <n v="13"/>
    <b v="0"/>
    <s v="games/mobile games"/>
    <x v="6"/>
    <x v="18"/>
    <n v="1.06E-2"/>
    <n v="16.307692307692307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1:45:00"/>
    <n v="1433861210"/>
    <x v="1873"/>
    <b v="0"/>
    <n v="2"/>
    <b v="0"/>
    <s v="games/mobile games"/>
    <x v="6"/>
    <x v="18"/>
    <n v="4.4999999999999997E-3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8:15:33"/>
    <n v="1465427733"/>
    <x v="1874"/>
    <b v="0"/>
    <n v="2"/>
    <b v="0"/>
    <s v="games/mobile games"/>
    <x v="6"/>
    <x v="18"/>
    <n v="1.6249999999999999E-4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6:35:08"/>
    <n v="1465335308"/>
    <x v="1875"/>
    <b v="0"/>
    <n v="3"/>
    <b v="0"/>
    <s v="games/mobile games"/>
    <x v="6"/>
    <x v="18"/>
    <n v="5.1000000000000004E-3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1:50:05"/>
    <n v="1400309405"/>
    <x v="1876"/>
    <b v="0"/>
    <n v="0"/>
    <b v="0"/>
    <s v="games/mobile games"/>
    <x v="6"/>
    <x v="18"/>
    <n v="0"/>
    <s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9:42:05"/>
    <n v="1422664925"/>
    <x v="1877"/>
    <b v="0"/>
    <n v="0"/>
    <b v="0"/>
    <s v="games/mobile games"/>
    <x v="6"/>
    <x v="18"/>
    <n v="0"/>
    <s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9:12:35"/>
    <n v="1400026355"/>
    <x v="1878"/>
    <b v="0"/>
    <n v="0"/>
    <b v="0"/>
    <s v="games/mobile games"/>
    <x v="6"/>
    <x v="18"/>
    <n v="0"/>
    <s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9:35:29"/>
    <n v="1455377729"/>
    <x v="1879"/>
    <b v="0"/>
    <n v="2"/>
    <b v="0"/>
    <s v="games/mobile games"/>
    <x v="6"/>
    <x v="18"/>
    <n v="1.1999999999999999E-3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7:36:20"/>
    <n v="1456839380"/>
    <x v="1880"/>
    <b v="0"/>
    <n v="24"/>
    <b v="0"/>
    <s v="games/mobile games"/>
    <x v="6"/>
    <x v="18"/>
    <n v="0.20080000000000001"/>
    <n v="41.83333333333333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21:39:49"/>
    <n v="1423366789"/>
    <x v="1881"/>
    <b v="0"/>
    <n v="70"/>
    <b v="1"/>
    <s v="music/indie rock"/>
    <x v="4"/>
    <x v="14"/>
    <n v="1.726845"/>
    <n v="49.33842857142857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8:48:00"/>
    <n v="1339109212"/>
    <x v="1882"/>
    <b v="0"/>
    <n v="81"/>
    <b v="1"/>
    <s v="music/indie rock"/>
    <x v="4"/>
    <x v="14"/>
    <n v="1.008955223880597"/>
    <n v="41.72839506172839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6:45:08"/>
    <n v="1331333108"/>
    <x v="1883"/>
    <b v="0"/>
    <n v="32"/>
    <b v="1"/>
    <s v="music/indie rock"/>
    <x v="4"/>
    <x v="14"/>
    <n v="1.0480480480480481"/>
    <n v="32.7187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7:00:00"/>
    <n v="1350967535"/>
    <x v="1884"/>
    <b v="0"/>
    <n v="26"/>
    <b v="1"/>
    <s v="music/indie rock"/>
    <x v="4"/>
    <x v="14"/>
    <n v="1.351"/>
    <n v="51.9615384615384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7:00:00"/>
    <n v="1341800110"/>
    <x v="1885"/>
    <b v="0"/>
    <n v="105"/>
    <b v="1"/>
    <s v="music/indie rock"/>
    <x v="4"/>
    <x v="14"/>
    <n v="1.1632786885245903"/>
    <n v="50.68571428571428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7:45:38"/>
    <n v="1413236738"/>
    <x v="1886"/>
    <b v="0"/>
    <n v="29"/>
    <b v="1"/>
    <s v="music/indie rock"/>
    <x v="4"/>
    <x v="14"/>
    <n v="1.0208333333333333"/>
    <n v="42.24137931034482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6:30:00"/>
    <n v="1447614732"/>
    <x v="1887"/>
    <b v="0"/>
    <n v="8"/>
    <b v="1"/>
    <s v="music/indie rock"/>
    <x v="4"/>
    <x v="14"/>
    <n v="1.1116666666666666"/>
    <n v="416.87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3:59:00"/>
    <n v="1272692732"/>
    <x v="1888"/>
    <b v="0"/>
    <n v="89"/>
    <b v="1"/>
    <s v="music/indie rock"/>
    <x v="4"/>
    <x v="14"/>
    <n v="1.6608000000000001"/>
    <n v="46.65168539325842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3:02:26"/>
    <n v="1359140546"/>
    <x v="1889"/>
    <b v="0"/>
    <n v="44"/>
    <b v="1"/>
    <s v="music/indie rock"/>
    <x v="4"/>
    <x v="14"/>
    <n v="1.0660000000000001"/>
    <n v="48.45454545454545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3:52:08"/>
    <n v="1353005528"/>
    <x v="1890"/>
    <b v="0"/>
    <n v="246"/>
    <b v="1"/>
    <s v="music/indie rock"/>
    <x v="4"/>
    <x v="14"/>
    <n v="1.4458441666666668"/>
    <n v="70.528983739837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1:00:00"/>
    <n v="1275851354"/>
    <x v="1891"/>
    <b v="0"/>
    <n v="120"/>
    <b v="1"/>
    <s v="music/indie rock"/>
    <x v="4"/>
    <x v="14"/>
    <n v="1.0555000000000001"/>
    <n v="87.958333333333329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0:18:01"/>
    <n v="1304867881"/>
    <x v="1892"/>
    <b v="0"/>
    <n v="26"/>
    <b v="1"/>
    <s v="music/indie rock"/>
    <x v="4"/>
    <x v="14"/>
    <n v="1.3660000000000001"/>
    <n v="26.2692307692307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2:59:00"/>
    <n v="1301524585"/>
    <x v="1893"/>
    <b v="0"/>
    <n v="45"/>
    <b v="1"/>
    <s v="music/indie rock"/>
    <x v="4"/>
    <x v="14"/>
    <n v="1.04"/>
    <n v="57.777777777777779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6:43:03"/>
    <n v="1326404583"/>
    <x v="1894"/>
    <b v="0"/>
    <n v="20"/>
    <b v="1"/>
    <s v="music/indie rock"/>
    <x v="4"/>
    <x v="14"/>
    <n v="1.14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2:55:22"/>
    <n v="1442771722"/>
    <x v="1895"/>
    <b v="0"/>
    <n v="47"/>
    <b v="1"/>
    <s v="music/indie rock"/>
    <x v="4"/>
    <x v="14"/>
    <n v="1.0171957671957672"/>
    <n v="196.34042553191489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2:02:45"/>
    <n v="1331658165"/>
    <x v="1896"/>
    <b v="0"/>
    <n v="13"/>
    <b v="1"/>
    <s v="music/indie rock"/>
    <x v="4"/>
    <x v="14"/>
    <n v="1.2394678492239468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6:00:00"/>
    <n v="1392040806"/>
    <x v="1897"/>
    <b v="0"/>
    <n v="183"/>
    <b v="1"/>
    <s v="music/indie rock"/>
    <x v="4"/>
    <x v="14"/>
    <n v="1.0245669291338582"/>
    <n v="35.55191256830600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3:00:00"/>
    <n v="1451277473"/>
    <x v="1898"/>
    <b v="0"/>
    <n v="21"/>
    <b v="1"/>
    <s v="music/indie rock"/>
    <x v="4"/>
    <x v="14"/>
    <n v="1.4450000000000001"/>
    <n v="68.809523809523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6:36:06"/>
    <n v="1424730966"/>
    <x v="1899"/>
    <b v="0"/>
    <n v="42"/>
    <b v="1"/>
    <s v="music/indie rock"/>
    <x v="4"/>
    <x v="14"/>
    <n v="1.3333333333333333"/>
    <n v="28.57142857142857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4:59:00"/>
    <n v="1347137731"/>
    <x v="1900"/>
    <b v="0"/>
    <n v="54"/>
    <b v="1"/>
    <s v="music/indie rock"/>
    <x v="4"/>
    <x v="14"/>
    <n v="1.0936440000000001"/>
    <n v="50.63166666666666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8:00:00"/>
    <n v="1429707729"/>
    <x v="1901"/>
    <b v="0"/>
    <n v="25"/>
    <b v="0"/>
    <s v="technology/gadgets"/>
    <x v="2"/>
    <x v="29"/>
    <n v="2.696969696969697E-2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3:57:27"/>
    <n v="1422903447"/>
    <x v="1902"/>
    <b v="0"/>
    <n v="3"/>
    <b v="0"/>
    <s v="technology/gadgets"/>
    <x v="2"/>
    <x v="29"/>
    <n v="1.2E-2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3:29:51"/>
    <n v="1480357791"/>
    <x v="1903"/>
    <b v="0"/>
    <n v="41"/>
    <b v="0"/>
    <s v="technology/gadgets"/>
    <x v="2"/>
    <x v="29"/>
    <n v="0.46600000000000003"/>
    <n v="34.09756097560975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1:27:01"/>
    <n v="1447864021"/>
    <x v="1904"/>
    <b v="0"/>
    <n v="2"/>
    <b v="0"/>
    <s v="technology/gadgets"/>
    <x v="2"/>
    <x v="29"/>
    <n v="1E-3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7:13:14"/>
    <n v="1407535994"/>
    <x v="1905"/>
    <b v="0"/>
    <n v="4"/>
    <b v="0"/>
    <s v="technology/gadgets"/>
    <x v="2"/>
    <x v="29"/>
    <n v="1.6800000000000001E-3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1:06:23"/>
    <n v="1464105983"/>
    <x v="1906"/>
    <b v="0"/>
    <n v="99"/>
    <b v="0"/>
    <s v="technology/gadgets"/>
    <x v="2"/>
    <x v="29"/>
    <n v="0.42759999999999998"/>
    <n v="215.959595959595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9:05:25"/>
    <n v="1399557925"/>
    <x v="1907"/>
    <b v="0"/>
    <n v="4"/>
    <b v="0"/>
    <s v="technology/gadgets"/>
    <x v="2"/>
    <x v="29"/>
    <n v="2.8333333333333335E-3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7:01:40"/>
    <n v="1480456900"/>
    <x v="1908"/>
    <b v="0"/>
    <n v="4"/>
    <b v="0"/>
    <s v="technology/gadgets"/>
    <x v="2"/>
    <x v="29"/>
    <n v="1.7319999999999999E-2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5:17:59"/>
    <n v="1411467479"/>
    <x v="1909"/>
    <b v="0"/>
    <n v="38"/>
    <b v="0"/>
    <s v="technology/gadgets"/>
    <x v="2"/>
    <x v="29"/>
    <n v="0.14111428571428572"/>
    <n v="129.9736842105263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7:45:00"/>
    <n v="1442531217"/>
    <x v="1910"/>
    <b v="0"/>
    <n v="285"/>
    <b v="0"/>
    <s v="technology/gadgets"/>
    <x v="2"/>
    <x v="29"/>
    <n v="0.39395294117647056"/>
    <n v="117.4947368421052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9:48:54"/>
    <n v="1404953334"/>
    <x v="1911"/>
    <b v="0"/>
    <n v="1"/>
    <b v="0"/>
    <s v="technology/gadgets"/>
    <x v="2"/>
    <x v="29"/>
    <n v="2.3529411764705883E-4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0:26:00"/>
    <n v="1430803560"/>
    <x v="1912"/>
    <b v="0"/>
    <n v="42"/>
    <b v="0"/>
    <s v="technology/gadgets"/>
    <x v="2"/>
    <x v="29"/>
    <n v="0.59299999999999997"/>
    <n v="70.59523809523810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7:16:18"/>
    <n v="1410178578"/>
    <x v="1913"/>
    <b v="0"/>
    <n v="26"/>
    <b v="0"/>
    <s v="technology/gadgets"/>
    <x v="2"/>
    <x v="29"/>
    <n v="1.3270833333333334E-2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2:59:00"/>
    <n v="1413519073"/>
    <x v="1914"/>
    <b v="0"/>
    <n v="2"/>
    <b v="0"/>
    <s v="technology/gadgets"/>
    <x v="2"/>
    <x v="29"/>
    <n v="9.0090090090090086E-2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20:10:22"/>
    <n v="1407892222"/>
    <x v="1915"/>
    <b v="0"/>
    <n v="4"/>
    <b v="0"/>
    <s v="technology/gadgets"/>
    <x v="2"/>
    <x v="29"/>
    <n v="1.6E-2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3:12:55"/>
    <n v="1476378775"/>
    <x v="1916"/>
    <b v="0"/>
    <n v="6"/>
    <b v="0"/>
    <s v="technology/gadgets"/>
    <x v="2"/>
    <x v="29"/>
    <n v="5.1000000000000004E-3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1:28:53"/>
    <n v="1484116133"/>
    <x v="1917"/>
    <b v="0"/>
    <n v="70"/>
    <b v="0"/>
    <s v="technology/gadgets"/>
    <x v="2"/>
    <x v="29"/>
    <n v="0.52570512820512816"/>
    <n v="2928.92857142857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3:57:31"/>
    <n v="1404845851"/>
    <x v="1918"/>
    <b v="0"/>
    <n v="9"/>
    <b v="0"/>
    <s v="technology/gadgets"/>
    <x v="2"/>
    <x v="29"/>
    <n v="1.04E-2"/>
    <n v="28.8888888888888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6:00:49"/>
    <n v="1429477249"/>
    <x v="1919"/>
    <b v="0"/>
    <n v="8"/>
    <b v="0"/>
    <s v="technology/gadgets"/>
    <x v="2"/>
    <x v="29"/>
    <n v="0.47399999999999998"/>
    <n v="29.625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8:00:00"/>
    <n v="1443042061"/>
    <x v="1920"/>
    <b v="0"/>
    <n v="105"/>
    <b v="0"/>
    <s v="technology/gadgets"/>
    <x v="2"/>
    <x v="29"/>
    <n v="0.43030000000000002"/>
    <n v="40.980952380952381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0:19:03"/>
    <n v="1339651143"/>
    <x v="1921"/>
    <b v="0"/>
    <n v="38"/>
    <b v="1"/>
    <s v="music/indie rock"/>
    <x v="4"/>
    <x v="14"/>
    <n v="1.3680000000000001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1:08:27"/>
    <n v="1384236507"/>
    <x v="1922"/>
    <b v="0"/>
    <n v="64"/>
    <b v="1"/>
    <s v="music/indie rock"/>
    <x v="4"/>
    <x v="14"/>
    <n v="1.1555"/>
    <n v="36.10937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3:59:00"/>
    <n v="1313612532"/>
    <x v="1923"/>
    <b v="0"/>
    <n v="13"/>
    <b v="1"/>
    <s v="music/indie rock"/>
    <x v="4"/>
    <x v="14"/>
    <n v="2.4079999999999999"/>
    <n v="23.15384615384615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4:33:00"/>
    <n v="1387390555"/>
    <x v="1924"/>
    <b v="0"/>
    <n v="33"/>
    <b v="1"/>
    <s v="music/indie rock"/>
    <x v="4"/>
    <x v="14"/>
    <n v="1.1439999999999999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9:00:00"/>
    <n v="1379540288"/>
    <x v="1925"/>
    <b v="0"/>
    <n v="52"/>
    <b v="1"/>
    <s v="music/indie rock"/>
    <x v="4"/>
    <x v="14"/>
    <n v="1.1033333333333333"/>
    <n v="31.82692307692307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9:26:00"/>
    <n v="1286319256"/>
    <x v="1926"/>
    <b v="0"/>
    <n v="107"/>
    <b v="1"/>
    <s v="music/indie rock"/>
    <x v="4"/>
    <x v="14"/>
    <n v="1.9537933333333333"/>
    <n v="27.3896261682243"/>
  </r>
  <r>
    <n v="1927"/>
    <s v="GBS Detroit Presents Hampshire"/>
    <s v="Hampshire is headed to GBS Detroit."/>
    <n v="600"/>
    <n v="620"/>
    <x v="0"/>
    <x v="0"/>
    <s v="USD"/>
    <n v="1331182740"/>
    <d v="2012-03-07T23:59:00"/>
    <n v="1329856839"/>
    <x v="1927"/>
    <b v="0"/>
    <n v="11"/>
    <b v="1"/>
    <s v="music/indie rock"/>
    <x v="4"/>
    <x v="14"/>
    <n v="1.0333333333333334"/>
    <n v="56.363636363636367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0:33:14"/>
    <n v="1365348794"/>
    <x v="1928"/>
    <b v="0"/>
    <n v="34"/>
    <b v="1"/>
    <s v="music/indie rock"/>
    <x v="4"/>
    <x v="14"/>
    <n v="1.031372549019608"/>
    <n v="77.3529411764705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9:31:06"/>
    <n v="1306197066"/>
    <x v="1929"/>
    <b v="0"/>
    <n v="75"/>
    <b v="1"/>
    <s v="music/indie rock"/>
    <x v="4"/>
    <x v="14"/>
    <n v="1.003125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8:24:42"/>
    <n v="1368019482"/>
    <x v="1930"/>
    <b v="0"/>
    <n v="26"/>
    <b v="1"/>
    <s v="music/indie rock"/>
    <x v="4"/>
    <x v="14"/>
    <n v="1.27"/>
    <n v="48.846153846153847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22:30:00"/>
    <n v="1336512309"/>
    <x v="1931"/>
    <b v="0"/>
    <n v="50"/>
    <b v="1"/>
    <s v="music/indie rock"/>
    <x v="4"/>
    <x v="14"/>
    <n v="1.20601"/>
    <n v="48.24040000000000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4:26:13"/>
    <n v="1325618773"/>
    <x v="1932"/>
    <b v="0"/>
    <n v="80"/>
    <b v="1"/>
    <s v="music/indie rock"/>
    <x v="4"/>
    <x v="14"/>
    <n v="1.0699047619047619"/>
    <n v="70.21250000000000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22:08:27"/>
    <n v="1409195307"/>
    <x v="1933"/>
    <b v="0"/>
    <n v="110"/>
    <b v="1"/>
    <s v="music/indie rock"/>
    <x v="4"/>
    <x v="14"/>
    <n v="1.7243333333333333"/>
    <n v="94.05454545454544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0:00:00"/>
    <n v="1321649321"/>
    <x v="1934"/>
    <b v="0"/>
    <n v="77"/>
    <b v="1"/>
    <s v="music/indie rock"/>
    <x v="4"/>
    <x v="14"/>
    <n v="1.2362"/>
    <n v="80.27272727272726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3:59:00"/>
    <n v="1400106171"/>
    <x v="1935"/>
    <b v="0"/>
    <n v="50"/>
    <b v="1"/>
    <s v="music/indie rock"/>
    <x v="4"/>
    <x v="14"/>
    <n v="1.0840000000000001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0:59:00"/>
    <n v="1320528070"/>
    <x v="1936"/>
    <b v="0"/>
    <n v="145"/>
    <b v="1"/>
    <s v="music/indie rock"/>
    <x v="4"/>
    <x v="14"/>
    <n v="1.1652013333333333"/>
    <n v="60.26903448275862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22:59:00"/>
    <n v="1338346281"/>
    <x v="1937"/>
    <b v="0"/>
    <n v="29"/>
    <b v="1"/>
    <s v="music/indie rock"/>
    <x v="4"/>
    <x v="14"/>
    <n v="1.8724499999999999"/>
    <n v="38.74034482758620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0:00:00"/>
    <n v="1370067231"/>
    <x v="1938"/>
    <b v="0"/>
    <n v="114"/>
    <b v="1"/>
    <s v="music/indie rock"/>
    <x v="4"/>
    <x v="14"/>
    <n v="1.1593333333333333"/>
    <n v="152.5438596491227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7:38:28"/>
    <n v="1360366708"/>
    <x v="1939"/>
    <b v="0"/>
    <n v="96"/>
    <b v="1"/>
    <s v="music/indie rock"/>
    <x v="4"/>
    <x v="14"/>
    <n v="1.107"/>
    <n v="115.3125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22:59:00"/>
    <n v="1304770233"/>
    <x v="1940"/>
    <b v="0"/>
    <n v="31"/>
    <b v="1"/>
    <s v="music/indie rock"/>
    <x v="4"/>
    <x v="14"/>
    <n v="1.7092307692307693"/>
    <n v="35.83870967741935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1:58:51"/>
    <n v="1397545131"/>
    <x v="1941"/>
    <b v="1"/>
    <n v="4883"/>
    <b v="1"/>
    <s v="technology/hardware"/>
    <x v="2"/>
    <x v="30"/>
    <n v="1.2611835600000001"/>
    <n v="64.57011877943887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4:52:20"/>
    <n v="1302033140"/>
    <x v="1942"/>
    <b v="1"/>
    <n v="95"/>
    <b v="1"/>
    <s v="technology/hardware"/>
    <x v="2"/>
    <x v="30"/>
    <n v="1.3844033333333334"/>
    <n v="87.436000000000007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1:28:36"/>
    <n v="1467008916"/>
    <x v="1943"/>
    <b v="1"/>
    <n v="2478"/>
    <b v="1"/>
    <s v="technology/hardware"/>
    <x v="2"/>
    <x v="30"/>
    <n v="17.052499999999998"/>
    <n v="68.81557707828893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9:01:30"/>
    <n v="1396360890"/>
    <x v="1944"/>
    <b v="1"/>
    <n v="1789"/>
    <b v="1"/>
    <s v="technology/hardware"/>
    <x v="2"/>
    <x v="30"/>
    <n v="7.8805550000000002"/>
    <n v="176.200223588597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1:02:38"/>
    <n v="1433224958"/>
    <x v="1945"/>
    <b v="1"/>
    <n v="680"/>
    <b v="1"/>
    <s v="technology/hardware"/>
    <x v="2"/>
    <x v="30"/>
    <n v="3.4801799999999998"/>
    <n v="511.7911764705882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21:36:01"/>
    <n v="1392780961"/>
    <x v="1946"/>
    <b v="1"/>
    <n v="70"/>
    <b v="1"/>
    <s v="technology/hardware"/>
    <x v="2"/>
    <x v="30"/>
    <n v="1.4974666666666667"/>
    <n v="160.4428571428571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0:59:00"/>
    <n v="1255730520"/>
    <x v="1947"/>
    <b v="1"/>
    <n v="23"/>
    <b v="1"/>
    <s v="technology/hardware"/>
    <x v="2"/>
    <x v="30"/>
    <n v="1.0063375000000001"/>
    <n v="35.00304347826087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2:02:00"/>
    <n v="1460557809"/>
    <x v="1948"/>
    <b v="1"/>
    <n v="4245"/>
    <b v="1"/>
    <s v="technology/hardware"/>
    <x v="2"/>
    <x v="30"/>
    <n v="8.0021100000000001"/>
    <n v="188.5067137809187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5:09:11"/>
    <n v="1402394951"/>
    <x v="1949"/>
    <b v="1"/>
    <n v="943"/>
    <b v="1"/>
    <s v="technology/hardware"/>
    <x v="2"/>
    <x v="30"/>
    <n v="1.0600260000000001"/>
    <n v="56.204984093319197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3:21:13"/>
    <n v="1300767673"/>
    <x v="1950"/>
    <b v="1"/>
    <n v="1876"/>
    <b v="1"/>
    <s v="technology/hardware"/>
    <x v="2"/>
    <x v="30"/>
    <n v="2.0051866666666669"/>
    <n v="51.305415778251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6:05:37"/>
    <n v="1475921137"/>
    <x v="1951"/>
    <b v="1"/>
    <n v="834"/>
    <b v="1"/>
    <s v="technology/hardware"/>
    <x v="2"/>
    <x v="30"/>
    <n v="2.1244399999999999"/>
    <n v="127.36450839328538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9:33:35"/>
    <n v="1378737215"/>
    <x v="1952"/>
    <b v="1"/>
    <n v="682"/>
    <b v="1"/>
    <s v="technology/hardware"/>
    <x v="2"/>
    <x v="30"/>
    <n v="1.9847237142857144"/>
    <n v="101.8553225806451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22:00:00"/>
    <n v="1328158065"/>
    <x v="1953"/>
    <b v="1"/>
    <n v="147"/>
    <b v="1"/>
    <s v="technology/hardware"/>
    <x v="2"/>
    <x v="30"/>
    <n v="2.2594666666666665"/>
    <n v="230.55782312925169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0:00:00"/>
    <n v="1453730176"/>
    <x v="1954"/>
    <b v="1"/>
    <n v="415"/>
    <b v="1"/>
    <s v="technology/hardware"/>
    <x v="2"/>
    <x v="30"/>
    <n v="6.9894800000000004"/>
    <n v="842.1060240963855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4:00:00"/>
    <n v="1334989881"/>
    <x v="1955"/>
    <b v="1"/>
    <n v="290"/>
    <b v="1"/>
    <s v="technology/hardware"/>
    <x v="2"/>
    <x v="30"/>
    <n v="3.9859528571428569"/>
    <n v="577.2759310344827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6:10:05"/>
    <n v="1425507005"/>
    <x v="1956"/>
    <b v="1"/>
    <n v="365"/>
    <b v="1"/>
    <s v="technology/hardware"/>
    <x v="2"/>
    <x v="30"/>
    <n v="2.9403333333333332"/>
    <n v="483.34246575342468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21:21:53"/>
    <n v="1348712513"/>
    <x v="1957"/>
    <b v="1"/>
    <n v="660"/>
    <b v="1"/>
    <s v="technology/hardware"/>
    <x v="2"/>
    <x v="30"/>
    <n v="1.6750470000000002"/>
    <n v="76.13850000000000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7:42:41"/>
    <n v="1361490161"/>
    <x v="1958"/>
    <b v="1"/>
    <n v="1356"/>
    <b v="1"/>
    <s v="technology/hardware"/>
    <x v="2"/>
    <x v="30"/>
    <n v="14.355717142857143"/>
    <n v="74.10768436578170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9:00:00"/>
    <n v="1408565860"/>
    <x v="1959"/>
    <b v="1"/>
    <n v="424"/>
    <b v="1"/>
    <s v="technology/hardware"/>
    <x v="2"/>
    <x v="30"/>
    <n v="1.5673440000000001"/>
    <n v="36.965660377358489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3:42:21"/>
    <n v="1416559341"/>
    <x v="1960"/>
    <b v="1"/>
    <n v="33"/>
    <b v="1"/>
    <s v="technology/hardware"/>
    <x v="2"/>
    <x v="30"/>
    <n v="1.1790285714285715"/>
    <n v="2500.969696969697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22:59:00"/>
    <n v="1346042417"/>
    <x v="1961"/>
    <b v="1"/>
    <n v="1633"/>
    <b v="1"/>
    <s v="technology/hardware"/>
    <x v="2"/>
    <x v="30"/>
    <n v="11.053811999999999"/>
    <n v="67.69021432945498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3:43:56"/>
    <n v="1397414636"/>
    <x v="1962"/>
    <b v="1"/>
    <n v="306"/>
    <b v="1"/>
    <s v="technology/hardware"/>
    <x v="2"/>
    <x v="30"/>
    <n v="1.9292499999999999"/>
    <n v="63.0473856209150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5:18:54"/>
    <n v="1407838734"/>
    <x v="1963"/>
    <b v="1"/>
    <n v="205"/>
    <b v="1"/>
    <s v="technology/hardware"/>
    <x v="2"/>
    <x v="30"/>
    <n v="1.268842105263158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1:32:52"/>
    <n v="1458714772"/>
    <x v="1964"/>
    <b v="1"/>
    <n v="1281"/>
    <b v="1"/>
    <s v="technology/hardware"/>
    <x v="2"/>
    <x v="30"/>
    <n v="2.5957748878923765"/>
    <n v="180.7518501170960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20:00:00"/>
    <n v="1324433310"/>
    <x v="1965"/>
    <b v="1"/>
    <n v="103"/>
    <b v="1"/>
    <s v="technology/hardware"/>
    <x v="2"/>
    <x v="30"/>
    <n v="2.6227999999999998"/>
    <n v="127.3203883495145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7:58:18"/>
    <n v="1405429098"/>
    <x v="1966"/>
    <b v="1"/>
    <n v="1513"/>
    <b v="1"/>
    <s v="technology/hardware"/>
    <x v="2"/>
    <x v="30"/>
    <n v="2.0674309000000002"/>
    <n v="136.64447455386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0:55:29"/>
    <n v="1396367729"/>
    <x v="1967"/>
    <b v="1"/>
    <n v="405"/>
    <b v="1"/>
    <s v="technology/hardware"/>
    <x v="2"/>
    <x v="30"/>
    <n v="3.7012999999999998"/>
    <n v="182.7802469135802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0:05:15"/>
    <n v="1478095515"/>
    <x v="1968"/>
    <b v="1"/>
    <n v="510"/>
    <b v="1"/>
    <s v="technology/hardware"/>
    <x v="2"/>
    <x v="30"/>
    <n v="2.8496600000000001"/>
    <n v="279.3784313725490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4:01:08"/>
    <n v="1467831668"/>
    <x v="1969"/>
    <b v="1"/>
    <n v="1887"/>
    <b v="1"/>
    <s v="technology/hardware"/>
    <x v="2"/>
    <x v="30"/>
    <n v="5.7907999999999999"/>
    <n v="61.37572866984631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22:38:21"/>
    <n v="1361248701"/>
    <x v="1970"/>
    <b v="1"/>
    <n v="701"/>
    <b v="1"/>
    <s v="technology/hardware"/>
    <x v="2"/>
    <x v="30"/>
    <n v="11.318"/>
    <n v="80.72753209700428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3:00:00"/>
    <n v="1381752061"/>
    <x v="1971"/>
    <b v="1"/>
    <n v="3863"/>
    <b v="1"/>
    <s v="technology/hardware"/>
    <x v="2"/>
    <x v="30"/>
    <n v="2.6302771750000002"/>
    <n v="272.3559073259125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20:17:24"/>
    <n v="1350605844"/>
    <x v="1972"/>
    <b v="1"/>
    <n v="238"/>
    <b v="1"/>
    <s v="technology/hardware"/>
    <x v="2"/>
    <x v="30"/>
    <n v="6.7447999999999997"/>
    <n v="70.84873949579831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2:00:00"/>
    <n v="1467134464"/>
    <x v="1973"/>
    <b v="1"/>
    <n v="2051"/>
    <b v="1"/>
    <s v="technology/hardware"/>
    <x v="2"/>
    <x v="30"/>
    <n v="2.5683081313131315"/>
    <n v="247.9400341296928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3:01:09"/>
    <n v="1371715269"/>
    <x v="1974"/>
    <b v="1"/>
    <n v="402"/>
    <b v="1"/>
    <s v="technology/hardware"/>
    <x v="2"/>
    <x v="30"/>
    <n v="3.7549600000000001"/>
    <n v="186.8139303482587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3:07:31"/>
    <n v="1360346851"/>
    <x v="1975"/>
    <b v="1"/>
    <n v="253"/>
    <b v="1"/>
    <s v="technology/hardware"/>
    <x v="2"/>
    <x v="30"/>
    <n v="2.0870837499999997"/>
    <n v="131.98948616600788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6:35:25"/>
    <n v="1371159325"/>
    <x v="1976"/>
    <b v="1"/>
    <n v="473"/>
    <b v="1"/>
    <s v="technology/hardware"/>
    <x v="2"/>
    <x v="30"/>
    <n v="3.4660000000000002"/>
    <n v="29.310782241014799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2:59:00"/>
    <n v="1446527540"/>
    <x v="1977"/>
    <b v="1"/>
    <n v="821"/>
    <b v="1"/>
    <s v="technology/hardware"/>
    <x v="2"/>
    <x v="30"/>
    <n v="4.0232999999999999"/>
    <n v="245.0243605359317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2:00:00"/>
    <n v="1336627492"/>
    <x v="1978"/>
    <b v="1"/>
    <n v="388"/>
    <b v="1"/>
    <s v="technology/hardware"/>
    <x v="2"/>
    <x v="30"/>
    <n v="10.2684514"/>
    <n v="1323.2540463917526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3:59:00"/>
    <n v="1444734146"/>
    <x v="1979"/>
    <b v="1"/>
    <n v="813"/>
    <b v="1"/>
    <s v="technology/hardware"/>
    <x v="2"/>
    <x v="30"/>
    <n v="1.14901155"/>
    <n v="282.65966789667897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7:01:02"/>
    <n v="1456232462"/>
    <x v="1980"/>
    <b v="1"/>
    <n v="1945"/>
    <b v="1"/>
    <s v="technology/hardware"/>
    <x v="2"/>
    <x v="30"/>
    <n v="3.5482402000000004"/>
    <n v="91.21440102827763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2:24:25"/>
    <n v="1402334665"/>
    <x v="1981"/>
    <b v="0"/>
    <n v="12"/>
    <b v="0"/>
    <s v="photography/people"/>
    <x v="8"/>
    <x v="31"/>
    <n v="5.0799999999999998E-2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0:04:47"/>
    <n v="1478268287"/>
    <x v="1982"/>
    <b v="0"/>
    <n v="0"/>
    <b v="0"/>
    <s v="photography/people"/>
    <x v="8"/>
    <x v="31"/>
    <n v="0"/>
    <s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2:00:00"/>
    <n v="1470874618"/>
    <x v="1983"/>
    <b v="0"/>
    <n v="16"/>
    <b v="0"/>
    <s v="photography/people"/>
    <x v="8"/>
    <x v="31"/>
    <n v="4.2999999999999997E-2"/>
    <n v="88.687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4:58:01"/>
    <n v="1412189881"/>
    <x v="1984"/>
    <b v="0"/>
    <n v="7"/>
    <b v="0"/>
    <s v="photography/people"/>
    <x v="8"/>
    <x v="31"/>
    <n v="0.21146666666666666"/>
    <n v="453.1428571428571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8:00:00"/>
    <n v="1467650771"/>
    <x v="1985"/>
    <b v="0"/>
    <n v="4"/>
    <b v="0"/>
    <s v="photography/people"/>
    <x v="8"/>
    <x v="31"/>
    <n v="3.1875000000000001E-2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4:24:43"/>
    <n v="1455359083"/>
    <x v="1986"/>
    <b v="0"/>
    <n v="1"/>
    <b v="0"/>
    <s v="photography/people"/>
    <x v="8"/>
    <x v="31"/>
    <n v="5.0000000000000001E-4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0:21:16"/>
    <n v="1422631276"/>
    <x v="1987"/>
    <b v="0"/>
    <n v="28"/>
    <b v="0"/>
    <s v="photography/people"/>
    <x v="8"/>
    <x v="31"/>
    <n v="0.42472727272727273"/>
    <n v="83.428571428571431"/>
  </r>
  <r>
    <n v="1988"/>
    <s v="Phillip Michael Photography"/>
    <s v="Expressing art in an image!"/>
    <n v="6000"/>
    <n v="25"/>
    <x v="2"/>
    <x v="0"/>
    <s v="USD"/>
    <n v="1440094742"/>
    <d v="2015-08-20T13:19:02"/>
    <n v="1437502742"/>
    <x v="1988"/>
    <b v="0"/>
    <n v="1"/>
    <b v="0"/>
    <s v="photography/people"/>
    <x v="8"/>
    <x v="31"/>
    <n v="4.1666666666666666E-3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1:20:08"/>
    <n v="1478881208"/>
    <x v="1989"/>
    <b v="0"/>
    <n v="1"/>
    <b v="0"/>
    <s v="photography/people"/>
    <x v="8"/>
    <x v="31"/>
    <n v="0.0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3:42:12"/>
    <n v="1454042532"/>
    <x v="1990"/>
    <b v="0"/>
    <n v="5"/>
    <b v="0"/>
    <s v="photography/people"/>
    <x v="8"/>
    <x v="31"/>
    <n v="0.16966666666666666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6:26:26"/>
    <n v="1434144386"/>
    <x v="1991"/>
    <b v="0"/>
    <n v="3"/>
    <b v="0"/>
    <s v="photography/people"/>
    <x v="8"/>
    <x v="31"/>
    <n v="7.0000000000000007E-2"/>
    <n v="46.666666666666664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22:26:31"/>
    <n v="1421637991"/>
    <x v="1992"/>
    <b v="0"/>
    <n v="2"/>
    <b v="0"/>
    <s v="photography/people"/>
    <x v="8"/>
    <x v="31"/>
    <n v="1.3333333333333333E-3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9:07:17"/>
    <n v="1448114837"/>
    <x v="1993"/>
    <b v="0"/>
    <n v="0"/>
    <b v="0"/>
    <s v="photography/people"/>
    <x v="8"/>
    <x v="31"/>
    <n v="0"/>
    <s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20:09:02"/>
    <n v="1475885342"/>
    <x v="1994"/>
    <b v="0"/>
    <n v="0"/>
    <b v="0"/>
    <s v="photography/people"/>
    <x v="8"/>
    <x v="31"/>
    <n v="0"/>
    <s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6:38:56"/>
    <n v="1435354736"/>
    <x v="1995"/>
    <b v="0"/>
    <n v="3"/>
    <b v="0"/>
    <s v="photography/people"/>
    <x v="8"/>
    <x v="31"/>
    <n v="7.8E-2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4:40:11"/>
    <n v="1402429211"/>
    <x v="1996"/>
    <b v="0"/>
    <n v="0"/>
    <b v="0"/>
    <s v="photography/people"/>
    <x v="8"/>
    <x v="31"/>
    <n v="0"/>
    <s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7:20:12"/>
    <n v="1406499612"/>
    <x v="1997"/>
    <b v="0"/>
    <n v="0"/>
    <b v="0"/>
    <s v="photography/people"/>
    <x v="8"/>
    <x v="31"/>
    <n v="0"/>
    <s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21:50:38"/>
    <n v="1402973438"/>
    <x v="1998"/>
    <b v="0"/>
    <n v="3"/>
    <b v="0"/>
    <s v="photography/people"/>
    <x v="8"/>
    <x v="31"/>
    <n v="0.26200000000000001"/>
    <n v="218.33333333333334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7:35:08"/>
    <n v="1413286508"/>
    <x v="1999"/>
    <b v="0"/>
    <n v="7"/>
    <b v="0"/>
    <s v="photography/people"/>
    <x v="8"/>
    <x v="31"/>
    <n v="7.6129032258064515E-3"/>
    <n v="33.714285714285715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7:50:13"/>
    <n v="1449528613"/>
    <x v="2000"/>
    <b v="0"/>
    <n v="25"/>
    <b v="0"/>
    <s v="photography/people"/>
    <x v="8"/>
    <x v="31"/>
    <n v="0.125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5:00:00"/>
    <n v="1431406916"/>
    <x v="2001"/>
    <b v="1"/>
    <n v="1637"/>
    <b v="1"/>
    <s v="technology/hardware"/>
    <x v="2"/>
    <x v="30"/>
    <n v="3.8212909090909091"/>
    <n v="128.3879047037263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2:05:43"/>
    <n v="1482599143"/>
    <x v="2002"/>
    <b v="1"/>
    <n v="1375"/>
    <b v="1"/>
    <s v="technology/hardware"/>
    <x v="2"/>
    <x v="30"/>
    <n v="2.1679422000000002"/>
    <n v="78.83426181818181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8:00:00"/>
    <n v="1276830052"/>
    <x v="2003"/>
    <b v="1"/>
    <n v="17"/>
    <b v="1"/>
    <s v="technology/hardware"/>
    <x v="2"/>
    <x v="30"/>
    <n v="3.12"/>
    <n v="91.76470588235294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9:31:03"/>
    <n v="1402410663"/>
    <x v="2004"/>
    <b v="1"/>
    <n v="354"/>
    <b v="1"/>
    <s v="technology/hardware"/>
    <x v="2"/>
    <x v="30"/>
    <n v="2.3442048"/>
    <n v="331.1023728813559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22:59:00"/>
    <n v="1379532618"/>
    <x v="2005"/>
    <b v="1"/>
    <n v="191"/>
    <b v="1"/>
    <s v="technology/hardware"/>
    <x v="2"/>
    <x v="30"/>
    <n v="1.236801"/>
    <n v="194.2619371727748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8:00:45"/>
    <n v="1414584045"/>
    <x v="2006"/>
    <b v="1"/>
    <n v="303"/>
    <b v="1"/>
    <s v="technology/hardware"/>
    <x v="2"/>
    <x v="30"/>
    <n v="2.4784000000000002"/>
    <n v="408.976897689768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3:00:00"/>
    <n v="1276891586"/>
    <x v="2007"/>
    <b v="1"/>
    <n v="137"/>
    <b v="1"/>
    <s v="technology/hardware"/>
    <x v="2"/>
    <x v="30"/>
    <n v="1.157092"/>
    <n v="84.45927007299269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9:30:22"/>
    <n v="1312641022"/>
    <x v="2008"/>
    <b v="1"/>
    <n v="41"/>
    <b v="1"/>
    <s v="technology/hardware"/>
    <x v="2"/>
    <x v="30"/>
    <n v="1.1707484768810599"/>
    <n v="44.85365853658536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3:45:43"/>
    <n v="1476776743"/>
    <x v="2009"/>
    <b v="1"/>
    <n v="398"/>
    <b v="1"/>
    <s v="technology/hardware"/>
    <x v="2"/>
    <x v="30"/>
    <n v="3.05158"/>
    <n v="383.3643216080402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8:54:51"/>
    <n v="1468972491"/>
    <x v="2010"/>
    <b v="1"/>
    <n v="1737"/>
    <b v="1"/>
    <s v="technology/hardware"/>
    <x v="2"/>
    <x v="30"/>
    <n v="3.2005299999999997"/>
    <n v="55.27685664939550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8:00:00"/>
    <n v="1449650173"/>
    <x v="2011"/>
    <b v="1"/>
    <n v="971"/>
    <b v="1"/>
    <s v="technology/hardware"/>
    <x v="2"/>
    <x v="30"/>
    <n v="8.1956399999999991"/>
    <n v="422.0205973223480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4:44:01"/>
    <n v="1420573441"/>
    <x v="2012"/>
    <b v="1"/>
    <n v="183"/>
    <b v="1"/>
    <s v="technology/hardware"/>
    <x v="2"/>
    <x v="30"/>
    <n v="2.3490000000000002"/>
    <n v="64.180327868852459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8:03:34"/>
    <n v="1462835014"/>
    <x v="2013"/>
    <b v="1"/>
    <n v="4562"/>
    <b v="1"/>
    <s v="technology/hardware"/>
    <x v="2"/>
    <x v="30"/>
    <n v="4.9491375"/>
    <n v="173.5778167470407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3:08:59"/>
    <n v="1361250539"/>
    <x v="2014"/>
    <b v="1"/>
    <n v="26457"/>
    <b v="1"/>
    <s v="technology/hardware"/>
    <x v="2"/>
    <x v="30"/>
    <n v="78.137822333333332"/>
    <n v="88.601680840609291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6:02:43"/>
    <n v="1313010163"/>
    <x v="2015"/>
    <b v="1"/>
    <n v="162"/>
    <b v="1"/>
    <s v="technology/hardware"/>
    <x v="2"/>
    <x v="30"/>
    <n v="1.1300013888888889"/>
    <n v="50.22228395061728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6:08:19"/>
    <n v="1360271299"/>
    <x v="2016"/>
    <b v="1"/>
    <n v="479"/>
    <b v="1"/>
    <s v="technology/hardware"/>
    <x v="2"/>
    <x v="30"/>
    <n v="9.2154220000000002"/>
    <n v="192.3887682672233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3:00:00"/>
    <n v="1329873755"/>
    <x v="2017"/>
    <b v="1"/>
    <n v="426"/>
    <b v="1"/>
    <s v="technology/hardware"/>
    <x v="2"/>
    <x v="30"/>
    <n v="1.2510239999999999"/>
    <n v="73.41690140845069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3:46:49"/>
    <n v="1436863609"/>
    <x v="2018"/>
    <b v="1"/>
    <n v="450"/>
    <b v="1"/>
    <s v="technology/hardware"/>
    <x v="2"/>
    <x v="30"/>
    <n v="1.0224343076923077"/>
    <n v="147.6849555555555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2:00:21"/>
    <n v="1471971621"/>
    <x v="2019"/>
    <b v="1"/>
    <n v="1780"/>
    <b v="1"/>
    <s v="technology/hardware"/>
    <x v="2"/>
    <x v="30"/>
    <n v="4.8490975000000001"/>
    <n v="108.9684831460674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8:04:00"/>
    <n v="1396923624"/>
    <x v="2020"/>
    <b v="1"/>
    <n v="122"/>
    <b v="1"/>
    <s v="technology/hardware"/>
    <x v="2"/>
    <x v="30"/>
    <n v="1.9233333333333333"/>
    <n v="23.64754098360655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20:41:37"/>
    <n v="1407634897"/>
    <x v="2021"/>
    <b v="1"/>
    <n v="95"/>
    <b v="1"/>
    <s v="technology/hardware"/>
    <x v="2"/>
    <x v="30"/>
    <n v="2.8109999999999999"/>
    <n v="147.9473684210526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8:39:32"/>
    <n v="1463060372"/>
    <x v="2022"/>
    <b v="1"/>
    <n v="325"/>
    <b v="1"/>
    <s v="technology/hardware"/>
    <x v="2"/>
    <x v="30"/>
    <n v="1.2513700000000001"/>
    <n v="385.0369230769230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5:05:53"/>
    <n v="1431425153"/>
    <x v="2023"/>
    <b v="1"/>
    <n v="353"/>
    <b v="1"/>
    <s v="technology/hardware"/>
    <x v="2"/>
    <x v="30"/>
    <n v="1.61459"/>
    <n v="457.3909348441926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22:00:00"/>
    <n v="1341875544"/>
    <x v="2024"/>
    <b v="1"/>
    <n v="105"/>
    <b v="1"/>
    <s v="technology/hardware"/>
    <x v="2"/>
    <x v="30"/>
    <n v="5.8535000000000004"/>
    <n v="222.9904761904761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3:25:46"/>
    <n v="1431404746"/>
    <x v="2025"/>
    <b v="1"/>
    <n v="729"/>
    <b v="1"/>
    <s v="technology/hardware"/>
    <x v="2"/>
    <x v="30"/>
    <n v="2.0114999999999998"/>
    <n v="220.74074074074073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22:59:00"/>
    <n v="1394127585"/>
    <x v="2026"/>
    <b v="1"/>
    <n v="454"/>
    <b v="1"/>
    <s v="technology/hardware"/>
    <x v="2"/>
    <x v="30"/>
    <n v="1.3348307999999998"/>
    <n v="73.50389867841408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3:31:59"/>
    <n v="1423855919"/>
    <x v="2027"/>
    <b v="1"/>
    <n v="539"/>
    <b v="1"/>
    <s v="technology/hardware"/>
    <x v="2"/>
    <x v="30"/>
    <n v="1.2024900000000001"/>
    <n v="223.0964749536178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6:55:00"/>
    <n v="1265493806"/>
    <x v="2028"/>
    <b v="1"/>
    <n v="79"/>
    <b v="1"/>
    <s v="technology/hardware"/>
    <x v="2"/>
    <x v="30"/>
    <n v="1.2616666666666667"/>
    <n v="47.911392405063289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9:31:21"/>
    <n v="1406507481"/>
    <x v="2029"/>
    <b v="1"/>
    <n v="94"/>
    <b v="1"/>
    <s v="technology/hardware"/>
    <x v="2"/>
    <x v="30"/>
    <n v="3.6120000000000001"/>
    <n v="96.06382978723404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8:54:56"/>
    <n v="1351641296"/>
    <x v="2030"/>
    <b v="1"/>
    <n v="625"/>
    <b v="1"/>
    <s v="technology/hardware"/>
    <x v="2"/>
    <x v="30"/>
    <n v="2.26239013671875"/>
    <n v="118.6144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20:00:00"/>
    <n v="1417506853"/>
    <x v="2031"/>
    <b v="1"/>
    <n v="508"/>
    <b v="1"/>
    <s v="technology/hardware"/>
    <x v="2"/>
    <x v="30"/>
    <n v="1.2035"/>
    <n v="118.4547244094488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0:00:00"/>
    <n v="1479216874"/>
    <x v="2032"/>
    <b v="1"/>
    <n v="531"/>
    <b v="1"/>
    <s v="technology/hardware"/>
    <x v="2"/>
    <x v="30"/>
    <n v="3.0418799999999999"/>
    <n v="143.2146892655367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20:58:38"/>
    <n v="1395885518"/>
    <x v="2033"/>
    <b v="1"/>
    <n v="158"/>
    <b v="1"/>
    <s v="technology/hardware"/>
    <x v="2"/>
    <x v="30"/>
    <n v="1.7867599999999999"/>
    <n v="282.7151898734177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1:58:00"/>
    <n v="1426216033"/>
    <x v="2034"/>
    <b v="1"/>
    <n v="508"/>
    <b v="1"/>
    <s v="technology/hardware"/>
    <x v="2"/>
    <x v="30"/>
    <n v="3.868199871794872"/>
    <n v="593.9362007874016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20:00:00"/>
    <n v="1446562807"/>
    <x v="2035"/>
    <b v="1"/>
    <n v="644"/>
    <b v="1"/>
    <s v="technology/hardware"/>
    <x v="2"/>
    <x v="30"/>
    <n v="2.1103642500000004"/>
    <n v="262.15704968944101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5:45:19"/>
    <n v="1397076319"/>
    <x v="2036"/>
    <b v="1"/>
    <n v="848"/>
    <b v="1"/>
    <s v="technology/hardware"/>
    <x v="2"/>
    <x v="30"/>
    <n v="1.3166833333333334"/>
    <n v="46.5807783018867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1:02:33"/>
    <n v="1383195753"/>
    <x v="2037"/>
    <b v="1"/>
    <n v="429"/>
    <b v="1"/>
    <s v="technology/hardware"/>
    <x v="2"/>
    <x v="30"/>
    <n v="3.0047639999999998"/>
    <n v="70.04111888111887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3:00:00"/>
    <n v="1369895421"/>
    <x v="2038"/>
    <b v="1"/>
    <n v="204"/>
    <b v="1"/>
    <s v="technology/hardware"/>
    <x v="2"/>
    <x v="30"/>
    <n v="4.2051249999999998"/>
    <n v="164.9068627450980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3:59:00"/>
    <n v="1477996325"/>
    <x v="2039"/>
    <b v="1"/>
    <n v="379"/>
    <b v="1"/>
    <s v="technology/hardware"/>
    <x v="2"/>
    <x v="30"/>
    <n v="1.362168"/>
    <n v="449.26385224274406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8:15:03"/>
    <n v="1383257703"/>
    <x v="2040"/>
    <b v="1"/>
    <n v="271"/>
    <b v="1"/>
    <s v="technology/hardware"/>
    <x v="2"/>
    <x v="30"/>
    <n v="2.4817133333333334"/>
    <n v="27.47284132841328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8:37:07"/>
    <n v="1476189427"/>
    <x v="2041"/>
    <b v="0"/>
    <n v="120"/>
    <b v="1"/>
    <s v="technology/hardware"/>
    <x v="2"/>
    <x v="30"/>
    <n v="1.8186315789473684"/>
    <n v="143.974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1:59:34"/>
    <n v="1448297974"/>
    <x v="2042"/>
    <b v="0"/>
    <n v="140"/>
    <b v="1"/>
    <s v="technology/hardware"/>
    <x v="2"/>
    <x v="30"/>
    <n v="1.2353000000000001"/>
    <n v="88.2357142857142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3:59:00"/>
    <n v="1476764077"/>
    <x v="2043"/>
    <b v="0"/>
    <n v="193"/>
    <b v="1"/>
    <s v="technology/hardware"/>
    <x v="2"/>
    <x v="30"/>
    <n v="5.0620938628158845"/>
    <n v="36.326424870466319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1:25:14"/>
    <n v="1431620714"/>
    <x v="2044"/>
    <b v="0"/>
    <n v="180"/>
    <b v="1"/>
    <s v="technology/hardware"/>
    <x v="2"/>
    <x v="30"/>
    <n v="1.0821333333333334"/>
    <n v="90.17777777777777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1:07:27"/>
    <n v="1339207647"/>
    <x v="2045"/>
    <b v="0"/>
    <n v="263"/>
    <b v="1"/>
    <s v="technology/hardware"/>
    <x v="2"/>
    <x v="30"/>
    <n v="8.1918387755102042"/>
    <n v="152.6236121673003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3:07:24"/>
    <n v="1366690044"/>
    <x v="2046"/>
    <b v="0"/>
    <n v="217"/>
    <b v="1"/>
    <s v="technology/hardware"/>
    <x v="2"/>
    <x v="30"/>
    <n v="1.2110000000000001"/>
    <n v="55.8064516129032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9:00:00"/>
    <n v="1426714870"/>
    <x v="2047"/>
    <b v="0"/>
    <n v="443"/>
    <b v="1"/>
    <s v="technology/hardware"/>
    <x v="2"/>
    <x v="30"/>
    <n v="1.0299897959183673"/>
    <n v="227.8532731376975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0:38:11"/>
    <n v="1366731491"/>
    <x v="2048"/>
    <b v="0"/>
    <n v="1373"/>
    <b v="1"/>
    <s v="technology/hardware"/>
    <x v="2"/>
    <x v="30"/>
    <n v="1.4833229411764706"/>
    <n v="91.82989803350327"/>
  </r>
  <r>
    <n v="2049"/>
    <s v="LOCK8 - the World's First Smart Bike Lock"/>
    <s v="Keyless. Alarm secured. GPS tracking."/>
    <n v="50000"/>
    <n v="60095.35"/>
    <x v="0"/>
    <x v="1"/>
    <s v="GBP"/>
    <n v="1386025140"/>
    <d v="2013-12-02T17:59:00"/>
    <n v="1382963963"/>
    <x v="2049"/>
    <b v="0"/>
    <n v="742"/>
    <b v="1"/>
    <s v="technology/hardware"/>
    <x v="2"/>
    <x v="30"/>
    <n v="1.2019070000000001"/>
    <n v="80.991037735849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20:42:58"/>
    <n v="1429580578"/>
    <x v="2050"/>
    <b v="0"/>
    <n v="170"/>
    <b v="1"/>
    <s v="technology/hardware"/>
    <x v="2"/>
    <x v="30"/>
    <n v="4.7327000000000004"/>
    <n v="278.3941176470588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9:32:17"/>
    <n v="1385425937"/>
    <x v="2051"/>
    <b v="0"/>
    <n v="242"/>
    <b v="1"/>
    <s v="technology/hardware"/>
    <x v="2"/>
    <x v="30"/>
    <n v="1.303625"/>
    <n v="43.09504132231405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1:00:53"/>
    <n v="1452045653"/>
    <x v="2052"/>
    <b v="0"/>
    <n v="541"/>
    <b v="1"/>
    <s v="technology/hardware"/>
    <x v="2"/>
    <x v="30"/>
    <n v="3.5304799999999998"/>
    <n v="326.2920517560073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0:49:11"/>
    <n v="1445870951"/>
    <x v="2053"/>
    <b v="0"/>
    <n v="121"/>
    <b v="1"/>
    <s v="technology/hardware"/>
    <x v="2"/>
    <x v="30"/>
    <n v="1.0102"/>
    <n v="41.74380165289256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7:30:10"/>
    <n v="1396441810"/>
    <x v="2054"/>
    <b v="0"/>
    <n v="621"/>
    <b v="1"/>
    <s v="technology/hardware"/>
    <x v="2"/>
    <x v="30"/>
    <n v="1.1359142857142857"/>
    <n v="64.02093397745571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3:00:00"/>
    <n v="1415031043"/>
    <x v="2055"/>
    <b v="0"/>
    <n v="101"/>
    <b v="1"/>
    <s v="technology/hardware"/>
    <x v="2"/>
    <x v="30"/>
    <n v="1.6741666666666666"/>
    <n v="99.45544554455445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3:15:42"/>
    <n v="1363630542"/>
    <x v="2056"/>
    <b v="0"/>
    <n v="554"/>
    <b v="1"/>
    <s v="technology/hardware"/>
    <x v="2"/>
    <x v="30"/>
    <n v="1.5345200000000001"/>
    <n v="138.4945848375451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6:52:12"/>
    <n v="1453895532"/>
    <x v="2057"/>
    <b v="0"/>
    <n v="666"/>
    <b v="1"/>
    <s v="technology/hardware"/>
    <x v="2"/>
    <x v="30"/>
    <n v="2.022322"/>
    <n v="45.547792792792798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5:00:00"/>
    <n v="1421916830"/>
    <x v="2058"/>
    <b v="0"/>
    <n v="410"/>
    <b v="1"/>
    <s v="technology/hardware"/>
    <x v="2"/>
    <x v="30"/>
    <n v="1.6828125"/>
    <n v="10.50731707317073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6:59:00"/>
    <n v="1450880854"/>
    <x v="2059"/>
    <b v="0"/>
    <n v="375"/>
    <b v="1"/>
    <s v="technology/hardware"/>
    <x v="2"/>
    <x v="30"/>
    <n v="1.4345666666666668"/>
    <n v="114.7653333333333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0:25:50"/>
    <n v="1400945150"/>
    <x v="2060"/>
    <b v="0"/>
    <n v="1364"/>
    <b v="1"/>
    <s v="technology/hardware"/>
    <x v="2"/>
    <x v="30"/>
    <n v="1.964"/>
    <n v="35.99706744868035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3:20:54"/>
    <n v="1480616454"/>
    <x v="2061"/>
    <b v="0"/>
    <n v="35"/>
    <b v="1"/>
    <s v="technology/hardware"/>
    <x v="2"/>
    <x v="30"/>
    <n v="1.0791999999999999"/>
    <n v="154.17142857142858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3:11:38"/>
    <n v="1456218698"/>
    <x v="2062"/>
    <b v="0"/>
    <n v="203"/>
    <b v="1"/>
    <s v="technology/hardware"/>
    <x v="2"/>
    <x v="30"/>
    <n v="1.14977"/>
    <n v="566.3891625615763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2:35:01"/>
    <n v="1460482501"/>
    <x v="2063"/>
    <b v="0"/>
    <n v="49"/>
    <b v="1"/>
    <s v="technology/hardware"/>
    <x v="2"/>
    <x v="30"/>
    <n v="1.4804999999999999"/>
    <n v="120.857142857142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7:00:00"/>
    <n v="1366879523"/>
    <x v="2064"/>
    <b v="0"/>
    <n v="5812"/>
    <b v="1"/>
    <s v="technology/hardware"/>
    <x v="2"/>
    <x v="30"/>
    <n v="1.9116676082790633"/>
    <n v="86.16384549208534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3:00:29"/>
    <n v="1385366429"/>
    <x v="2065"/>
    <b v="0"/>
    <n v="1556"/>
    <b v="1"/>
    <s v="technology/hardware"/>
    <x v="2"/>
    <x v="30"/>
    <n v="1.99215125"/>
    <n v="51.21211439588689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3:31:23"/>
    <n v="1406226683"/>
    <x v="2066"/>
    <b v="0"/>
    <n v="65"/>
    <b v="1"/>
    <s v="technology/hardware"/>
    <x v="2"/>
    <x v="30"/>
    <n v="2.1859999999999999"/>
    <n v="67.261538461538464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5:29:36"/>
    <n v="1429648176"/>
    <x v="2067"/>
    <b v="0"/>
    <n v="10"/>
    <b v="1"/>
    <s v="technology/hardware"/>
    <x v="2"/>
    <x v="30"/>
    <n v="1.2686868686868686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5:11:55"/>
    <n v="1474402315"/>
    <x v="2068"/>
    <b v="0"/>
    <n v="76"/>
    <b v="1"/>
    <s v="technology/hardware"/>
    <x v="2"/>
    <x v="30"/>
    <n v="1.0522388"/>
    <n v="346.1311842105263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8:19:51"/>
    <n v="1449098391"/>
    <x v="2069"/>
    <b v="0"/>
    <n v="263"/>
    <b v="1"/>
    <s v="technology/hardware"/>
    <x v="2"/>
    <x v="30"/>
    <n v="1.2840666000000001"/>
    <n v="244.1191254752851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0:45:23"/>
    <n v="1464536723"/>
    <x v="2070"/>
    <b v="0"/>
    <n v="1530"/>
    <b v="1"/>
    <s v="technology/hardware"/>
    <x v="2"/>
    <x v="30"/>
    <n v="3.1732719999999999"/>
    <n v="259.2542483660130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1:41:24"/>
    <n v="1471502484"/>
    <x v="2071"/>
    <b v="0"/>
    <n v="278"/>
    <b v="1"/>
    <s v="technology/hardware"/>
    <x v="2"/>
    <x v="30"/>
    <n v="2.8073000000000001"/>
    <n v="201.9640287769784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8:57:12"/>
    <n v="1460037432"/>
    <x v="2072"/>
    <b v="0"/>
    <n v="350"/>
    <b v="1"/>
    <s v="technology/hardware"/>
    <x v="2"/>
    <x v="30"/>
    <n v="1.1073146853146854"/>
    <n v="226.2085714285714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1:01:58"/>
    <n v="1427212918"/>
    <x v="2073"/>
    <b v="0"/>
    <n v="470"/>
    <b v="1"/>
    <s v="technology/hardware"/>
    <x v="2"/>
    <x v="30"/>
    <n v="1.5260429999999998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4:49:42"/>
    <n v="1459972182"/>
    <x v="2074"/>
    <b v="0"/>
    <n v="3"/>
    <b v="1"/>
    <s v="technology/hardware"/>
    <x v="2"/>
    <x v="30"/>
    <n v="1.0249999999999999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1:21:28"/>
    <n v="1372177288"/>
    <x v="2075"/>
    <b v="0"/>
    <n v="8200"/>
    <b v="1"/>
    <s v="technology/hardware"/>
    <x v="2"/>
    <x v="30"/>
    <n v="16.783738373837384"/>
    <n v="20.46592682926829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6:08:09"/>
    <n v="1402693689"/>
    <x v="2076"/>
    <b v="0"/>
    <n v="8359"/>
    <b v="1"/>
    <s v="technology/hardware"/>
    <x v="2"/>
    <x v="30"/>
    <n v="5.4334915642458101"/>
    <n v="116.3530314630936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6:00:00"/>
    <n v="1428541276"/>
    <x v="2077"/>
    <b v="0"/>
    <n v="188"/>
    <b v="1"/>
    <s v="technology/hardware"/>
    <x v="2"/>
    <x v="30"/>
    <n v="1.1550800000000001"/>
    <n v="307.2021276595744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3:30:57"/>
    <n v="1479493857"/>
    <x v="2078"/>
    <b v="0"/>
    <n v="48"/>
    <b v="1"/>
    <s v="technology/hardware"/>
    <x v="2"/>
    <x v="30"/>
    <n v="1.3120499999999999"/>
    <n v="546.687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4:00:00"/>
    <n v="1432659793"/>
    <x v="2079"/>
    <b v="0"/>
    <n v="607"/>
    <b v="1"/>
    <s v="technology/hardware"/>
    <x v="2"/>
    <x v="30"/>
    <n v="2.8816999999999999"/>
    <n v="47.47446457990115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8:58:20"/>
    <n v="1444690700"/>
    <x v="2080"/>
    <b v="0"/>
    <n v="50"/>
    <b v="1"/>
    <s v="technology/hardware"/>
    <x v="2"/>
    <x v="30"/>
    <n v="5.0780000000000003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3:59:00"/>
    <n v="1333597555"/>
    <x v="2081"/>
    <b v="0"/>
    <n v="55"/>
    <b v="1"/>
    <s v="music/indie rock"/>
    <x v="4"/>
    <x v="14"/>
    <n v="1.1457142857142857"/>
    <n v="72.909090909090907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2:53:16"/>
    <n v="1316919196"/>
    <x v="2082"/>
    <b v="0"/>
    <n v="38"/>
    <b v="1"/>
    <s v="music/indie rock"/>
    <x v="4"/>
    <x v="14"/>
    <n v="1.1073333333333333"/>
    <n v="43.710526315789473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2:19:55"/>
    <n v="1336238395"/>
    <x v="2083"/>
    <b v="0"/>
    <n v="25"/>
    <b v="1"/>
    <s v="music/indie rock"/>
    <x v="4"/>
    <x v="14"/>
    <n v="1.1333333333333333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1:59:00"/>
    <n v="1396468782"/>
    <x v="2084"/>
    <b v="0"/>
    <n v="46"/>
    <b v="1"/>
    <s v="music/indie rock"/>
    <x v="4"/>
    <x v="14"/>
    <n v="1.0833333333333333"/>
    <n v="70.6521739130434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5:03:07"/>
    <n v="1339790587"/>
    <x v="2085"/>
    <b v="0"/>
    <n v="83"/>
    <b v="1"/>
    <s v="music/indie rock"/>
    <x v="4"/>
    <x v="14"/>
    <n v="1.2353333333333334"/>
    <n v="89.30120481927710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3:59:00"/>
    <n v="1321200332"/>
    <x v="2086"/>
    <b v="0"/>
    <n v="35"/>
    <b v="1"/>
    <s v="music/indie rock"/>
    <x v="4"/>
    <x v="14"/>
    <n v="1.0069999999999999"/>
    <n v="115.0857142857142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3:54:18"/>
    <n v="1312865658"/>
    <x v="2087"/>
    <b v="0"/>
    <n v="25"/>
    <b v="1"/>
    <s v="music/indie rock"/>
    <x v="4"/>
    <x v="14"/>
    <n v="1.0353333333333334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2:59:00"/>
    <n v="1281028152"/>
    <x v="2088"/>
    <b v="0"/>
    <n v="75"/>
    <b v="1"/>
    <s v="music/indie rock"/>
    <x v="4"/>
    <x v="14"/>
    <n v="1.1551066666666667"/>
    <n v="46.204266666666669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20:49:54"/>
    <n v="1372384194"/>
    <x v="2089"/>
    <b v="0"/>
    <n v="62"/>
    <b v="1"/>
    <s v="music/indie rock"/>
    <x v="4"/>
    <x v="14"/>
    <n v="1.2040040000000001"/>
    <n v="48.5485483870967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4:09:15"/>
    <n v="1359104955"/>
    <x v="2090"/>
    <b v="0"/>
    <n v="160"/>
    <b v="1"/>
    <s v="music/indie rock"/>
    <x v="4"/>
    <x v="14"/>
    <n v="1.1504037499999999"/>
    <n v="57.52018749999999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5:00:00"/>
    <n v="1294818278"/>
    <x v="2091"/>
    <b v="0"/>
    <n v="246"/>
    <b v="1"/>
    <s v="music/indie rock"/>
    <x v="4"/>
    <x v="14"/>
    <n v="1.2046777777777777"/>
    <n v="88.14715447154472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1:58:52"/>
    <n v="1312822732"/>
    <x v="2092"/>
    <b v="0"/>
    <n v="55"/>
    <b v="1"/>
    <s v="music/indie rock"/>
    <x v="4"/>
    <x v="14"/>
    <n v="1.0128333333333333"/>
    <n v="110.4909090909090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6:30:32"/>
    <n v="1351024232"/>
    <x v="2093"/>
    <b v="0"/>
    <n v="23"/>
    <b v="1"/>
    <s v="music/indie rock"/>
    <x v="4"/>
    <x v="14"/>
    <n v="1.0246666666666666"/>
    <n v="66.82608695652173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2:00:00"/>
    <n v="1327969730"/>
    <x v="2094"/>
    <b v="0"/>
    <n v="72"/>
    <b v="1"/>
    <s v="music/indie rock"/>
    <x v="4"/>
    <x v="14"/>
    <n v="1.2054285714285715"/>
    <n v="58.59722222222222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2:36:13"/>
    <n v="1312392973"/>
    <x v="2095"/>
    <b v="0"/>
    <n v="22"/>
    <b v="1"/>
    <s v="music/indie rock"/>
    <x v="4"/>
    <x v="14"/>
    <n v="1"/>
    <n v="113.636363636363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22:59:00"/>
    <n v="1349892735"/>
    <x v="2096"/>
    <b v="0"/>
    <n v="14"/>
    <b v="1"/>
    <s v="music/indie rock"/>
    <x v="4"/>
    <x v="14"/>
    <n v="1.0166666666666666"/>
    <n v="43.571428571428569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0:02:15"/>
    <n v="1317564135"/>
    <x v="2097"/>
    <b v="0"/>
    <n v="38"/>
    <b v="1"/>
    <s v="music/indie rock"/>
    <x v="4"/>
    <x v="14"/>
    <n v="1"/>
    <n v="78.9473684210526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21:43:55"/>
    <n v="1328582635"/>
    <x v="2098"/>
    <b v="0"/>
    <n v="32"/>
    <b v="1"/>
    <s v="music/indie rock"/>
    <x v="4"/>
    <x v="14"/>
    <n v="1.0033333333333334"/>
    <n v="188.125"/>
  </r>
  <r>
    <n v="2099"/>
    <s v="Roosevelt Died."/>
    <s v="Our tour van died, we need help!"/>
    <n v="3000"/>
    <n v="3971"/>
    <x v="0"/>
    <x v="0"/>
    <s v="USD"/>
    <n v="1435808400"/>
    <d v="2015-07-01T22:40:00"/>
    <n v="1434650084"/>
    <x v="2099"/>
    <b v="0"/>
    <n v="63"/>
    <b v="1"/>
    <s v="music/indie rock"/>
    <x v="4"/>
    <x v="14"/>
    <n v="1.3236666666666668"/>
    <n v="63.0317460317460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22:59:00"/>
    <n v="1339704141"/>
    <x v="2100"/>
    <b v="0"/>
    <n v="27"/>
    <b v="1"/>
    <s v="music/indie rock"/>
    <x v="4"/>
    <x v="14"/>
    <n v="1.3666666666666667"/>
    <n v="30.370370370370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2:35:14"/>
    <n v="1323920114"/>
    <x v="2101"/>
    <b v="0"/>
    <n v="44"/>
    <b v="1"/>
    <s v="music/indie rock"/>
    <x v="4"/>
    <x v="14"/>
    <n v="1.1325000000000001"/>
    <n v="51.47727272727272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5:50:48"/>
    <n v="1302036648"/>
    <x v="2102"/>
    <b v="0"/>
    <n v="38"/>
    <b v="1"/>
    <s v="music/indie rock"/>
    <x v="4"/>
    <x v="14"/>
    <n v="1.36"/>
    <n v="35.789473684210527"/>
  </r>
  <r>
    <n v="2103"/>
    <s v="Matthew Moon's New Album"/>
    <s v="Indie rocker, Matthew Moon, has something to share with you..."/>
    <n v="7777"/>
    <n v="11364"/>
    <x v="0"/>
    <x v="0"/>
    <s v="USD"/>
    <n v="1352488027"/>
    <d v="2012-11-09T14:07:07"/>
    <n v="1349892427"/>
    <x v="2103"/>
    <b v="0"/>
    <n v="115"/>
    <b v="1"/>
    <s v="music/indie rock"/>
    <x v="4"/>
    <x v="14"/>
    <n v="1.4612318374694613"/>
    <n v="98.81739130434782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9:00:00"/>
    <n v="1367286434"/>
    <x v="2104"/>
    <b v="0"/>
    <n v="37"/>
    <b v="1"/>
    <s v="music/indie rock"/>
    <x v="4"/>
    <x v="14"/>
    <n v="1.2949999999999999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3:00:00"/>
    <n v="1415472953"/>
    <x v="2105"/>
    <b v="0"/>
    <n v="99"/>
    <b v="1"/>
    <s v="music/indie rock"/>
    <x v="4"/>
    <x v="14"/>
    <n v="2.54"/>
    <n v="51.31313131313131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0:09:34"/>
    <n v="1356584974"/>
    <x v="2106"/>
    <b v="0"/>
    <n v="44"/>
    <b v="1"/>
    <s v="music/indie rock"/>
    <x v="4"/>
    <x v="14"/>
    <n v="1.0704545454545455"/>
    <n v="53.522727272727273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3:03:13"/>
    <n v="1413997393"/>
    <x v="2107"/>
    <b v="0"/>
    <n v="58"/>
    <b v="1"/>
    <s v="music/indie rock"/>
    <x v="4"/>
    <x v="14"/>
    <n v="1.0773299999999999"/>
    <n v="37.14931034482758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2:55:00"/>
    <n v="1344917580"/>
    <x v="2108"/>
    <b v="0"/>
    <n v="191"/>
    <b v="1"/>
    <s v="music/indie rock"/>
    <x v="4"/>
    <x v="14"/>
    <n v="1.0731250000000001"/>
    <n v="89.89528795811517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2:00:17"/>
    <n v="1433523617"/>
    <x v="2109"/>
    <b v="0"/>
    <n v="40"/>
    <b v="1"/>
    <s v="music/indie rock"/>
    <x v="4"/>
    <x v="14"/>
    <n v="1.06525"/>
    <n v="106.5250000000000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3:59:00"/>
    <n v="1398873969"/>
    <x v="2110"/>
    <b v="0"/>
    <n v="38"/>
    <b v="1"/>
    <s v="music/indie rock"/>
    <x v="4"/>
    <x v="14"/>
    <n v="1.0035000000000001"/>
    <n v="52.81578947368421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20:00:00"/>
    <n v="1307594625"/>
    <x v="2111"/>
    <b v="0"/>
    <n v="39"/>
    <b v="1"/>
    <s v="music/indie rock"/>
    <x v="4"/>
    <x v="14"/>
    <n v="1.0649999999999999"/>
    <n v="54.6153846153846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7:16:33"/>
    <n v="1364854593"/>
    <x v="2112"/>
    <b v="0"/>
    <n v="11"/>
    <b v="1"/>
    <s v="music/indie rock"/>
    <x v="4"/>
    <x v="14"/>
    <n v="1"/>
    <n v="27.272727272727273"/>
  </r>
  <r>
    <n v="2113"/>
    <s v="Summer Underground // Honeycomb LP"/>
    <s v="Help us fund our second full-length album Honeycomb!"/>
    <n v="7000"/>
    <n v="7340"/>
    <x v="0"/>
    <x v="0"/>
    <s v="USD"/>
    <n v="1411505176"/>
    <d v="2014-09-23T15:46:16"/>
    <n v="1408481176"/>
    <x v="2113"/>
    <b v="0"/>
    <n v="107"/>
    <b v="1"/>
    <s v="music/indie rock"/>
    <x v="4"/>
    <x v="14"/>
    <n v="1.0485714285714285"/>
    <n v="68.59813084112148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3:59:00"/>
    <n v="1286480070"/>
    <x v="2114"/>
    <b v="0"/>
    <n v="147"/>
    <b v="1"/>
    <s v="music/indie rock"/>
    <x v="4"/>
    <x v="14"/>
    <n v="1.0469999999999999"/>
    <n v="35.61224489795918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20:56:41"/>
    <n v="1295575001"/>
    <x v="2115"/>
    <b v="0"/>
    <n v="36"/>
    <b v="1"/>
    <s v="music/indie rock"/>
    <x v="4"/>
    <x v="14"/>
    <n v="2.2566666666666668"/>
    <n v="94.02777777777777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3:40:03"/>
    <n v="1345056003"/>
    <x v="2116"/>
    <b v="0"/>
    <n v="92"/>
    <b v="1"/>
    <s v="music/indie rock"/>
    <x v="4"/>
    <x v="14"/>
    <n v="1.0090416666666666"/>
    <n v="526.4565217391303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3:59:00"/>
    <n v="1444699549"/>
    <x v="2117"/>
    <b v="0"/>
    <n v="35"/>
    <b v="1"/>
    <s v="music/indie rock"/>
    <x v="4"/>
    <x v="14"/>
    <n v="1.4775"/>
    <n v="50.657142857142858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5:08:56"/>
    <n v="1308946136"/>
    <x v="2118"/>
    <b v="0"/>
    <n v="17"/>
    <b v="1"/>
    <s v="music/indie rock"/>
    <x v="4"/>
    <x v="14"/>
    <n v="1.3461099999999999"/>
    <n v="79.182941176470578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22:07:25"/>
    <n v="1342494445"/>
    <x v="2119"/>
    <b v="0"/>
    <n v="22"/>
    <b v="1"/>
    <s v="music/indie rock"/>
    <x v="4"/>
    <x v="14"/>
    <n v="1.0075000000000001"/>
    <n v="91.590909090909093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8:08:56"/>
    <n v="1384384136"/>
    <x v="2120"/>
    <b v="0"/>
    <n v="69"/>
    <b v="1"/>
    <s v="music/indie rock"/>
    <x v="4"/>
    <x v="14"/>
    <n v="1.00880375"/>
    <n v="116.96275362318841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2:49:08"/>
    <n v="1481564948"/>
    <x v="2121"/>
    <b v="0"/>
    <n v="10"/>
    <b v="0"/>
    <s v="games/video games"/>
    <x v="6"/>
    <x v="17"/>
    <n v="5.6800000000000002E-3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2:12:49"/>
    <n v="1481181169"/>
    <x v="2122"/>
    <b v="0"/>
    <n v="3"/>
    <b v="0"/>
    <s v="games/video games"/>
    <x v="6"/>
    <x v="17"/>
    <n v="3.875E-3"/>
    <n v="103.333333333333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1:59:00"/>
    <n v="1263982307"/>
    <x v="2123"/>
    <b v="0"/>
    <n v="5"/>
    <b v="0"/>
    <s v="games/video games"/>
    <x v="6"/>
    <x v="17"/>
    <n v="0.1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0:00:00"/>
    <n v="1286930435"/>
    <x v="2124"/>
    <b v="0"/>
    <n v="5"/>
    <b v="0"/>
    <s v="games/video games"/>
    <x v="6"/>
    <x v="17"/>
    <n v="0.10454545454545454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9:33:53"/>
    <n v="1436142833"/>
    <x v="2125"/>
    <b v="0"/>
    <n v="27"/>
    <b v="0"/>
    <s v="games/video games"/>
    <x v="6"/>
    <x v="17"/>
    <n v="1.4200000000000001E-2"/>
    <n v="31.55555555555555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8:21:27"/>
    <n v="1415488887"/>
    <x v="2126"/>
    <b v="0"/>
    <n v="2"/>
    <b v="0"/>
    <s v="games/video games"/>
    <x v="6"/>
    <x v="17"/>
    <n v="5.0000000000000001E-4"/>
    <n v="5"/>
  </r>
  <r>
    <n v="2127"/>
    <s v="Three Monkeys - Part 1: Into the Abyss"/>
    <s v="Three Monkeys is an audio adventure game for PC."/>
    <n v="28000"/>
    <n v="8076"/>
    <x v="2"/>
    <x v="1"/>
    <s v="GBP"/>
    <n v="1426158463"/>
    <d v="2015-03-12T06:07:43"/>
    <n v="1423570063"/>
    <x v="2127"/>
    <b v="0"/>
    <n v="236"/>
    <b v="0"/>
    <s v="games/video games"/>
    <x v="6"/>
    <x v="17"/>
    <n v="0.28842857142857142"/>
    <n v="34.220338983050844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3:32:49"/>
    <n v="1406140369"/>
    <x v="2128"/>
    <b v="0"/>
    <n v="1"/>
    <b v="0"/>
    <s v="games/video games"/>
    <x v="6"/>
    <x v="17"/>
    <n v="1.6666666666666668E-3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9:35:00"/>
    <n v="1454978100"/>
    <x v="2129"/>
    <b v="0"/>
    <n v="12"/>
    <b v="0"/>
    <s v="games/video games"/>
    <x v="6"/>
    <x v="17"/>
    <n v="0.11799999999999999"/>
    <n v="19.666666666666668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21:04:23"/>
    <n v="1405130663"/>
    <x v="2130"/>
    <b v="0"/>
    <n v="4"/>
    <b v="0"/>
    <s v="games/video games"/>
    <x v="6"/>
    <x v="17"/>
    <n v="2.0238095238095236E-3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3:58:11"/>
    <n v="1434085091"/>
    <x v="2131"/>
    <b v="0"/>
    <n v="3"/>
    <b v="0"/>
    <s v="games/video games"/>
    <x v="6"/>
    <x v="17"/>
    <n v="0.05"/>
    <n v="8.3333333333333339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6:41:32"/>
    <n v="1388835692"/>
    <x v="2132"/>
    <b v="0"/>
    <n v="99"/>
    <b v="0"/>
    <s v="games/video games"/>
    <x v="6"/>
    <x v="17"/>
    <n v="2.1129899999999997E-2"/>
    <n v="21.3433333333333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1:59:00"/>
    <n v="1300328399"/>
    <x v="2133"/>
    <b v="0"/>
    <n v="3"/>
    <b v="0"/>
    <s v="games/video games"/>
    <x v="6"/>
    <x v="17"/>
    <n v="1.6E-2"/>
    <n v="5.3333333333333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6:16:31"/>
    <n v="1364505391"/>
    <x v="2134"/>
    <b v="0"/>
    <n v="3"/>
    <b v="0"/>
    <s v="games/video games"/>
    <x v="6"/>
    <x v="17"/>
    <n v="1.7333333333333333E-2"/>
    <n v="34.66666666666666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8:07:13"/>
    <n v="1346800033"/>
    <x v="2135"/>
    <b v="0"/>
    <n v="22"/>
    <b v="0"/>
    <s v="games/video games"/>
    <x v="6"/>
    <x v="17"/>
    <n v="9.5600000000000004E-2"/>
    <n v="21.72727272727272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7:13:06"/>
    <n v="1379592786"/>
    <x v="2136"/>
    <b v="0"/>
    <n v="4"/>
    <b v="0"/>
    <s v="games/video games"/>
    <x v="6"/>
    <x v="17"/>
    <n v="5.9612499999999998E-4"/>
    <n v="11.92249999999999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3:30:29"/>
    <n v="1415212229"/>
    <x v="2137"/>
    <b v="0"/>
    <n v="534"/>
    <b v="0"/>
    <s v="games/video games"/>
    <x v="6"/>
    <x v="17"/>
    <n v="0.28405999999999998"/>
    <n v="26.5973782771535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20:18:59"/>
    <n v="1381364339"/>
    <x v="2138"/>
    <b v="0"/>
    <n v="12"/>
    <b v="0"/>
    <s v="games/video games"/>
    <x v="6"/>
    <x v="17"/>
    <n v="0.128"/>
    <n v="10.66666666666666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3:00:08"/>
    <n v="1475604008"/>
    <x v="2139"/>
    <b v="0"/>
    <n v="56"/>
    <b v="0"/>
    <s v="games/video games"/>
    <x v="6"/>
    <x v="17"/>
    <n v="5.4199999999999998E-2"/>
    <n v="29.03571428571428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5:00:24"/>
    <n v="1355342424"/>
    <x v="2140"/>
    <b v="0"/>
    <n v="11"/>
    <b v="0"/>
    <s v="games/video games"/>
    <x v="6"/>
    <x v="17"/>
    <n v="1.1199999999999999E-3"/>
    <n v="50.90909090909090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1:39:19"/>
    <n v="1413351559"/>
    <x v="2141"/>
    <b v="0"/>
    <n v="0"/>
    <b v="0"/>
    <s v="games/video games"/>
    <x v="6"/>
    <x v="17"/>
    <n v="0"/>
    <s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1:50:10"/>
    <n v="1449075010"/>
    <x v="2142"/>
    <b v="0"/>
    <n v="12"/>
    <b v="0"/>
    <s v="games/video games"/>
    <x v="6"/>
    <x v="17"/>
    <n v="5.7238095238095241E-2"/>
    <n v="50.08333333333333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4:00:00"/>
    <n v="1275599812"/>
    <x v="2143"/>
    <b v="0"/>
    <n v="5"/>
    <b v="0"/>
    <s v="games/video games"/>
    <x v="6"/>
    <x v="17"/>
    <n v="0.1125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8:07:20"/>
    <n v="1376399240"/>
    <x v="2144"/>
    <b v="0"/>
    <n v="24"/>
    <b v="0"/>
    <s v="games/video games"/>
    <x v="6"/>
    <x v="17"/>
    <n v="1.7098591549295775E-2"/>
    <n v="25.29166666666666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1:41:54"/>
    <n v="1382938914"/>
    <x v="2145"/>
    <b v="0"/>
    <n v="89"/>
    <b v="0"/>
    <s v="games/video games"/>
    <x v="6"/>
    <x v="17"/>
    <n v="0.30433333333333334"/>
    <n v="51.292134831460672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1:18:30"/>
    <n v="1453997910"/>
    <x v="2146"/>
    <b v="0"/>
    <n v="1"/>
    <b v="0"/>
    <s v="games/video games"/>
    <x v="6"/>
    <x v="17"/>
    <n v="2.0000000000000001E-4"/>
    <n v="1"/>
  </r>
  <r>
    <n v="2147"/>
    <s v="Johnny Rocketfingers 3"/>
    <s v="A Point and Click Adventure on Steroids."/>
    <n v="390000"/>
    <n v="2716"/>
    <x v="2"/>
    <x v="0"/>
    <s v="USD"/>
    <n v="1416125148"/>
    <d v="2014-11-16T03:05:48"/>
    <n v="1413356748"/>
    <x v="2147"/>
    <b v="0"/>
    <n v="55"/>
    <b v="0"/>
    <s v="games/video games"/>
    <x v="6"/>
    <x v="17"/>
    <n v="6.9641025641025639E-3"/>
    <n v="49.38181818181818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1:36:22"/>
    <n v="1425404182"/>
    <x v="2148"/>
    <b v="0"/>
    <n v="2"/>
    <b v="0"/>
    <s v="games/video games"/>
    <x v="6"/>
    <x v="17"/>
    <n v="0.02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9:00:00"/>
    <n v="1277512556"/>
    <x v="2149"/>
    <b v="0"/>
    <n v="0"/>
    <b v="0"/>
    <s v="games/video games"/>
    <x v="6"/>
    <x v="17"/>
    <n v="0"/>
    <s v="0"/>
  </r>
  <r>
    <n v="2150"/>
    <s v="The Unknown Door"/>
    <s v="A pixel styled open world detective game."/>
    <n v="50000"/>
    <n v="405"/>
    <x v="2"/>
    <x v="10"/>
    <s v="NOK"/>
    <n v="1468392599"/>
    <d v="2016-07-13T01:49:59"/>
    <n v="1465800599"/>
    <x v="2150"/>
    <b v="0"/>
    <n v="4"/>
    <b v="0"/>
    <s v="games/video games"/>
    <x v="6"/>
    <x v="17"/>
    <n v="8.0999999999999996E-3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5:20:14"/>
    <n v="1464639614"/>
    <x v="2151"/>
    <b v="0"/>
    <n v="6"/>
    <b v="0"/>
    <s v="games/video games"/>
    <x v="6"/>
    <x v="17"/>
    <n v="2.6222222222222224E-3"/>
    <n v="19.666666666666668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3:58:29"/>
    <n v="1392321509"/>
    <x v="2152"/>
    <b v="0"/>
    <n v="4"/>
    <b v="0"/>
    <s v="games/video games"/>
    <x v="6"/>
    <x v="17"/>
    <n v="1.6666666666666668E-3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2:59:00"/>
    <n v="1417470718"/>
    <x v="2153"/>
    <b v="0"/>
    <n v="4"/>
    <b v="0"/>
    <s v="games/video games"/>
    <x v="6"/>
    <x v="17"/>
    <n v="9.1244548809124457E-5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0:10:27"/>
    <n v="1389193827"/>
    <x v="2154"/>
    <b v="0"/>
    <n v="2"/>
    <b v="0"/>
    <s v="games/video games"/>
    <x v="6"/>
    <x v="17"/>
    <n v="8.0000000000000002E-3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1:56:25"/>
    <n v="1456854985"/>
    <x v="2155"/>
    <b v="0"/>
    <n v="5"/>
    <b v="0"/>
    <s v="games/video games"/>
    <x v="6"/>
    <x v="17"/>
    <n v="2.3E-2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5:30:06"/>
    <n v="1375475406"/>
    <x v="2156"/>
    <b v="0"/>
    <n v="83"/>
    <b v="0"/>
    <s v="games/video games"/>
    <x v="6"/>
    <x v="17"/>
    <n v="2.6660714285714284E-2"/>
    <n v="17.987951807228917"/>
  </r>
  <r>
    <n v="2157"/>
    <s v="Nin"/>
    <s v="Gamers and 90's fans unite in this small tale of epic proportions!"/>
    <n v="75000"/>
    <n v="21144"/>
    <x v="2"/>
    <x v="0"/>
    <s v="USD"/>
    <n v="1482479940"/>
    <d v="2016-12-23T02:59:00"/>
    <n v="1479684783"/>
    <x v="2157"/>
    <b v="0"/>
    <n v="57"/>
    <b v="0"/>
    <s v="games/video games"/>
    <x v="6"/>
    <x v="17"/>
    <n v="0.28192"/>
    <n v="370.9473684210526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5:29:34"/>
    <n v="1356121774"/>
    <x v="2158"/>
    <b v="0"/>
    <n v="311"/>
    <b v="0"/>
    <s v="games/video games"/>
    <x v="6"/>
    <x v="17"/>
    <n v="6.5900366666666668E-2"/>
    <n v="63.5694855305466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2:32:54"/>
    <n v="1308245574"/>
    <x v="2159"/>
    <b v="0"/>
    <n v="2"/>
    <b v="0"/>
    <s v="games/video games"/>
    <x v="6"/>
    <x v="17"/>
    <n v="7.2222222222222219E-3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2:05:05"/>
    <n v="1334855105"/>
    <x v="2160"/>
    <b v="0"/>
    <n v="16"/>
    <b v="0"/>
    <s v="games/video games"/>
    <x v="6"/>
    <x v="17"/>
    <n v="8.5000000000000006E-3"/>
    <n v="5.3125"/>
  </r>
  <r>
    <n v="2161"/>
    <s v="CallMeGhost DEBUT ALBUM preorder!"/>
    <s v="We're trying to fund hard copies of our debut album!"/>
    <n v="400"/>
    <n v="463"/>
    <x v="0"/>
    <x v="0"/>
    <s v="USD"/>
    <n v="1443040059"/>
    <d v="2015-09-23T15:27:39"/>
    <n v="1440448059"/>
    <x v="2161"/>
    <b v="0"/>
    <n v="13"/>
    <b v="1"/>
    <s v="music/rock"/>
    <x v="4"/>
    <x v="11"/>
    <n v="1.1575"/>
    <n v="35.615384615384613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3:23:11"/>
    <n v="1403547791"/>
    <x v="2162"/>
    <b v="0"/>
    <n v="58"/>
    <b v="1"/>
    <s v="music/rock"/>
    <x v="4"/>
    <x v="11"/>
    <n v="1.1226666666666667"/>
    <n v="87.10344827586206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22:50:00"/>
    <n v="1429306520"/>
    <x v="2163"/>
    <b v="0"/>
    <n v="44"/>
    <b v="1"/>
    <s v="music/rock"/>
    <x v="4"/>
    <x v="11"/>
    <n v="1.3220000000000001"/>
    <n v="75.11363636363636"/>
  </r>
  <r>
    <n v="2164"/>
    <s v="Rosaline debut record"/>
    <s v="South Florida roots country/rock outfit's long awaited debut record"/>
    <n v="5500"/>
    <n v="5645"/>
    <x v="0"/>
    <x v="0"/>
    <s v="USD"/>
    <n v="1466827140"/>
    <d v="2016-06-24T22:59:00"/>
    <n v="1464196414"/>
    <x v="2164"/>
    <b v="0"/>
    <n v="83"/>
    <b v="1"/>
    <s v="music/rock"/>
    <x v="4"/>
    <x v="11"/>
    <n v="1.0263636363636364"/>
    <n v="68.0120481927710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0:00:35"/>
    <n v="1457539235"/>
    <x v="2165"/>
    <b v="0"/>
    <n v="117"/>
    <b v="1"/>
    <s v="music/rock"/>
    <x v="4"/>
    <x v="11"/>
    <n v="1.3864000000000001"/>
    <n v="29.62393162393162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6:06:58"/>
    <n v="1413922018"/>
    <x v="2166"/>
    <b v="0"/>
    <n v="32"/>
    <b v="1"/>
    <s v="music/rock"/>
    <x v="4"/>
    <x v="11"/>
    <n v="1.466"/>
    <n v="91.62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20:35:37"/>
    <n v="1346463337"/>
    <x v="2167"/>
    <b v="0"/>
    <n v="8"/>
    <b v="1"/>
    <s v="music/rock"/>
    <x v="4"/>
    <x v="11"/>
    <n v="1.2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0:00:00"/>
    <n v="1484058261"/>
    <x v="2168"/>
    <b v="0"/>
    <n v="340"/>
    <b v="1"/>
    <s v="music/rock"/>
    <x v="4"/>
    <x v="11"/>
    <n v="1.215816111111111"/>
    <n v="64.366735294117646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1:49:11"/>
    <n v="1488214151"/>
    <x v="2169"/>
    <b v="0"/>
    <n v="7"/>
    <b v="1"/>
    <s v="music/rock"/>
    <x v="4"/>
    <x v="11"/>
    <n v="1"/>
    <n v="21.857142857142858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3:00:22"/>
    <n v="1436810422"/>
    <x v="2170"/>
    <b v="0"/>
    <n v="19"/>
    <b v="1"/>
    <s v="music/rock"/>
    <x v="4"/>
    <x v="11"/>
    <n v="1.8085714285714285"/>
    <n v="33.31578947368421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0:00:00"/>
    <n v="1431903495"/>
    <x v="2171"/>
    <b v="0"/>
    <n v="47"/>
    <b v="1"/>
    <s v="music/rock"/>
    <x v="4"/>
    <x v="11"/>
    <n v="1.0607500000000001"/>
    <n v="90.276595744680847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8:55:20"/>
    <n v="1426773320"/>
    <x v="2172"/>
    <b v="0"/>
    <n v="13"/>
    <b v="1"/>
    <s v="music/rock"/>
    <x v="4"/>
    <x v="11"/>
    <n v="1"/>
    <n v="76.923076923076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2:59:00"/>
    <n v="1376066243"/>
    <x v="2173"/>
    <b v="0"/>
    <n v="90"/>
    <b v="1"/>
    <s v="music/rock"/>
    <x v="4"/>
    <x v="11"/>
    <n v="1.2692857142857144"/>
    <n v="59.23333333333333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8:01:47"/>
    <n v="1459861307"/>
    <x v="2174"/>
    <b v="0"/>
    <n v="63"/>
    <b v="1"/>
    <s v="music/rock"/>
    <x v="4"/>
    <x v="11"/>
    <n v="1.0297499999999999"/>
    <n v="65.380952380952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9:13:06"/>
    <n v="1468455186"/>
    <x v="2175"/>
    <b v="0"/>
    <n v="26"/>
    <b v="1"/>
    <s v="music/rock"/>
    <x v="4"/>
    <x v="11"/>
    <n v="2.5"/>
    <n v="67.307692307692307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0:11:49"/>
    <n v="1427987509"/>
    <x v="2176"/>
    <b v="0"/>
    <n v="71"/>
    <b v="1"/>
    <s v="music/rock"/>
    <x v="4"/>
    <x v="11"/>
    <n v="1.2602"/>
    <n v="88.7464788732394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1:01:07"/>
    <n v="1463032867"/>
    <x v="2177"/>
    <b v="0"/>
    <n v="38"/>
    <b v="1"/>
    <s v="music/rock"/>
    <x v="4"/>
    <x v="11"/>
    <n v="1.0012000000000001"/>
    <n v="65.868421052631575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0:16:37"/>
    <n v="1482160597"/>
    <x v="2178"/>
    <b v="0"/>
    <n v="859"/>
    <b v="1"/>
    <s v="music/rock"/>
    <x v="4"/>
    <x v="11"/>
    <n v="1.3864000000000001"/>
    <n v="40.34924330616996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3:06:32"/>
    <n v="1426133192"/>
    <x v="2179"/>
    <b v="0"/>
    <n v="21"/>
    <b v="1"/>
    <s v="music/rock"/>
    <x v="4"/>
    <x v="11"/>
    <n v="1.6140000000000001"/>
    <n v="76.85714285714286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2:04:28"/>
    <n v="1443801868"/>
    <x v="2180"/>
    <b v="0"/>
    <n v="78"/>
    <b v="1"/>
    <s v="music/rock"/>
    <x v="4"/>
    <x v="11"/>
    <n v="1.071842"/>
    <n v="68.70782051282051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9:07:33"/>
    <n v="1486426053"/>
    <x v="2181"/>
    <b v="0"/>
    <n v="53"/>
    <b v="1"/>
    <s v="games/tabletop games"/>
    <x v="6"/>
    <x v="32"/>
    <n v="1.5309999999999999"/>
    <n v="57.773584905660378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6:37:05"/>
    <n v="1409261825"/>
    <x v="2182"/>
    <b v="0"/>
    <n v="356"/>
    <b v="1"/>
    <s v="games/tabletop games"/>
    <x v="6"/>
    <x v="32"/>
    <n v="5.2416666666666663"/>
    <n v="44.17134831460673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0:00:00"/>
    <n v="1484037977"/>
    <x v="2183"/>
    <b v="0"/>
    <n v="279"/>
    <b v="1"/>
    <s v="games/tabletop games"/>
    <x v="6"/>
    <x v="32"/>
    <n v="4.8927777777777779"/>
    <n v="31.56630824372759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1:00:00"/>
    <n v="1452530041"/>
    <x v="2184"/>
    <b v="1"/>
    <n v="266"/>
    <b v="1"/>
    <s v="games/tabletop games"/>
    <x v="6"/>
    <x v="32"/>
    <n v="2.8473999999999999"/>
    <n v="107.04511278195488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3:23:59"/>
    <n v="1360830239"/>
    <x v="2185"/>
    <b v="0"/>
    <n v="623"/>
    <b v="1"/>
    <s v="games/tabletop games"/>
    <x v="6"/>
    <x v="32"/>
    <n v="18.569700000000001"/>
    <n v="149.0345104333868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21:00:00"/>
    <n v="1470062743"/>
    <x v="2186"/>
    <b v="0"/>
    <n v="392"/>
    <b v="1"/>
    <s v="games/tabletop games"/>
    <x v="6"/>
    <x v="32"/>
    <n v="1.0967499999999999"/>
    <n v="55.956632653061227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2:59:00"/>
    <n v="1425531666"/>
    <x v="2187"/>
    <b v="1"/>
    <n v="3562"/>
    <b v="1"/>
    <s v="games/tabletop games"/>
    <x v="6"/>
    <x v="32"/>
    <n v="10.146425000000001"/>
    <n v="56.97038180797304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2:00:00"/>
    <n v="1474380241"/>
    <x v="2188"/>
    <b v="0"/>
    <n v="514"/>
    <b v="1"/>
    <s v="games/tabletop games"/>
    <x v="6"/>
    <x v="32"/>
    <n v="4.1217692027666546"/>
    <n v="44.05642023346303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7:00:00"/>
    <n v="1460055300"/>
    <x v="2189"/>
    <b v="0"/>
    <n v="88"/>
    <b v="1"/>
    <s v="games/tabletop games"/>
    <x v="6"/>
    <x v="32"/>
    <n v="5.0324999999999998"/>
    <n v="68.62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1:59:00"/>
    <n v="1455721204"/>
    <x v="2190"/>
    <b v="0"/>
    <n v="537"/>
    <b v="1"/>
    <s v="games/tabletop games"/>
    <x v="6"/>
    <x v="32"/>
    <n v="1.8461052631578947"/>
    <n v="65.31843575418994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5:00:27"/>
    <n v="1486065627"/>
    <x v="2191"/>
    <b v="0"/>
    <n v="25"/>
    <b v="1"/>
    <s v="games/tabletop games"/>
    <x v="6"/>
    <x v="32"/>
    <n v="1.1973333333333334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8:00:00"/>
    <n v="1479414344"/>
    <x v="2192"/>
    <b v="0"/>
    <n v="3238"/>
    <b v="1"/>
    <s v="games/tabletop games"/>
    <x v="6"/>
    <x v="32"/>
    <n v="10.812401666666668"/>
    <n v="40.07066707844348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3:59:00"/>
    <n v="1477043072"/>
    <x v="2193"/>
    <b v="0"/>
    <n v="897"/>
    <b v="1"/>
    <s v="games/tabletop games"/>
    <x v="6"/>
    <x v="32"/>
    <n v="4.5237333333333334"/>
    <n v="75.64771460423634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2:11:30"/>
    <n v="1456423890"/>
    <x v="2194"/>
    <b v="0"/>
    <n v="878"/>
    <b v="1"/>
    <s v="games/tabletop games"/>
    <x v="6"/>
    <x v="32"/>
    <n v="5.3737000000000004"/>
    <n v="61.203872437357631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3:31:40"/>
    <n v="1436725900"/>
    <x v="2195"/>
    <b v="0"/>
    <n v="115"/>
    <b v="1"/>
    <s v="games/tabletop games"/>
    <x v="6"/>
    <x v="32"/>
    <n v="1.2032608695652174"/>
    <n v="48.130434782608695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2:00:00"/>
    <n v="1478000502"/>
    <x v="2196"/>
    <b v="0"/>
    <n v="234"/>
    <b v="1"/>
    <s v="games/tabletop games"/>
    <x v="6"/>
    <x v="32"/>
    <n v="1.1383571428571428"/>
    <n v="68.10683760683760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9:00:59"/>
    <n v="1422540059"/>
    <x v="2197"/>
    <b v="0"/>
    <n v="4330"/>
    <b v="1"/>
    <s v="games/tabletop games"/>
    <x v="6"/>
    <x v="32"/>
    <n v="9.5103109999999997"/>
    <n v="65.89130023094688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8:20:00"/>
    <n v="1444911600"/>
    <x v="2198"/>
    <b v="0"/>
    <n v="651"/>
    <b v="1"/>
    <s v="games/tabletop games"/>
    <x v="6"/>
    <x v="32"/>
    <n v="1.3289249999999999"/>
    <n v="81.654377880184327"/>
  </r>
  <r>
    <n v="2199"/>
    <s v="Decadolo. Flip it!"/>
    <s v="A new strategic board game designed to flip out your opponent."/>
    <n v="9000"/>
    <n v="13228"/>
    <x v="0"/>
    <x v="17"/>
    <s v="EUR"/>
    <n v="1444903198"/>
    <d v="2015-10-15T04:59:58"/>
    <n v="1442311198"/>
    <x v="2199"/>
    <b v="1"/>
    <n v="251"/>
    <b v="1"/>
    <s v="games/tabletop games"/>
    <x v="6"/>
    <x v="32"/>
    <n v="1.4697777777777778"/>
    <n v="52.70119521912350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2:00:00"/>
    <n v="1433775668"/>
    <x v="2200"/>
    <b v="0"/>
    <n v="263"/>
    <b v="1"/>
    <s v="games/tabletop games"/>
    <x v="6"/>
    <x v="32"/>
    <n v="5.4215"/>
    <n v="41.22813688212927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5:19:25"/>
    <n v="1357157965"/>
    <x v="2201"/>
    <b v="0"/>
    <n v="28"/>
    <b v="1"/>
    <s v="music/electronic music"/>
    <x v="4"/>
    <x v="15"/>
    <n v="3.8271818181818182"/>
    <n v="15.03535714285714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5:22:48"/>
    <n v="1349209368"/>
    <x v="2202"/>
    <b v="0"/>
    <n v="721"/>
    <b v="1"/>
    <s v="music/electronic music"/>
    <x v="4"/>
    <x v="15"/>
    <n v="7.0418124999999998"/>
    <n v="39.06692094313453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5:38:02"/>
    <n v="1440535082"/>
    <x v="2203"/>
    <b v="0"/>
    <n v="50"/>
    <b v="1"/>
    <s v="music/electronic music"/>
    <x v="4"/>
    <x v="15"/>
    <n v="1.0954999999999999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2:28:39"/>
    <n v="1360222119"/>
    <x v="2204"/>
    <b v="0"/>
    <n v="73"/>
    <b v="1"/>
    <s v="music/electronic music"/>
    <x v="4"/>
    <x v="15"/>
    <n v="1.3286666666666667"/>
    <n v="27.30136986301369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4:43:09"/>
    <n v="1335987789"/>
    <x v="2205"/>
    <b v="0"/>
    <n v="27"/>
    <b v="1"/>
    <s v="music/electronic music"/>
    <x v="4"/>
    <x v="15"/>
    <n v="1.52"/>
    <n v="42.22222222222222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1:10:24"/>
    <n v="1333001424"/>
    <x v="2206"/>
    <b v="0"/>
    <n v="34"/>
    <b v="1"/>
    <s v="music/electronic music"/>
    <x v="4"/>
    <x v="15"/>
    <n v="1.0272727272727273"/>
    <n v="33.235294117647058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0:39:33"/>
    <n v="1381984773"/>
    <x v="2207"/>
    <b v="0"/>
    <n v="7"/>
    <b v="1"/>
    <s v="music/electronic music"/>
    <x v="4"/>
    <x v="15"/>
    <n v="1"/>
    <n v="285.7142857142857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3:00:00"/>
    <n v="1328649026"/>
    <x v="2208"/>
    <b v="0"/>
    <n v="24"/>
    <b v="1"/>
    <s v="music/electronic music"/>
    <x v="4"/>
    <x v="15"/>
    <n v="1.016"/>
    <n v="42.33333333333333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8:00:00"/>
    <n v="1396524644"/>
    <x v="2209"/>
    <b v="0"/>
    <n v="15"/>
    <b v="1"/>
    <s v="music/electronic music"/>
    <x v="4"/>
    <x v="15"/>
    <n v="1.508"/>
    <n v="50.26666666666666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2:36:00"/>
    <n v="1329442510"/>
    <x v="2210"/>
    <b v="0"/>
    <n v="72"/>
    <b v="1"/>
    <s v="music/electronic music"/>
    <x v="4"/>
    <x v="15"/>
    <n v="1.11425"/>
    <n v="61.90277777777777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1:59:00"/>
    <n v="1395168625"/>
    <x v="2211"/>
    <b v="0"/>
    <n v="120"/>
    <b v="1"/>
    <s v="music/electronic music"/>
    <x v="4"/>
    <x v="15"/>
    <n v="1.956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20:00:00"/>
    <n v="1380650177"/>
    <x v="2212"/>
    <b v="0"/>
    <n v="123"/>
    <b v="1"/>
    <s v="music/electronic music"/>
    <x v="4"/>
    <x v="15"/>
    <n v="1.1438333333333333"/>
    <n v="55.79674796747967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4:49:39"/>
    <n v="1429127379"/>
    <x v="2213"/>
    <b v="0"/>
    <n v="1"/>
    <b v="1"/>
    <s v="music/electronic music"/>
    <x v="4"/>
    <x v="15"/>
    <n v="2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4:00:48"/>
    <n v="1389121248"/>
    <x v="2214"/>
    <b v="0"/>
    <n v="24"/>
    <b v="1"/>
    <s v="music/electronic music"/>
    <x v="4"/>
    <x v="15"/>
    <n v="2.9250166666666666"/>
    <n v="73.125416666666666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1:59:00"/>
    <n v="1329671572"/>
    <x v="2215"/>
    <b v="0"/>
    <n v="33"/>
    <b v="1"/>
    <s v="music/electronic music"/>
    <x v="4"/>
    <x v="15"/>
    <n v="1.5636363636363637"/>
    <n v="26.06060606060606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3:02:25"/>
    <n v="1436464945"/>
    <x v="2216"/>
    <b v="0"/>
    <n v="14"/>
    <b v="1"/>
    <s v="music/electronic music"/>
    <x v="4"/>
    <x v="15"/>
    <n v="1.0566666666666666"/>
    <n v="22.64285714285714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3:00:00"/>
    <n v="1445539113"/>
    <x v="2217"/>
    <b v="0"/>
    <n v="9"/>
    <b v="1"/>
    <s v="music/electronic music"/>
    <x v="4"/>
    <x v="15"/>
    <n v="1.0119047619047619"/>
    <n v="47.22222222222222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9:00:00"/>
    <n v="1344281383"/>
    <x v="2218"/>
    <b v="0"/>
    <n v="76"/>
    <b v="1"/>
    <s v="music/electronic music"/>
    <x v="4"/>
    <x v="15"/>
    <n v="1.2283299999999999"/>
    <n v="32.32447368421052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2:15:12"/>
    <n v="1437412512"/>
    <x v="2219"/>
    <b v="0"/>
    <n v="19"/>
    <b v="1"/>
    <s v="music/electronic music"/>
    <x v="4"/>
    <x v="15"/>
    <n v="1.0149999999999999"/>
    <n v="53.42105263157894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20:27:16"/>
    <n v="1372296436"/>
    <x v="2220"/>
    <b v="0"/>
    <n v="69"/>
    <b v="1"/>
    <s v="music/electronic music"/>
    <x v="4"/>
    <x v="15"/>
    <n v="1.0114285714285713"/>
    <n v="51.30434782608695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9:00:00"/>
    <n v="1458748809"/>
    <x v="2221"/>
    <b v="0"/>
    <n v="218"/>
    <b v="1"/>
    <s v="games/tabletop games"/>
    <x v="6"/>
    <x v="32"/>
    <n v="1.0811999999999999"/>
    <n v="37.19724770642201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3:54:07"/>
    <n v="1325184847"/>
    <x v="2222"/>
    <b v="0"/>
    <n v="30"/>
    <b v="1"/>
    <s v="games/tabletop games"/>
    <x v="6"/>
    <x v="32"/>
    <n v="1.6259999999999999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0:22:48"/>
    <n v="1432826568"/>
    <x v="2223"/>
    <b v="0"/>
    <n v="100"/>
    <b v="1"/>
    <s v="games/tabletop games"/>
    <x v="6"/>
    <x v="32"/>
    <n v="1.0580000000000001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4:00:00"/>
    <n v="1475337675"/>
    <x v="2224"/>
    <b v="0"/>
    <n v="296"/>
    <b v="1"/>
    <s v="games/tabletop games"/>
    <x v="6"/>
    <x v="32"/>
    <n v="2.4315000000000002"/>
    <n v="82.14527027027027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4:00:15"/>
    <n v="1408734015"/>
    <x v="2225"/>
    <b v="0"/>
    <n v="1204"/>
    <b v="1"/>
    <s v="games/tabletop games"/>
    <x v="6"/>
    <x v="32"/>
    <n v="9.4483338095238096"/>
    <n v="164.7965199335548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3:59:00"/>
    <n v="1452625822"/>
    <x v="2226"/>
    <b v="0"/>
    <n v="321"/>
    <b v="1"/>
    <s v="games/tabletop games"/>
    <x v="6"/>
    <x v="32"/>
    <n v="1.0846283333333333"/>
    <n v="60.820280373831778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5:22:35"/>
    <n v="1381778555"/>
    <x v="2227"/>
    <b v="0"/>
    <n v="301"/>
    <b v="1"/>
    <s v="games/tabletop games"/>
    <x v="6"/>
    <x v="32"/>
    <n v="1.5737692307692308"/>
    <n v="67.97009966777409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1:40:36"/>
    <n v="1437115236"/>
    <x v="2228"/>
    <b v="0"/>
    <n v="144"/>
    <b v="1"/>
    <s v="games/tabletop games"/>
    <x v="6"/>
    <x v="32"/>
    <n v="11.744899999999999"/>
    <n v="81.56180555555555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3:00:00"/>
    <n v="1375113391"/>
    <x v="2229"/>
    <b v="0"/>
    <n v="539"/>
    <b v="1"/>
    <s v="games/tabletop games"/>
    <x v="6"/>
    <x v="32"/>
    <n v="1.7104755366949576"/>
    <n v="25.4254730983302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6:08:47"/>
    <n v="1395868127"/>
    <x v="2230"/>
    <b v="0"/>
    <n v="498"/>
    <b v="1"/>
    <s v="games/tabletop games"/>
    <x v="6"/>
    <x v="32"/>
    <n v="1.2595294117647058"/>
    <n v="21.49799196787148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0:00:00"/>
    <n v="1369864301"/>
    <x v="2231"/>
    <b v="0"/>
    <n v="1113"/>
    <b v="1"/>
    <s v="games/tabletop games"/>
    <x v="6"/>
    <x v="32"/>
    <n v="12.121296000000001"/>
    <n v="27.22663072776280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22:00:00"/>
    <n v="1402945408"/>
    <x v="2232"/>
    <b v="0"/>
    <n v="988"/>
    <b v="1"/>
    <s v="games/tabletop games"/>
    <x v="6"/>
    <x v="32"/>
    <n v="4.9580000000000002"/>
    <n v="25.09109311740890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9:00:00"/>
    <n v="1448269539"/>
    <x v="2233"/>
    <b v="0"/>
    <n v="391"/>
    <b v="1"/>
    <s v="games/tabletop games"/>
    <x v="6"/>
    <x v="32"/>
    <n v="3.3203999999999998"/>
    <n v="21.23017902813299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4:47:27"/>
    <n v="1481053647"/>
    <x v="2234"/>
    <b v="0"/>
    <n v="28"/>
    <b v="1"/>
    <s v="games/tabletop games"/>
    <x v="6"/>
    <x v="32"/>
    <n v="11.65"/>
    <n v="41.607142857142854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8:31:51"/>
    <n v="1424997111"/>
    <x v="2235"/>
    <b v="0"/>
    <n v="147"/>
    <b v="1"/>
    <s v="games/tabletop games"/>
    <x v="6"/>
    <x v="32"/>
    <n v="1.5331538461538461"/>
    <n v="135.5850340136054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9:48:43"/>
    <n v="1451746123"/>
    <x v="2236"/>
    <b v="0"/>
    <n v="680"/>
    <b v="1"/>
    <s v="games/tabletop games"/>
    <x v="6"/>
    <x v="32"/>
    <n v="5.3710714285714287"/>
    <n v="22.11617647058823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2:59:00"/>
    <n v="1412294683"/>
    <x v="2237"/>
    <b v="0"/>
    <n v="983"/>
    <b v="1"/>
    <s v="games/tabletop games"/>
    <x v="6"/>
    <x v="32"/>
    <n v="3.5292777777777777"/>
    <n v="64.62563580874872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9:55:16"/>
    <n v="1486565716"/>
    <x v="2238"/>
    <b v="0"/>
    <n v="79"/>
    <b v="1"/>
    <s v="games/tabletop games"/>
    <x v="6"/>
    <x v="32"/>
    <n v="1.3740000000000001"/>
    <n v="69.56962025316455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3:02:00"/>
    <n v="1382742014"/>
    <x v="2239"/>
    <b v="0"/>
    <n v="426"/>
    <b v="1"/>
    <s v="games/tabletop games"/>
    <x v="6"/>
    <x v="32"/>
    <n v="1.2802667999999999"/>
    <n v="75.13302816901408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4:49:04"/>
    <n v="1458762544"/>
    <x v="2240"/>
    <b v="0"/>
    <n v="96"/>
    <b v="1"/>
    <s v="games/tabletop games"/>
    <x v="6"/>
    <x v="32"/>
    <n v="2.7067999999999999"/>
    <n v="140.9791666666666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4:51:40"/>
    <n v="1485892300"/>
    <x v="2241"/>
    <b v="0"/>
    <n v="163"/>
    <b v="1"/>
    <s v="games/tabletop games"/>
    <x v="6"/>
    <x v="32"/>
    <n v="8.0640000000000001"/>
    <n v="49.472392638036808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22:02:00"/>
    <n v="1382449733"/>
    <x v="2242"/>
    <b v="0"/>
    <n v="2525"/>
    <b v="1"/>
    <s v="games/tabletop games"/>
    <x v="6"/>
    <x v="32"/>
    <n v="13.600976000000001"/>
    <n v="53.86525148514851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2:00:00"/>
    <n v="1488823290"/>
    <x v="2243"/>
    <b v="0"/>
    <n v="2035"/>
    <b v="1"/>
    <s v="games/tabletop games"/>
    <x v="6"/>
    <x v="32"/>
    <n v="9302.5"/>
    <n v="4.57125307125307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5:30:00"/>
    <n v="1475609946"/>
    <x v="2244"/>
    <b v="0"/>
    <n v="290"/>
    <b v="1"/>
    <s v="games/tabletop games"/>
    <x v="6"/>
    <x v="32"/>
    <n v="3.7702"/>
    <n v="65.00344827586207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3:00:00"/>
    <n v="1390323617"/>
    <x v="2245"/>
    <b v="0"/>
    <n v="1980"/>
    <b v="1"/>
    <s v="games/tabletop games"/>
    <x v="6"/>
    <x v="32"/>
    <n v="26.47025"/>
    <n v="53.47525252525252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4:00:10"/>
    <n v="1438801210"/>
    <x v="2246"/>
    <b v="0"/>
    <n v="57"/>
    <b v="1"/>
    <s v="games/tabletop games"/>
    <x v="6"/>
    <x v="32"/>
    <n v="1.0012000000000001"/>
    <n v="43.91228070175438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0:59:25"/>
    <n v="1436975965"/>
    <x v="2247"/>
    <b v="0"/>
    <n v="380"/>
    <b v="1"/>
    <s v="games/tabletop games"/>
    <x v="6"/>
    <x v="32"/>
    <n v="1.0445405405405406"/>
    <n v="50.85263157894736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6:01:18"/>
    <n v="1479157278"/>
    <x v="2248"/>
    <b v="0"/>
    <n v="128"/>
    <b v="1"/>
    <s v="games/tabletop games"/>
    <x v="6"/>
    <x v="32"/>
    <n v="1.0721428571428571"/>
    <n v="58.632812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0:52:45"/>
    <n v="1362329565"/>
    <x v="2249"/>
    <b v="0"/>
    <n v="180"/>
    <b v="1"/>
    <s v="games/tabletop games"/>
    <x v="6"/>
    <x v="32"/>
    <n v="1.6877142857142857"/>
    <n v="32.81666666666667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20:07:53"/>
    <n v="1478131673"/>
    <x v="2250"/>
    <b v="0"/>
    <n v="571"/>
    <b v="1"/>
    <s v="games/tabletop games"/>
    <x v="6"/>
    <x v="32"/>
    <n v="9.7511200000000002"/>
    <n v="426.9316987740805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3:17:57"/>
    <n v="1406362677"/>
    <x v="2251"/>
    <b v="0"/>
    <n v="480"/>
    <b v="1"/>
    <s v="games/tabletop games"/>
    <x v="6"/>
    <x v="32"/>
    <n v="1.3444929411764706"/>
    <n v="23.80872916666666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2:52:18"/>
    <n v="1469173938"/>
    <x v="2252"/>
    <b v="0"/>
    <n v="249"/>
    <b v="1"/>
    <s v="games/tabletop games"/>
    <x v="6"/>
    <x v="32"/>
    <n v="2.722777777777778"/>
    <n v="98.41365461847389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1:09:07"/>
    <n v="1445267347"/>
    <x v="2253"/>
    <b v="0"/>
    <n v="84"/>
    <b v="1"/>
    <s v="games/tabletop games"/>
    <x v="6"/>
    <x v="32"/>
    <n v="1.1268750000000001"/>
    <n v="107.3214285714285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0:32:48"/>
    <n v="1484667168"/>
    <x v="2254"/>
    <b v="0"/>
    <n v="197"/>
    <b v="1"/>
    <s v="games/tabletop games"/>
    <x v="6"/>
    <x v="32"/>
    <n v="4.5979999999999999"/>
    <n v="11.670050761421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7:50:51"/>
    <n v="1460069451"/>
    <x v="2255"/>
    <b v="0"/>
    <n v="271"/>
    <b v="1"/>
    <s v="games/tabletop games"/>
    <x v="6"/>
    <x v="32"/>
    <n v="2.8665822784810127"/>
    <n v="41.7822878228782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5:50:46"/>
    <n v="1478602246"/>
    <x v="2256"/>
    <b v="0"/>
    <n v="50"/>
    <b v="1"/>
    <s v="games/tabletop games"/>
    <x v="6"/>
    <x v="32"/>
    <n v="2.2270833333333333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8:00:00"/>
    <n v="1463351329"/>
    <x v="2257"/>
    <b v="0"/>
    <n v="169"/>
    <b v="1"/>
    <s v="games/tabletop games"/>
    <x v="6"/>
    <x v="32"/>
    <n v="6.3613999999999997"/>
    <n v="94.103550295857985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3:01:27"/>
    <n v="1431453687"/>
    <x v="2258"/>
    <b v="0"/>
    <n v="205"/>
    <b v="1"/>
    <s v="games/tabletop games"/>
    <x v="6"/>
    <x v="32"/>
    <n v="1.4650000000000001"/>
    <n v="15.72195121951219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4:18:56"/>
    <n v="1480360736"/>
    <x v="2259"/>
    <b v="0"/>
    <n v="206"/>
    <b v="1"/>
    <s v="games/tabletop games"/>
    <x v="6"/>
    <x v="32"/>
    <n v="18.670999999999999"/>
    <n v="90.63592233009708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8:24:10"/>
    <n v="1393287850"/>
    <x v="2260"/>
    <b v="0"/>
    <n v="84"/>
    <b v="1"/>
    <s v="games/tabletop games"/>
    <x v="6"/>
    <x v="32"/>
    <n v="3.2692000000000001"/>
    <n v="97.29761904761905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2:23:40"/>
    <n v="1485278620"/>
    <x v="2261"/>
    <b v="0"/>
    <n v="210"/>
    <b v="1"/>
    <s v="games/tabletop games"/>
    <x v="6"/>
    <x v="32"/>
    <n v="7.7949999999999999"/>
    <n v="37.1190476190476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9:00:00"/>
    <n v="1413295358"/>
    <x v="2262"/>
    <b v="0"/>
    <n v="181"/>
    <b v="1"/>
    <s v="games/tabletop games"/>
    <x v="6"/>
    <x v="32"/>
    <n v="1.5415151515151515"/>
    <n v="28.10497237569060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4:58:33"/>
    <n v="1420919913"/>
    <x v="2263"/>
    <b v="0"/>
    <n v="60"/>
    <b v="1"/>
    <s v="games/tabletop games"/>
    <x v="6"/>
    <x v="32"/>
    <n v="1.1554666666666666"/>
    <n v="144.4333333333333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22:00:00"/>
    <n v="1462543114"/>
    <x v="2264"/>
    <b v="0"/>
    <n v="445"/>
    <b v="1"/>
    <s v="games/tabletop games"/>
    <x v="6"/>
    <x v="32"/>
    <n v="1.8003333333333333"/>
    <n v="24.27415730337078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5:28:27"/>
    <n v="1479241707"/>
    <x v="2265"/>
    <b v="0"/>
    <n v="17"/>
    <b v="1"/>
    <s v="games/tabletop games"/>
    <x v="6"/>
    <x v="32"/>
    <n v="2.9849999999999999"/>
    <n v="35.11764705882352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21:00:00"/>
    <n v="1460235592"/>
    <x v="2266"/>
    <b v="0"/>
    <n v="194"/>
    <b v="1"/>
    <s v="games/tabletop games"/>
    <x v="6"/>
    <x v="32"/>
    <n v="3.2026666666666666"/>
    <n v="24.76288659793814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20:00:00"/>
    <n v="1416945297"/>
    <x v="2267"/>
    <b v="0"/>
    <n v="404"/>
    <b v="1"/>
    <s v="games/tabletop games"/>
    <x v="6"/>
    <x v="32"/>
    <n v="3.80525"/>
    <n v="188.3787128712871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20:58:35"/>
    <n v="1486691915"/>
    <x v="2268"/>
    <b v="0"/>
    <n v="194"/>
    <b v="1"/>
    <s v="games/tabletop games"/>
    <x v="6"/>
    <x v="32"/>
    <n v="1.026"/>
    <n v="148.0824742268041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0:00:00"/>
    <n v="1486745663"/>
    <x v="2269"/>
    <b v="0"/>
    <n v="902"/>
    <b v="1"/>
    <s v="games/tabletop games"/>
    <x v="6"/>
    <x v="32"/>
    <n v="18.016400000000001"/>
    <n v="49.93458980044346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6:59:00"/>
    <n v="1482353513"/>
    <x v="2270"/>
    <b v="0"/>
    <n v="1670"/>
    <b v="1"/>
    <s v="games/tabletop games"/>
    <x v="6"/>
    <x v="32"/>
    <n v="7.2024800000000004"/>
    <n v="107.8215568862275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9:00:04"/>
    <n v="1478736004"/>
    <x v="2271"/>
    <b v="0"/>
    <n v="1328"/>
    <b v="1"/>
    <s v="games/tabletop games"/>
    <x v="6"/>
    <x v="32"/>
    <n v="2.8309000000000002"/>
    <n v="42.6340361445783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1:47:16"/>
    <n v="1446914836"/>
    <x v="2272"/>
    <b v="0"/>
    <n v="944"/>
    <b v="1"/>
    <s v="games/tabletop games"/>
    <x v="6"/>
    <x v="32"/>
    <n v="13.566000000000001"/>
    <n v="14.37076271186440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7:10:42"/>
    <n v="1487164242"/>
    <x v="2273"/>
    <b v="0"/>
    <n v="147"/>
    <b v="1"/>
    <s v="games/tabletop games"/>
    <x v="6"/>
    <x v="32"/>
    <n v="2.2035999999999998"/>
    <n v="37.47619047619047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7:00:57"/>
    <n v="1390564857"/>
    <x v="2274"/>
    <b v="0"/>
    <n v="99"/>
    <b v="1"/>
    <s v="games/tabletop games"/>
    <x v="6"/>
    <x v="32"/>
    <n v="1.196"/>
    <n v="30.20202020202020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9:47:59"/>
    <n v="1416667679"/>
    <x v="2275"/>
    <b v="0"/>
    <n v="79"/>
    <b v="1"/>
    <s v="games/tabletop games"/>
    <x v="6"/>
    <x v="32"/>
    <n v="4.0776923076923079"/>
    <n v="33.55063291139240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0:38:09"/>
    <n v="1386344289"/>
    <x v="2276"/>
    <b v="0"/>
    <n v="75"/>
    <b v="1"/>
    <s v="games/tabletop games"/>
    <x v="6"/>
    <x v="32"/>
    <n v="1.0581826105905425"/>
    <n v="64.74666666666667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1:17:03"/>
    <n v="1327767423"/>
    <x v="2277"/>
    <b v="0"/>
    <n v="207"/>
    <b v="1"/>
    <s v="games/tabletop games"/>
    <x v="6"/>
    <x v="32"/>
    <n v="1.4108235294117648"/>
    <n v="57.93236714975845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7:59:00"/>
    <n v="1448902867"/>
    <x v="2278"/>
    <b v="0"/>
    <n v="102"/>
    <b v="1"/>
    <s v="games/tabletop games"/>
    <x v="6"/>
    <x v="32"/>
    <n v="2.7069999999999999"/>
    <n v="53.078431372549019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3:00:00"/>
    <n v="1421436099"/>
    <x v="2279"/>
    <b v="0"/>
    <n v="32"/>
    <b v="1"/>
    <s v="games/tabletop games"/>
    <x v="6"/>
    <x v="32"/>
    <n v="1.538"/>
    <n v="48.062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9:59:51"/>
    <n v="1439909991"/>
    <x v="2280"/>
    <b v="0"/>
    <n v="480"/>
    <b v="1"/>
    <s v="games/tabletop games"/>
    <x v="6"/>
    <x v="32"/>
    <n v="4.0357653061224488"/>
    <n v="82.39687499999999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1:50:00"/>
    <n v="1306219897"/>
    <x v="2281"/>
    <b v="0"/>
    <n v="11"/>
    <b v="1"/>
    <s v="music/rock"/>
    <x v="4"/>
    <x v="11"/>
    <n v="1.85"/>
    <n v="50.454545454545453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3:11:26"/>
    <n v="1447560686"/>
    <x v="2282"/>
    <b v="0"/>
    <n v="12"/>
    <b v="1"/>
    <s v="music/rock"/>
    <x v="4"/>
    <x v="11"/>
    <n v="1.8533333333333333"/>
    <n v="115.8333333333333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1:00:04"/>
    <n v="1331348404"/>
    <x v="2283"/>
    <b v="0"/>
    <n v="48"/>
    <b v="1"/>
    <s v="music/rock"/>
    <x v="4"/>
    <x v="11"/>
    <n v="1.0085533333333332"/>
    <n v="63.03458333333333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3:00:00"/>
    <n v="1297451245"/>
    <x v="2284"/>
    <b v="0"/>
    <n v="59"/>
    <b v="1"/>
    <s v="music/rock"/>
    <x v="4"/>
    <x v="11"/>
    <n v="1.0622116666666668"/>
    <n v="108.0215254237288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3:27:23"/>
    <n v="1338352043"/>
    <x v="2285"/>
    <b v="0"/>
    <n v="79"/>
    <b v="1"/>
    <s v="music/rock"/>
    <x v="4"/>
    <x v="11"/>
    <n v="1.2136666666666667"/>
    <n v="46.0886075949367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22:59:00"/>
    <n v="1376003254"/>
    <x v="2286"/>
    <b v="0"/>
    <n v="14"/>
    <b v="1"/>
    <s v="music/rock"/>
    <x v="4"/>
    <x v="11"/>
    <n v="1.0006666666666666"/>
    <n v="107.2142857142857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1:01:00"/>
    <n v="1401724860"/>
    <x v="2287"/>
    <b v="0"/>
    <n v="106"/>
    <b v="1"/>
    <s v="music/rock"/>
    <x v="4"/>
    <x v="11"/>
    <n v="1.1997755555555556"/>
    <n v="50.933867924528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3:00:00"/>
    <n v="1339098689"/>
    <x v="2288"/>
    <b v="0"/>
    <n v="25"/>
    <b v="1"/>
    <s v="music/rock"/>
    <x v="4"/>
    <x v="11"/>
    <n v="1.0009999999999999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8:22:00"/>
    <n v="1382659060"/>
    <x v="2289"/>
    <b v="0"/>
    <n v="25"/>
    <b v="1"/>
    <s v="music/rock"/>
    <x v="4"/>
    <x v="11"/>
    <n v="1.0740000000000001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2:00:00"/>
    <n v="1252908330"/>
    <x v="2290"/>
    <b v="0"/>
    <n v="29"/>
    <b v="1"/>
    <s v="music/rock"/>
    <x v="4"/>
    <x v="11"/>
    <n v="1.0406666666666666"/>
    <n v="53.82758620689655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3:00:00"/>
    <n v="1332199618"/>
    <x v="2291"/>
    <b v="0"/>
    <n v="43"/>
    <b v="1"/>
    <s v="music/rock"/>
    <x v="4"/>
    <x v="11"/>
    <n v="1.728"/>
    <n v="100.4651162790697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1:44:36"/>
    <n v="1332175476"/>
    <x v="2292"/>
    <b v="0"/>
    <n v="46"/>
    <b v="1"/>
    <s v="music/rock"/>
    <x v="4"/>
    <x v="11"/>
    <n v="1.072505"/>
    <n v="46.630652173913049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22:59:00"/>
    <n v="1346345999"/>
    <x v="2293"/>
    <b v="0"/>
    <n v="27"/>
    <b v="1"/>
    <s v="music/rock"/>
    <x v="4"/>
    <x v="11"/>
    <n v="1.0823529411764705"/>
    <n v="34.07407407407407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2:21:20"/>
    <n v="1356110480"/>
    <x v="2294"/>
    <b v="0"/>
    <n v="112"/>
    <b v="1"/>
    <s v="music/rock"/>
    <x v="4"/>
    <x v="11"/>
    <n v="1.4608079999999999"/>
    <n v="65.21464285714286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7:54:16"/>
    <n v="1356648856"/>
    <x v="2295"/>
    <b v="0"/>
    <n v="34"/>
    <b v="1"/>
    <s v="music/rock"/>
    <x v="4"/>
    <x v="11"/>
    <n v="1.2524999999999999"/>
    <n v="44.20588235294117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2:33:46"/>
    <n v="1326994426"/>
    <x v="2296"/>
    <b v="0"/>
    <n v="145"/>
    <b v="1"/>
    <s v="music/rock"/>
    <x v="4"/>
    <x v="11"/>
    <n v="1.4907142857142857"/>
    <n v="71.965517241379317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22:59:00"/>
    <n v="1328749249"/>
    <x v="2297"/>
    <b v="0"/>
    <n v="19"/>
    <b v="1"/>
    <s v="music/rock"/>
    <x v="4"/>
    <x v="11"/>
    <n v="1.006"/>
    <n v="52.94736842105263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4:10:33"/>
    <n v="1393272633"/>
    <x v="2298"/>
    <b v="0"/>
    <n v="288"/>
    <b v="1"/>
    <s v="music/rock"/>
    <x v="4"/>
    <x v="11"/>
    <n v="1.0507333333333333"/>
    <n v="109.45138888888889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9:46:49"/>
    <n v="1295657209"/>
    <x v="2299"/>
    <b v="0"/>
    <n v="14"/>
    <b v="1"/>
    <s v="music/rock"/>
    <x v="4"/>
    <x v="11"/>
    <n v="3.5016666666666665"/>
    <n v="75.03571428571429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2:26:56"/>
    <n v="1339694816"/>
    <x v="2300"/>
    <b v="0"/>
    <n v="7"/>
    <b v="1"/>
    <s v="music/rock"/>
    <x v="4"/>
    <x v="11"/>
    <n v="1.0125"/>
    <n v="115.7142857142857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22:31:36"/>
    <n v="1369193496"/>
    <x v="2301"/>
    <b v="1"/>
    <n v="211"/>
    <b v="1"/>
    <s v="music/indie rock"/>
    <x v="4"/>
    <x v="14"/>
    <n v="1.336044"/>
    <n v="31.65981042654028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2:00:00"/>
    <n v="1385585434"/>
    <x v="2302"/>
    <b v="1"/>
    <n v="85"/>
    <b v="1"/>
    <s v="music/indie rock"/>
    <x v="4"/>
    <x v="14"/>
    <n v="1.7065217391304348"/>
    <n v="46.17647058823529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2:39:56"/>
    <n v="1320287996"/>
    <x v="2303"/>
    <b v="1"/>
    <n v="103"/>
    <b v="1"/>
    <s v="music/indie rock"/>
    <x v="4"/>
    <x v="14"/>
    <n v="1.0935829457364341"/>
    <n v="68.48165048543688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3:59:00"/>
    <n v="1290281691"/>
    <x v="2304"/>
    <b v="1"/>
    <n v="113"/>
    <b v="1"/>
    <s v="music/indie rock"/>
    <x v="4"/>
    <x v="14"/>
    <n v="1.0070033333333335"/>
    <n v="53.46920353982301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3:00:00"/>
    <n v="1405356072"/>
    <x v="2305"/>
    <b v="1"/>
    <n v="167"/>
    <b v="1"/>
    <s v="music/indie rock"/>
    <x v="4"/>
    <x v="14"/>
    <n v="1.0122777777777778"/>
    <n v="109.1077844311377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3:02:09"/>
    <n v="1328760129"/>
    <x v="2306"/>
    <b v="1"/>
    <n v="73"/>
    <b v="1"/>
    <s v="music/indie rock"/>
    <x v="4"/>
    <x v="14"/>
    <n v="1.0675857142857144"/>
    <n v="51.18561643835616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4:15:28"/>
    <n v="1333653333"/>
    <x v="2307"/>
    <b v="1"/>
    <n v="75"/>
    <b v="1"/>
    <s v="music/indie rock"/>
    <x v="4"/>
    <x v="14"/>
    <n v="1.0665777537961894"/>
    <n v="27.93680000000000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20:00:00"/>
    <n v="1406847996"/>
    <x v="2308"/>
    <b v="1"/>
    <n v="614"/>
    <b v="1"/>
    <s v="music/indie rock"/>
    <x v="4"/>
    <x v="14"/>
    <n v="1.0130622"/>
    <n v="82.49692182410423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8:42:17"/>
    <n v="1359848537"/>
    <x v="2309"/>
    <b v="1"/>
    <n v="107"/>
    <b v="1"/>
    <s v="music/indie rock"/>
    <x v="4"/>
    <x v="14"/>
    <n v="1.0667450000000001"/>
    <n v="59.81747663551401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3:03:35"/>
    <n v="1361300615"/>
    <x v="2310"/>
    <b v="1"/>
    <n v="1224"/>
    <b v="1"/>
    <s v="music/indie rock"/>
    <x v="4"/>
    <x v="14"/>
    <n v="4.288397837837838"/>
    <n v="64.816470588235291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9:06:29"/>
    <n v="1396829189"/>
    <x v="2311"/>
    <b v="1"/>
    <n v="104"/>
    <b v="1"/>
    <s v="music/indie rock"/>
    <x v="4"/>
    <x v="14"/>
    <n v="1.0411111111111111"/>
    <n v="90.0961538461538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8:00:00"/>
    <n v="1395155478"/>
    <x v="2312"/>
    <b v="1"/>
    <n v="79"/>
    <b v="1"/>
    <s v="music/indie rock"/>
    <x v="4"/>
    <x v="14"/>
    <n v="1.0786666666666667"/>
    <n v="40.96202531645569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8:00:26"/>
    <n v="1333494026"/>
    <x v="2313"/>
    <b v="1"/>
    <n v="157"/>
    <b v="1"/>
    <s v="music/indie rock"/>
    <x v="4"/>
    <x v="14"/>
    <n v="1.7584040000000001"/>
    <n v="56.00012738853503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8:14:17"/>
    <n v="1336482857"/>
    <x v="2314"/>
    <b v="1"/>
    <n v="50"/>
    <b v="1"/>
    <s v="music/indie rock"/>
    <x v="4"/>
    <x v="14"/>
    <n v="1.5697000000000001"/>
    <n v="37.67280000000000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2:25:43"/>
    <n v="1333646743"/>
    <x v="2315"/>
    <b v="1"/>
    <n v="64"/>
    <b v="1"/>
    <s v="music/indie rock"/>
    <x v="4"/>
    <x v="14"/>
    <n v="1.026"/>
    <n v="40.07812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3:24:00"/>
    <n v="1253726650"/>
    <x v="2316"/>
    <b v="1"/>
    <n v="200"/>
    <b v="1"/>
    <s v="music/indie rock"/>
    <x v="4"/>
    <x v="14"/>
    <n v="1.0404266666666666"/>
    <n v="78.03199999999999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0:00:00"/>
    <n v="1263474049"/>
    <x v="2317"/>
    <b v="1"/>
    <n v="22"/>
    <b v="1"/>
    <s v="music/indie rock"/>
    <x v="4"/>
    <x v="14"/>
    <n v="1.04"/>
    <n v="18.909090909090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2:59:00"/>
    <n v="1251214014"/>
    <x v="2318"/>
    <b v="1"/>
    <n v="163"/>
    <b v="1"/>
    <s v="music/indie rock"/>
    <x v="4"/>
    <x v="14"/>
    <n v="1.2105999999999999"/>
    <n v="37.13496932515337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20:58:05"/>
    <n v="1384480685"/>
    <x v="2319"/>
    <b v="1"/>
    <n v="77"/>
    <b v="1"/>
    <s v="music/indie rock"/>
    <x v="4"/>
    <x v="14"/>
    <n v="1.077"/>
    <n v="41.96103896103895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3:36:40"/>
    <n v="1393443400"/>
    <x v="2320"/>
    <b v="1"/>
    <n v="89"/>
    <b v="1"/>
    <s v="music/indie rock"/>
    <x v="4"/>
    <x v="14"/>
    <n v="1.0866"/>
    <n v="61.044943820224717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0:15:01"/>
    <n v="1488694501"/>
    <x v="2321"/>
    <b v="0"/>
    <n v="64"/>
    <b v="0"/>
    <s v="food/small batch"/>
    <x v="7"/>
    <x v="33"/>
    <n v="0.39120962394619685"/>
    <n v="64.53125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5:29:29"/>
    <n v="1489181369"/>
    <x v="2322"/>
    <b v="0"/>
    <n v="4"/>
    <b v="0"/>
    <s v="food/small batch"/>
    <x v="7"/>
    <x v="33"/>
    <n v="3.1481481481481478E-2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3:07:27"/>
    <n v="1489428447"/>
    <x v="2323"/>
    <b v="0"/>
    <n v="4"/>
    <b v="0"/>
    <s v="food/small batch"/>
    <x v="7"/>
    <x v="33"/>
    <n v="0.48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5:14:45"/>
    <n v="1487970885"/>
    <x v="2324"/>
    <b v="0"/>
    <n v="61"/>
    <b v="0"/>
    <s v="food/small batch"/>
    <x v="7"/>
    <x v="33"/>
    <n v="0.20733333333333334"/>
    <n v="25.491803278688526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8:32:11"/>
    <n v="1488241931"/>
    <x v="2325"/>
    <b v="0"/>
    <n v="7"/>
    <b v="0"/>
    <s v="food/small batch"/>
    <x v="7"/>
    <x v="33"/>
    <n v="0.08"/>
    <n v="11.42857142857142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2:00:00"/>
    <n v="1489106948"/>
    <x v="2326"/>
    <b v="0"/>
    <n v="1"/>
    <b v="0"/>
    <s v="food/small batch"/>
    <x v="7"/>
    <x v="33"/>
    <n v="7.1999999999999998E-3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7:00:40"/>
    <n v="1406066440"/>
    <x v="2327"/>
    <b v="1"/>
    <n v="3355"/>
    <b v="1"/>
    <s v="food/small batch"/>
    <x v="7"/>
    <x v="33"/>
    <n v="5.2609431428571432"/>
    <n v="54.88316244411326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3:45:37"/>
    <n v="1431715537"/>
    <x v="2328"/>
    <b v="1"/>
    <n v="537"/>
    <b v="1"/>
    <s v="food/small batch"/>
    <x v="7"/>
    <x v="33"/>
    <n v="2.5445000000000002"/>
    <n v="47.383612662942269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9:59:06"/>
    <n v="1403017146"/>
    <x v="2329"/>
    <b v="1"/>
    <n v="125"/>
    <b v="1"/>
    <s v="food/small batch"/>
    <x v="7"/>
    <x v="33"/>
    <n v="1.0591999999999999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9:00:00"/>
    <n v="1448400943"/>
    <x v="2330"/>
    <b v="1"/>
    <n v="163"/>
    <b v="1"/>
    <s v="food/small batch"/>
    <x v="7"/>
    <x v="33"/>
    <n v="1.0242285714285715"/>
    <n v="219.9263803680981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9:08:10"/>
    <n v="1405728490"/>
    <x v="2331"/>
    <b v="1"/>
    <n v="283"/>
    <b v="1"/>
    <s v="food/small batch"/>
    <x v="7"/>
    <x v="33"/>
    <n v="1.4431375"/>
    <n v="40.79540636042403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0:04:31"/>
    <n v="1420643071"/>
    <x v="2332"/>
    <b v="1"/>
    <n v="352"/>
    <b v="1"/>
    <s v="food/small batch"/>
    <x v="7"/>
    <x v="33"/>
    <n v="1.06308"/>
    <n v="75.50284090909090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2:50:00"/>
    <n v="1399563390"/>
    <x v="2333"/>
    <b v="1"/>
    <n v="94"/>
    <b v="1"/>
    <s v="food/small batch"/>
    <x v="7"/>
    <x v="33"/>
    <n v="2.1216666666666666"/>
    <n v="13.54255319148936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2:34:00"/>
    <n v="1412611498"/>
    <x v="2334"/>
    <b v="1"/>
    <n v="67"/>
    <b v="1"/>
    <s v="food/small batch"/>
    <x v="7"/>
    <x v="33"/>
    <n v="1.0195000000000001"/>
    <n v="60.86567164179104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8:44:03"/>
    <n v="1399902243"/>
    <x v="2335"/>
    <b v="1"/>
    <n v="221"/>
    <b v="1"/>
    <s v="food/small batch"/>
    <x v="7"/>
    <x v="33"/>
    <n v="1.0227200000000001"/>
    <n v="115.692307692307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7:11:35"/>
    <n v="1390860695"/>
    <x v="2336"/>
    <b v="1"/>
    <n v="2165"/>
    <b v="1"/>
    <s v="food/small batch"/>
    <x v="7"/>
    <x v="33"/>
    <n v="5.2073254999999996"/>
    <n v="48.10462355658198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0:22:23"/>
    <n v="1401204143"/>
    <x v="2337"/>
    <b v="1"/>
    <n v="179"/>
    <b v="1"/>
    <s v="food/small batch"/>
    <x v="7"/>
    <x v="33"/>
    <n v="1.1065833333333333"/>
    <n v="74.18435754189944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6:31:24"/>
    <n v="1401485484"/>
    <x v="2338"/>
    <b v="1"/>
    <n v="123"/>
    <b v="1"/>
    <s v="food/small batch"/>
    <x v="7"/>
    <x v="33"/>
    <n v="1.0114333333333334"/>
    <n v="123.3455284552845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2:59:00"/>
    <n v="1479496309"/>
    <x v="2339"/>
    <b v="1"/>
    <n v="1104"/>
    <b v="1"/>
    <s v="food/small batch"/>
    <x v="7"/>
    <x v="33"/>
    <n v="2.9420799999999998"/>
    <n v="66.62318840579709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0:25:38"/>
    <n v="1475249138"/>
    <x v="2340"/>
    <b v="1"/>
    <n v="403"/>
    <b v="1"/>
    <s v="food/small batch"/>
    <x v="7"/>
    <x v="33"/>
    <n v="1.0577749999999999"/>
    <n v="104.99007444168734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4:31:44"/>
    <n v="1434137504"/>
    <x v="2341"/>
    <b v="0"/>
    <n v="0"/>
    <b v="0"/>
    <s v="technology/web"/>
    <x v="2"/>
    <x v="7"/>
    <n v="0"/>
    <s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0:00:00"/>
    <n v="1410799870"/>
    <x v="2342"/>
    <b v="0"/>
    <n v="0"/>
    <b v="0"/>
    <s v="technology/web"/>
    <x v="2"/>
    <x v="7"/>
    <n v="0"/>
    <s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4:47:00"/>
    <n v="1447962505"/>
    <x v="2343"/>
    <b v="0"/>
    <n v="1"/>
    <b v="0"/>
    <s v="technology/web"/>
    <x v="2"/>
    <x v="7"/>
    <n v="0.03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2:27:49"/>
    <n v="1464197269"/>
    <x v="2344"/>
    <b v="0"/>
    <n v="1"/>
    <b v="0"/>
    <s v="technology/web"/>
    <x v="2"/>
    <x v="7"/>
    <n v="1E-3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8:39:00"/>
    <n v="1424822556"/>
    <x v="2345"/>
    <b v="0"/>
    <n v="0"/>
    <b v="0"/>
    <s v="technology/web"/>
    <x v="2"/>
    <x v="7"/>
    <n v="0"/>
    <s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4:10:31"/>
    <n v="1472843431"/>
    <x v="2346"/>
    <b v="0"/>
    <n v="3"/>
    <b v="0"/>
    <s v="technology/web"/>
    <x v="2"/>
    <x v="7"/>
    <n v="6.4999999999999997E-4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9:34:36"/>
    <n v="1469543676"/>
    <x v="2347"/>
    <b v="0"/>
    <n v="1"/>
    <b v="0"/>
    <s v="technology/web"/>
    <x v="2"/>
    <x v="7"/>
    <n v="1.4999999999999999E-2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7:22:18"/>
    <n v="1450822938"/>
    <x v="2348"/>
    <b v="0"/>
    <n v="5"/>
    <b v="0"/>
    <s v="technology/web"/>
    <x v="2"/>
    <x v="7"/>
    <n v="3.8571428571428572E-3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3:37:08"/>
    <n v="1436812628"/>
    <x v="2349"/>
    <b v="0"/>
    <n v="0"/>
    <b v="0"/>
    <s v="technology/web"/>
    <x v="2"/>
    <x v="7"/>
    <n v="0"/>
    <s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5:12:50"/>
    <n v="1480882370"/>
    <x v="2350"/>
    <b v="0"/>
    <n v="0"/>
    <b v="0"/>
    <s v="technology/web"/>
    <x v="2"/>
    <x v="7"/>
    <n v="0"/>
    <s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21:25:39"/>
    <n v="1427768739"/>
    <x v="2351"/>
    <b v="0"/>
    <n v="7"/>
    <b v="0"/>
    <s v="technology/web"/>
    <x v="2"/>
    <x v="7"/>
    <n v="5.7142857142857143E-3"/>
    <n v="15.42857142857142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0:12:32"/>
    <n v="1428419552"/>
    <x v="2352"/>
    <b v="0"/>
    <n v="0"/>
    <b v="0"/>
    <s v="technology/web"/>
    <x v="2"/>
    <x v="7"/>
    <n v="0"/>
    <s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1:13:42"/>
    <n v="1428596022"/>
    <x v="2353"/>
    <b v="0"/>
    <n v="0"/>
    <b v="0"/>
    <s v="technology/web"/>
    <x v="2"/>
    <x v="7"/>
    <n v="0"/>
    <s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2:21:00"/>
    <n v="1415726460"/>
    <x v="2354"/>
    <b v="0"/>
    <n v="1"/>
    <b v="0"/>
    <s v="technology/web"/>
    <x v="2"/>
    <x v="7"/>
    <n v="7.1428571428571429E-4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7:02:16"/>
    <n v="1428012136"/>
    <x v="2355"/>
    <b v="0"/>
    <n v="2"/>
    <b v="0"/>
    <s v="technology/web"/>
    <x v="2"/>
    <x v="7"/>
    <n v="6.875E-3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3:48:24"/>
    <n v="1430938104"/>
    <x v="2356"/>
    <b v="0"/>
    <n v="0"/>
    <b v="0"/>
    <s v="technology/web"/>
    <x v="2"/>
    <x v="7"/>
    <n v="0"/>
    <s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9:52:58"/>
    <n v="1442501578"/>
    <x v="2357"/>
    <b v="0"/>
    <n v="0"/>
    <b v="0"/>
    <s v="technology/web"/>
    <x v="2"/>
    <x v="7"/>
    <n v="0"/>
    <s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9:39:00"/>
    <n v="1417818036"/>
    <x v="2358"/>
    <b v="0"/>
    <n v="0"/>
    <b v="0"/>
    <s v="technology/web"/>
    <x v="2"/>
    <x v="7"/>
    <n v="0"/>
    <s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0:35:24"/>
    <n v="1433432124"/>
    <x v="2359"/>
    <b v="0"/>
    <n v="3"/>
    <b v="0"/>
    <s v="technology/web"/>
    <x v="2"/>
    <x v="7"/>
    <n v="0.14680000000000001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1:58:00"/>
    <n v="1452272280"/>
    <x v="2360"/>
    <b v="0"/>
    <n v="1"/>
    <b v="0"/>
    <s v="technology/web"/>
    <x v="2"/>
    <x v="7"/>
    <n v="4.0000000000000002E-4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7:00:00"/>
    <n v="1459975008"/>
    <x v="2361"/>
    <b v="0"/>
    <n v="0"/>
    <b v="0"/>
    <s v="technology/web"/>
    <x v="2"/>
    <x v="7"/>
    <n v="0"/>
    <s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1:31:10"/>
    <n v="1415723470"/>
    <x v="2362"/>
    <b v="0"/>
    <n v="2"/>
    <b v="0"/>
    <s v="technology/web"/>
    <x v="2"/>
    <x v="7"/>
    <n v="0.2857142857142857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9:16:40"/>
    <n v="1447460200"/>
    <x v="2363"/>
    <b v="0"/>
    <n v="0"/>
    <b v="0"/>
    <s v="technology/web"/>
    <x v="2"/>
    <x v="7"/>
    <n v="0"/>
    <s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7:25:56"/>
    <n v="1441146356"/>
    <x v="2364"/>
    <b v="0"/>
    <n v="0"/>
    <b v="0"/>
    <s v="technology/web"/>
    <x v="2"/>
    <x v="7"/>
    <n v="0"/>
    <s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8:00:00"/>
    <n v="1449596425"/>
    <x v="2365"/>
    <b v="0"/>
    <n v="0"/>
    <b v="0"/>
    <s v="technology/web"/>
    <x v="2"/>
    <x v="7"/>
    <n v="0"/>
    <s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7:45:33"/>
    <n v="1442839533"/>
    <x v="2366"/>
    <b v="0"/>
    <n v="27"/>
    <b v="0"/>
    <s v="technology/web"/>
    <x v="2"/>
    <x v="7"/>
    <n v="0.1052"/>
    <n v="97.40740740740740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7:16:56"/>
    <n v="1456442216"/>
    <x v="2367"/>
    <b v="0"/>
    <n v="14"/>
    <b v="0"/>
    <s v="technology/web"/>
    <x v="2"/>
    <x v="7"/>
    <n v="1.34E-2"/>
    <n v="47.85714285714285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1:19:25"/>
    <n v="1425143965"/>
    <x v="2368"/>
    <b v="0"/>
    <n v="2"/>
    <b v="0"/>
    <s v="technology/web"/>
    <x v="2"/>
    <x v="7"/>
    <n v="2.5000000000000001E-3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4:30:11"/>
    <n v="1452540611"/>
    <x v="2369"/>
    <b v="0"/>
    <n v="0"/>
    <b v="0"/>
    <s v="technology/web"/>
    <x v="2"/>
    <x v="7"/>
    <n v="0"/>
    <s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3:32:21"/>
    <n v="1416285141"/>
    <x v="2370"/>
    <b v="0"/>
    <n v="4"/>
    <b v="0"/>
    <s v="technology/web"/>
    <x v="2"/>
    <x v="7"/>
    <n v="3.2799999999999999E-3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3:39:56"/>
    <n v="1432665596"/>
    <x v="2371"/>
    <b v="0"/>
    <n v="0"/>
    <b v="0"/>
    <s v="technology/web"/>
    <x v="2"/>
    <x v="7"/>
    <n v="0"/>
    <s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20:39:31"/>
    <n v="1427247571"/>
    <x v="2372"/>
    <b v="0"/>
    <n v="6"/>
    <b v="0"/>
    <s v="technology/web"/>
    <x v="2"/>
    <x v="7"/>
    <n v="3.272727272727273E-2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0:53:44"/>
    <n v="1438271624"/>
    <x v="2373"/>
    <b v="0"/>
    <n v="1"/>
    <b v="0"/>
    <s v="technology/web"/>
    <x v="2"/>
    <x v="7"/>
    <n v="5.8823529411764708E-5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5:14:20"/>
    <n v="1421180060"/>
    <x v="2374"/>
    <b v="0"/>
    <n v="1"/>
    <b v="0"/>
    <s v="technology/web"/>
    <x v="2"/>
    <x v="7"/>
    <n v="4.5454545454545455E-4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5:03:57"/>
    <n v="1470859437"/>
    <x v="2375"/>
    <b v="0"/>
    <n v="0"/>
    <b v="0"/>
    <s v="technology/web"/>
    <x v="2"/>
    <x v="7"/>
    <n v="0"/>
    <s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7:12:46"/>
    <n v="1447193566"/>
    <x v="2376"/>
    <b v="0"/>
    <n v="4"/>
    <b v="0"/>
    <s v="technology/web"/>
    <x v="2"/>
    <x v="7"/>
    <n v="0.10877666666666666"/>
    <n v="81.58249999999999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6:53:03"/>
    <n v="1477515183"/>
    <x v="2377"/>
    <b v="0"/>
    <n v="0"/>
    <b v="0"/>
    <s v="technology/web"/>
    <x v="2"/>
    <x v="7"/>
    <n v="0"/>
    <s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9:18:50"/>
    <n v="1438042730"/>
    <x v="2378"/>
    <b v="0"/>
    <n v="0"/>
    <b v="0"/>
    <s v="technology/web"/>
    <x v="2"/>
    <x v="7"/>
    <n v="0"/>
    <s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9:23:36"/>
    <n v="1440116616"/>
    <x v="2379"/>
    <b v="0"/>
    <n v="0"/>
    <b v="0"/>
    <s v="technology/web"/>
    <x v="2"/>
    <x v="7"/>
    <n v="0"/>
    <s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4:02:22"/>
    <n v="1441134142"/>
    <x v="2380"/>
    <b v="0"/>
    <n v="3"/>
    <b v="0"/>
    <s v="technology/web"/>
    <x v="2"/>
    <x v="7"/>
    <n v="3.6666666666666666E-3"/>
    <n v="18.33333333333333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7:27:28"/>
    <n v="1426112848"/>
    <x v="2381"/>
    <b v="0"/>
    <n v="7"/>
    <b v="0"/>
    <s v="technology/web"/>
    <x v="2"/>
    <x v="7"/>
    <n v="1.8193398957730169E-2"/>
    <n v="224.4285714285714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3:30:03"/>
    <n v="1436502603"/>
    <x v="2382"/>
    <b v="0"/>
    <n v="2"/>
    <b v="0"/>
    <s v="technology/web"/>
    <x v="2"/>
    <x v="7"/>
    <n v="2.5000000000000001E-2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20:21:47"/>
    <n v="1421976107"/>
    <x v="2383"/>
    <b v="0"/>
    <n v="3"/>
    <b v="0"/>
    <s v="technology/web"/>
    <x v="2"/>
    <x v="7"/>
    <n v="4.3499999999999997E-2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21:37:23"/>
    <n v="1413337043"/>
    <x v="2384"/>
    <b v="0"/>
    <n v="8"/>
    <b v="0"/>
    <s v="technology/web"/>
    <x v="2"/>
    <x v="7"/>
    <n v="8.0000000000000002E-3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1:50:32"/>
    <n v="1436201432"/>
    <x v="2385"/>
    <b v="0"/>
    <n v="7"/>
    <b v="0"/>
    <s v="technology/web"/>
    <x v="2"/>
    <x v="7"/>
    <n v="1.2123076923076924E-2"/>
    <n v="112.571428571428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5:07:04"/>
    <n v="1415736424"/>
    <x v="2386"/>
    <b v="0"/>
    <n v="0"/>
    <b v="0"/>
    <s v="technology/web"/>
    <x v="2"/>
    <x v="7"/>
    <n v="0"/>
    <s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0:02:20"/>
    <n v="1465311740"/>
    <x v="2387"/>
    <b v="0"/>
    <n v="3"/>
    <b v="0"/>
    <s v="technology/web"/>
    <x v="2"/>
    <x v="7"/>
    <n v="6.8399999999999997E-3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4:29:00"/>
    <n v="1418761759"/>
    <x v="2388"/>
    <b v="0"/>
    <n v="8"/>
    <b v="0"/>
    <s v="technology/web"/>
    <x v="2"/>
    <x v="7"/>
    <n v="1.2513513513513513E-2"/>
    <n v="57.87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6:59:00"/>
    <n v="1435160452"/>
    <x v="2389"/>
    <b v="0"/>
    <n v="1"/>
    <b v="0"/>
    <s v="technology/web"/>
    <x v="2"/>
    <x v="7"/>
    <n v="1.8749999999999999E-3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1:17:44"/>
    <n v="1416896264"/>
    <x v="2390"/>
    <b v="0"/>
    <n v="0"/>
    <b v="0"/>
    <s v="technology/web"/>
    <x v="2"/>
    <x v="7"/>
    <n v="0"/>
    <s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3:04:04"/>
    <n v="1425236644"/>
    <x v="2391"/>
    <b v="0"/>
    <n v="1"/>
    <b v="0"/>
    <s v="technology/web"/>
    <x v="2"/>
    <x v="7"/>
    <n v="1.25E-3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21:53:43"/>
    <n v="1443495223"/>
    <x v="2392"/>
    <b v="0"/>
    <n v="0"/>
    <b v="0"/>
    <s v="technology/web"/>
    <x v="2"/>
    <x v="7"/>
    <n v="0"/>
    <s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0:33:37"/>
    <n v="1436456017"/>
    <x v="2393"/>
    <b v="0"/>
    <n v="1"/>
    <b v="0"/>
    <s v="technology/web"/>
    <x v="2"/>
    <x v="7"/>
    <n v="5.0000000000000001E-4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3:41:33"/>
    <n v="1422348093"/>
    <x v="2394"/>
    <b v="0"/>
    <n v="2"/>
    <b v="0"/>
    <s v="technology/web"/>
    <x v="2"/>
    <x v="7"/>
    <n v="5.9999999999999995E-4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3:57:00"/>
    <n v="1481597687"/>
    <x v="2395"/>
    <b v="0"/>
    <n v="0"/>
    <b v="0"/>
    <s v="technology/web"/>
    <x v="2"/>
    <x v="7"/>
    <n v="0"/>
    <s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5:22:38"/>
    <n v="1442348558"/>
    <x v="2396"/>
    <b v="0"/>
    <n v="1"/>
    <b v="0"/>
    <s v="technology/web"/>
    <x v="2"/>
    <x v="7"/>
    <n v="2E-3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6:14:16"/>
    <n v="1417641256"/>
    <x v="2397"/>
    <b v="0"/>
    <n v="0"/>
    <b v="0"/>
    <s v="technology/web"/>
    <x v="2"/>
    <x v="7"/>
    <n v="0"/>
    <s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6:59:44"/>
    <n v="1433282384"/>
    <x v="2398"/>
    <b v="0"/>
    <n v="0"/>
    <b v="0"/>
    <s v="technology/web"/>
    <x v="2"/>
    <x v="7"/>
    <n v="0"/>
    <s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5:28:26"/>
    <n v="1415910506"/>
    <x v="2399"/>
    <b v="0"/>
    <n v="0"/>
    <b v="0"/>
    <s v="technology/web"/>
    <x v="2"/>
    <x v="7"/>
    <n v="0"/>
    <s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1:26:04"/>
    <n v="1458023164"/>
    <x v="2400"/>
    <b v="0"/>
    <n v="0"/>
    <b v="0"/>
    <s v="technology/web"/>
    <x v="2"/>
    <x v="7"/>
    <n v="0"/>
    <s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4:44:56"/>
    <n v="1452023096"/>
    <x v="2401"/>
    <b v="0"/>
    <n v="9"/>
    <b v="0"/>
    <s v="food/food trucks"/>
    <x v="7"/>
    <x v="19"/>
    <n v="7.1785714285714283E-3"/>
    <n v="22.333333333333332"/>
  </r>
  <r>
    <n v="2402"/>
    <s v="Cupcake Truck Unite"/>
    <s v="Small town, delicious treats, and a mobile truck"/>
    <n v="12000"/>
    <n v="52"/>
    <x v="2"/>
    <x v="0"/>
    <s v="USD"/>
    <n v="1431533931"/>
    <d v="2015-05-13T11:18:51"/>
    <n v="1428941931"/>
    <x v="2402"/>
    <b v="0"/>
    <n v="1"/>
    <b v="0"/>
    <s v="food/food trucks"/>
    <x v="7"/>
    <x v="19"/>
    <n v="4.3333333333333331E-3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5:10:58"/>
    <n v="1454188258"/>
    <x v="2403"/>
    <b v="0"/>
    <n v="12"/>
    <b v="0"/>
    <s v="food/food trucks"/>
    <x v="7"/>
    <x v="19"/>
    <n v="0.16833333333333333"/>
    <n v="16.83333333333333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9:56:47"/>
    <n v="1449190607"/>
    <x v="2404"/>
    <b v="0"/>
    <n v="0"/>
    <b v="0"/>
    <s v="food/food trucks"/>
    <x v="7"/>
    <x v="19"/>
    <n v="0"/>
    <s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9:02:55"/>
    <n v="1471096975"/>
    <x v="2405"/>
    <b v="0"/>
    <n v="20"/>
    <b v="0"/>
    <s v="food/food trucks"/>
    <x v="7"/>
    <x v="19"/>
    <n v="0.22520000000000001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1:39:50"/>
    <n v="1418179190"/>
    <x v="2406"/>
    <b v="0"/>
    <n v="16"/>
    <b v="0"/>
    <s v="food/food trucks"/>
    <x v="7"/>
    <x v="19"/>
    <n v="0.41384615384615386"/>
    <n v="84.062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1:00:00"/>
    <n v="1426772928"/>
    <x v="2407"/>
    <b v="0"/>
    <n v="33"/>
    <b v="0"/>
    <s v="food/food trucks"/>
    <x v="7"/>
    <x v="19"/>
    <n v="0.25259090909090909"/>
    <n v="168.39393939393941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3:22:37"/>
    <n v="1412652157"/>
    <x v="2408"/>
    <b v="0"/>
    <n v="2"/>
    <b v="0"/>
    <s v="food/food trucks"/>
    <x v="7"/>
    <x v="19"/>
    <n v="2E-3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6:01:15"/>
    <n v="1437339675"/>
    <x v="2409"/>
    <b v="0"/>
    <n v="6"/>
    <b v="0"/>
    <s v="food/food trucks"/>
    <x v="7"/>
    <x v="19"/>
    <n v="1.84E-2"/>
    <n v="76.66666666666667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4:47:55"/>
    <n v="1439027275"/>
    <x v="2410"/>
    <b v="0"/>
    <n v="0"/>
    <b v="0"/>
    <s v="food/food trucks"/>
    <x v="7"/>
    <x v="19"/>
    <n v="0"/>
    <s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2:34:42"/>
    <n v="1437932082"/>
    <x v="2411"/>
    <b v="0"/>
    <n v="3"/>
    <b v="0"/>
    <s v="food/food trucks"/>
    <x v="7"/>
    <x v="19"/>
    <n v="6.0400000000000002E-3"/>
    <n v="50.33333333333333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3:41:13"/>
    <n v="1476294073"/>
    <x v="2412"/>
    <b v="0"/>
    <n v="0"/>
    <b v="0"/>
    <s v="food/food trucks"/>
    <x v="7"/>
    <x v="19"/>
    <n v="0"/>
    <s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8:30:00"/>
    <n v="1398911882"/>
    <x v="2413"/>
    <b v="0"/>
    <n v="3"/>
    <b v="0"/>
    <s v="food/food trucks"/>
    <x v="7"/>
    <x v="19"/>
    <n v="8.3333333333333332E-3"/>
    <n v="8.333333333333333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22:59:00"/>
    <n v="1436805660"/>
    <x v="2414"/>
    <b v="0"/>
    <n v="13"/>
    <b v="0"/>
    <s v="food/food trucks"/>
    <x v="7"/>
    <x v="19"/>
    <n v="3.0666666666666665E-2"/>
    <n v="35.384615384615387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5:42:26"/>
    <n v="1466023346"/>
    <x v="2415"/>
    <b v="0"/>
    <n v="6"/>
    <b v="0"/>
    <s v="food/food trucks"/>
    <x v="7"/>
    <x v="19"/>
    <n v="5.5833333333333334E-3"/>
    <n v="55.83333333333333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0:00:00"/>
    <n v="1421343743"/>
    <x v="2416"/>
    <b v="0"/>
    <n v="1"/>
    <b v="0"/>
    <s v="food/food trucks"/>
    <x v="7"/>
    <x v="19"/>
    <n v="2.5000000000000001E-4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6:13:07"/>
    <n v="1405113187"/>
    <x v="2417"/>
    <b v="0"/>
    <n v="0"/>
    <b v="0"/>
    <s v="food/food trucks"/>
    <x v="7"/>
    <x v="19"/>
    <n v="0"/>
    <s v="0"/>
  </r>
  <r>
    <n v="2418"/>
    <s v="Mexican food truck"/>
    <s v="I want to start my food truck business."/>
    <n v="25000"/>
    <n v="5"/>
    <x v="2"/>
    <x v="0"/>
    <s v="USD"/>
    <n v="1427225644"/>
    <d v="2015-03-24T14:34:04"/>
    <n v="1422045244"/>
    <x v="2418"/>
    <b v="0"/>
    <n v="5"/>
    <b v="0"/>
    <s v="food/food trucks"/>
    <x v="7"/>
    <x v="19"/>
    <n v="2.0000000000000001E-4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2:43:09"/>
    <n v="1419097389"/>
    <x v="2419"/>
    <b v="0"/>
    <n v="0"/>
    <b v="0"/>
    <s v="food/food trucks"/>
    <x v="7"/>
    <x v="19"/>
    <n v="0"/>
    <s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20:41:35"/>
    <n v="1410396095"/>
    <x v="2420"/>
    <b v="0"/>
    <n v="36"/>
    <b v="0"/>
    <s v="food/food trucks"/>
    <x v="7"/>
    <x v="19"/>
    <n v="0.14825133372851215"/>
    <n v="69.472222222222229"/>
  </r>
  <r>
    <n v="2421"/>
    <s v="hot dog cart"/>
    <s v="help me start Merrill's first hot dog cart in this empty lot"/>
    <n v="6000"/>
    <n v="1"/>
    <x v="2"/>
    <x v="0"/>
    <s v="USD"/>
    <n v="1424536196"/>
    <d v="2015-02-21T11:29:56"/>
    <n v="1421944196"/>
    <x v="2421"/>
    <b v="0"/>
    <n v="1"/>
    <b v="0"/>
    <s v="food/food trucks"/>
    <x v="7"/>
    <x v="19"/>
    <n v="1.6666666666666666E-4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1:23:56"/>
    <n v="1423502636"/>
    <x v="2422"/>
    <b v="0"/>
    <n v="1"/>
    <b v="0"/>
    <s v="food/food trucks"/>
    <x v="7"/>
    <x v="19"/>
    <n v="2E-3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1:54:50"/>
    <n v="1417452890"/>
    <x v="2423"/>
    <b v="0"/>
    <n v="1"/>
    <b v="0"/>
    <s v="food/food trucks"/>
    <x v="7"/>
    <x v="19"/>
    <n v="1.3333333333333334E-4"/>
    <n v="8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6:25:08"/>
    <n v="1411853108"/>
    <x v="2424"/>
    <b v="0"/>
    <n v="9"/>
    <b v="0"/>
    <s v="food/food trucks"/>
    <x v="7"/>
    <x v="19"/>
    <n v="1.24E-2"/>
    <n v="34.44444444444444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7:04:00"/>
    <n v="1463090149"/>
    <x v="2425"/>
    <b v="0"/>
    <n v="1"/>
    <b v="0"/>
    <s v="food/food trucks"/>
    <x v="7"/>
    <x v="19"/>
    <n v="2.8571428571428574E-4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3:04:52"/>
    <n v="1433822692"/>
    <x v="2426"/>
    <b v="0"/>
    <n v="0"/>
    <b v="0"/>
    <s v="food/food trucks"/>
    <x v="7"/>
    <x v="19"/>
    <n v="0"/>
    <s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1:38:53"/>
    <n v="1455262733"/>
    <x v="2427"/>
    <b v="0"/>
    <n v="1"/>
    <b v="0"/>
    <s v="food/food trucks"/>
    <x v="7"/>
    <x v="19"/>
    <n v="2.0000000000000002E-5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2:49:11"/>
    <n v="1423594151"/>
    <x v="2428"/>
    <b v="0"/>
    <n v="1"/>
    <b v="0"/>
    <s v="food/food trucks"/>
    <x v="7"/>
    <x v="19"/>
    <n v="2.8571428571428571E-5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1:44:00"/>
    <n v="1483131966"/>
    <x v="2429"/>
    <b v="0"/>
    <n v="4"/>
    <b v="0"/>
    <s v="food/food trucks"/>
    <x v="7"/>
    <x v="19"/>
    <n v="1.4321428571428572E-2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2:08:24"/>
    <n v="1452654504"/>
    <x v="2430"/>
    <b v="0"/>
    <n v="2"/>
    <b v="0"/>
    <s v="food/food trucks"/>
    <x v="7"/>
    <x v="19"/>
    <n v="7.0000000000000001E-3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d v="2016-06-27T21:23:33"/>
    <n v="1461896613"/>
    <x v="2431"/>
    <b v="0"/>
    <n v="2"/>
    <b v="0"/>
    <s v="food/food trucks"/>
    <x v="7"/>
    <x v="19"/>
    <n v="2.0000000000000002E-5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0:14:57"/>
    <n v="1423199697"/>
    <x v="2432"/>
    <b v="0"/>
    <n v="2"/>
    <b v="0"/>
    <s v="food/food trucks"/>
    <x v="7"/>
    <x v="19"/>
    <n v="1.4285714285714287E-4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6:35:43"/>
    <n v="1454016943"/>
    <x v="2433"/>
    <b v="0"/>
    <n v="0"/>
    <b v="0"/>
    <s v="food/food trucks"/>
    <x v="7"/>
    <x v="19"/>
    <n v="0"/>
    <s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3:27:54"/>
    <n v="1435206474"/>
    <x v="2434"/>
    <b v="0"/>
    <n v="2"/>
    <b v="0"/>
    <s v="food/food trucks"/>
    <x v="7"/>
    <x v="19"/>
    <n v="1.2999999999999999E-3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1:39:46"/>
    <n v="1441435186"/>
    <x v="2435"/>
    <b v="0"/>
    <n v="4"/>
    <b v="0"/>
    <s v="food/food trucks"/>
    <x v="7"/>
    <x v="19"/>
    <n v="4.8960000000000002E-3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9:46:10"/>
    <n v="1448894770"/>
    <x v="2436"/>
    <b v="0"/>
    <n v="2"/>
    <b v="0"/>
    <s v="food/food trucks"/>
    <x v="7"/>
    <x v="19"/>
    <n v="3.8461538461538462E-4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3:00:00"/>
    <n v="1422400188"/>
    <x v="2437"/>
    <b v="0"/>
    <n v="0"/>
    <b v="0"/>
    <s v="food/food trucks"/>
    <x v="7"/>
    <x v="19"/>
    <n v="0"/>
    <s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7:57:42"/>
    <n v="1444341462"/>
    <x v="2438"/>
    <b v="0"/>
    <n v="1"/>
    <b v="0"/>
    <s v="food/food trucks"/>
    <x v="7"/>
    <x v="19"/>
    <n v="3.3333333333333335E-3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4:38:49"/>
    <n v="1442605129"/>
    <x v="2439"/>
    <b v="0"/>
    <n v="0"/>
    <b v="0"/>
    <s v="food/food trucks"/>
    <x v="7"/>
    <x v="19"/>
    <n v="0"/>
    <s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6:35:13"/>
    <n v="1452807313"/>
    <x v="2440"/>
    <b v="0"/>
    <n v="2"/>
    <b v="0"/>
    <s v="food/food trucks"/>
    <x v="7"/>
    <x v="19"/>
    <n v="2E-3"/>
    <n v="5"/>
  </r>
  <r>
    <n v="2441"/>
    <s v="Bring Alchemy Pops to the People!"/>
    <s v="YOU can help Alchemy Pops POP up on a street near you!"/>
    <n v="7500"/>
    <n v="8091"/>
    <x v="0"/>
    <x v="0"/>
    <s v="USD"/>
    <n v="1437627540"/>
    <d v="2015-07-22T23:59:00"/>
    <n v="1435806054"/>
    <x v="2441"/>
    <b v="0"/>
    <n v="109"/>
    <b v="1"/>
    <s v="food/small batch"/>
    <x v="7"/>
    <x v="33"/>
    <n v="1.0788"/>
    <n v="74.2293577981651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0:00:28"/>
    <n v="1424188828"/>
    <x v="2442"/>
    <b v="0"/>
    <n v="372"/>
    <b v="1"/>
    <s v="food/small batch"/>
    <x v="7"/>
    <x v="33"/>
    <n v="1.2594166666666666"/>
    <n v="81.25268817204300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0:00:22"/>
    <n v="1405522822"/>
    <x v="2443"/>
    <b v="0"/>
    <n v="311"/>
    <b v="1"/>
    <s v="food/small batch"/>
    <x v="7"/>
    <x v="33"/>
    <n v="2.0251494999999999"/>
    <n v="130.2346945337620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3:06:31"/>
    <n v="1461607591"/>
    <x v="2444"/>
    <b v="0"/>
    <n v="61"/>
    <b v="1"/>
    <s v="food/small batch"/>
    <x v="7"/>
    <x v="33"/>
    <n v="1.0860000000000001"/>
    <n v="53.40983606557377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3:33:41"/>
    <n v="1440650021"/>
    <x v="2445"/>
    <b v="0"/>
    <n v="115"/>
    <b v="1"/>
    <s v="food/small batch"/>
    <x v="7"/>
    <x v="33"/>
    <n v="1.728"/>
    <n v="75.13043478260870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0:27:51"/>
    <n v="1477578471"/>
    <x v="2446"/>
    <b v="0"/>
    <n v="111"/>
    <b v="1"/>
    <s v="food/small batch"/>
    <x v="7"/>
    <x v="33"/>
    <n v="1.6798"/>
    <n v="75.66666666666667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3:00:00"/>
    <n v="1476184593"/>
    <x v="2447"/>
    <b v="0"/>
    <n v="337"/>
    <b v="1"/>
    <s v="food/small batch"/>
    <x v="7"/>
    <x v="33"/>
    <n v="4.2720000000000002"/>
    <n v="31.69139465875370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0:36:00"/>
    <n v="1472110513"/>
    <x v="2448"/>
    <b v="0"/>
    <n v="9"/>
    <b v="1"/>
    <s v="food/small batch"/>
    <x v="7"/>
    <x v="33"/>
    <n v="1.075"/>
    <n v="47.77777777777777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3:25:15"/>
    <n v="1414725915"/>
    <x v="2449"/>
    <b v="0"/>
    <n v="120"/>
    <b v="1"/>
    <s v="food/small batch"/>
    <x v="7"/>
    <x v="33"/>
    <n v="1.08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2:11:00"/>
    <n v="1411177456"/>
    <x v="2450"/>
    <b v="0"/>
    <n v="102"/>
    <b v="1"/>
    <s v="food/small batch"/>
    <x v="7"/>
    <x v="33"/>
    <n v="1.0153353333333335"/>
    <n v="149.3140196078431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6:48:10"/>
    <n v="1487022490"/>
    <x v="2451"/>
    <b v="0"/>
    <n v="186"/>
    <b v="1"/>
    <s v="food/small batch"/>
    <x v="7"/>
    <x v="33"/>
    <n v="1.1545000000000001"/>
    <n v="62.0698924731182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8:00:00"/>
    <n v="1448914500"/>
    <x v="2452"/>
    <b v="0"/>
    <n v="15"/>
    <b v="1"/>
    <s v="food/small batch"/>
    <x v="7"/>
    <x v="33"/>
    <n v="1.335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1:36:49"/>
    <n v="1483461409"/>
    <x v="2453"/>
    <b v="0"/>
    <n v="67"/>
    <b v="1"/>
    <s v="food/small batch"/>
    <x v="7"/>
    <x v="33"/>
    <n v="1.5469999999999999"/>
    <n v="69.26865671641790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3:50:08"/>
    <n v="1486183808"/>
    <x v="2454"/>
    <b v="0"/>
    <n v="130"/>
    <b v="1"/>
    <s v="food/small batch"/>
    <x v="7"/>
    <x v="33"/>
    <n v="1.0084571428571429"/>
    <n v="271.5076923076923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3:45:50"/>
    <n v="1458758750"/>
    <x v="2455"/>
    <b v="0"/>
    <n v="16"/>
    <b v="1"/>
    <s v="food/small batch"/>
    <x v="7"/>
    <x v="33"/>
    <n v="1.82"/>
    <n v="34.125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8:03:59"/>
    <n v="1485471839"/>
    <x v="2456"/>
    <b v="0"/>
    <n v="67"/>
    <b v="1"/>
    <s v="food/small batch"/>
    <x v="7"/>
    <x v="33"/>
    <n v="1.8086666666666666"/>
    <n v="40.49253731343283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8:27:36"/>
    <n v="1456237656"/>
    <x v="2457"/>
    <b v="0"/>
    <n v="124"/>
    <b v="1"/>
    <s v="food/small batch"/>
    <x v="7"/>
    <x v="33"/>
    <n v="1.0230434782608695"/>
    <n v="189.7580645161290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4:00:00"/>
    <n v="1462481718"/>
    <x v="2458"/>
    <b v="0"/>
    <n v="80"/>
    <b v="1"/>
    <s v="food/small batch"/>
    <x v="7"/>
    <x v="33"/>
    <n v="1.1017999999999999"/>
    <n v="68.86249999999999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9:18:05"/>
    <n v="1454858285"/>
    <x v="2459"/>
    <b v="0"/>
    <n v="282"/>
    <b v="1"/>
    <s v="food/small batch"/>
    <x v="7"/>
    <x v="33"/>
    <n v="1.0225"/>
    <n v="108.7765957446808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3:17:00"/>
    <n v="1480480167"/>
    <x v="2460"/>
    <b v="0"/>
    <n v="68"/>
    <b v="1"/>
    <s v="food/small batch"/>
    <x v="7"/>
    <x v="33"/>
    <n v="1.0078823529411765"/>
    <n v="125.9852941176470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2:00:00"/>
    <n v="1314577097"/>
    <x v="2461"/>
    <b v="0"/>
    <n v="86"/>
    <b v="1"/>
    <s v="music/indie rock"/>
    <x v="4"/>
    <x v="14"/>
    <n v="1.038"/>
    <n v="90.52325581395348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3:28:16"/>
    <n v="1340944096"/>
    <x v="2462"/>
    <b v="0"/>
    <n v="115"/>
    <b v="1"/>
    <s v="music/indie rock"/>
    <x v="4"/>
    <x v="14"/>
    <n v="1.1070833333333334"/>
    <n v="28.880434782608695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4:00:00"/>
    <n v="1362710425"/>
    <x v="2463"/>
    <b v="0"/>
    <n v="75"/>
    <b v="1"/>
    <s v="music/indie rock"/>
    <x v="4"/>
    <x v="14"/>
    <n v="1.1625000000000001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4:29:00"/>
    <n v="1441143397"/>
    <x v="2464"/>
    <b v="0"/>
    <n v="43"/>
    <b v="1"/>
    <s v="music/indie rock"/>
    <x v="4"/>
    <x v="14"/>
    <n v="1.111"/>
    <n v="51.67441860465116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2:15:48"/>
    <n v="1345828548"/>
    <x v="2465"/>
    <b v="0"/>
    <n v="48"/>
    <b v="1"/>
    <s v="music/indie rock"/>
    <x v="4"/>
    <x v="14"/>
    <n v="1.8014285714285714"/>
    <n v="26.27083333333333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21:27:33"/>
    <n v="1365474453"/>
    <x v="2466"/>
    <b v="0"/>
    <n v="52"/>
    <b v="1"/>
    <s v="music/indie rock"/>
    <x v="4"/>
    <x v="14"/>
    <n v="1"/>
    <n v="48.076923076923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2:00:00"/>
    <n v="1335473931"/>
    <x v="2467"/>
    <b v="0"/>
    <n v="43"/>
    <b v="1"/>
    <s v="music/indie rock"/>
    <x v="4"/>
    <x v="14"/>
    <n v="1.1850000000000001"/>
    <n v="27.558139534883722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0:00:00"/>
    <n v="1348285321"/>
    <x v="2468"/>
    <b v="0"/>
    <n v="58"/>
    <b v="1"/>
    <s v="music/indie rock"/>
    <x v="4"/>
    <x v="14"/>
    <n v="1.0721700000000001"/>
    <n v="36.9713793103448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5:18:49"/>
    <n v="1295000329"/>
    <x v="2469"/>
    <b v="0"/>
    <n v="47"/>
    <b v="1"/>
    <s v="music/indie rock"/>
    <x v="4"/>
    <x v="14"/>
    <n v="1.1366666666666667"/>
    <n v="29.02127659574468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20:47:35"/>
    <n v="1335232055"/>
    <x v="2470"/>
    <b v="0"/>
    <n v="36"/>
    <b v="1"/>
    <s v="music/indie rock"/>
    <x v="4"/>
    <x v="14"/>
    <n v="1.0316400000000001"/>
    <n v="28.656666666666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8:49:52"/>
    <n v="1324079392"/>
    <x v="2471"/>
    <b v="0"/>
    <n v="17"/>
    <b v="1"/>
    <s v="music/indie rock"/>
    <x v="4"/>
    <x v="14"/>
    <n v="1.28"/>
    <n v="37.64705882352941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20:03:00"/>
    <n v="1277433980"/>
    <x v="2472"/>
    <b v="0"/>
    <n v="104"/>
    <b v="1"/>
    <s v="music/indie rock"/>
    <x v="4"/>
    <x v="14"/>
    <n v="1.3576026666666667"/>
    <n v="97.90403846153846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3:57:49"/>
    <n v="1349978269"/>
    <x v="2473"/>
    <b v="0"/>
    <n v="47"/>
    <b v="1"/>
    <s v="music/indie rock"/>
    <x v="4"/>
    <x v="14"/>
    <n v="1"/>
    <n v="42.55319148936170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9:16:16"/>
    <n v="1282868176"/>
    <x v="2474"/>
    <b v="0"/>
    <n v="38"/>
    <b v="1"/>
    <s v="music/indie rock"/>
    <x v="4"/>
    <x v="14"/>
    <n v="1.0000360000000001"/>
    <n v="131.5836842105263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7:00:00"/>
    <n v="1273647255"/>
    <x v="2475"/>
    <b v="0"/>
    <n v="81"/>
    <b v="1"/>
    <s v="music/indie rock"/>
    <x v="4"/>
    <x v="14"/>
    <n v="1.0471999999999999"/>
    <n v="32.32098765432098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3:52:50"/>
    <n v="1412149970"/>
    <x v="2476"/>
    <b v="0"/>
    <n v="55"/>
    <b v="1"/>
    <s v="music/indie rock"/>
    <x v="4"/>
    <x v="14"/>
    <n v="1.050225"/>
    <n v="61.103999999999999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1:35:45"/>
    <n v="1340901345"/>
    <x v="2477"/>
    <b v="0"/>
    <n v="41"/>
    <b v="1"/>
    <s v="music/indie rock"/>
    <x v="4"/>
    <x v="14"/>
    <n v="1.7133333333333334"/>
    <n v="31.3414634146341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7:48:33"/>
    <n v="1355525313"/>
    <x v="2478"/>
    <b v="0"/>
    <n v="79"/>
    <b v="1"/>
    <s v="music/indie rock"/>
    <x v="4"/>
    <x v="14"/>
    <n v="1.2749999999999999"/>
    <n v="129.1139240506329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21:00:00"/>
    <n v="1342545994"/>
    <x v="2479"/>
    <b v="0"/>
    <n v="16"/>
    <b v="1"/>
    <s v="music/indie rock"/>
    <x v="4"/>
    <x v="14"/>
    <n v="1.3344333333333334"/>
    <n v="25.02062499999999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7:28:04"/>
    <n v="1439332084"/>
    <x v="2480"/>
    <b v="0"/>
    <n v="8"/>
    <b v="1"/>
    <s v="music/indie rock"/>
    <x v="4"/>
    <x v="14"/>
    <n v="1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0:30:08"/>
    <n v="1333207808"/>
    <x v="2481"/>
    <b v="0"/>
    <n v="95"/>
    <b v="1"/>
    <s v="music/indie rock"/>
    <x v="4"/>
    <x v="14"/>
    <n v="1.1291099999999998"/>
    <n v="47.54147368421052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3:46:23"/>
    <n v="1308336383"/>
    <x v="2482"/>
    <b v="0"/>
    <n v="25"/>
    <b v="1"/>
    <s v="music/indie rock"/>
    <x v="4"/>
    <x v="14"/>
    <n v="1.0009999999999999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2:00:03"/>
    <n v="1330711203"/>
    <x v="2483"/>
    <b v="0"/>
    <n v="19"/>
    <b v="1"/>
    <s v="music/indie rock"/>
    <x v="4"/>
    <x v="14"/>
    <n v="1.1372727272727272"/>
    <n v="65.8421052631578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7:00:03"/>
    <n v="1313532003"/>
    <x v="2484"/>
    <b v="0"/>
    <n v="90"/>
    <b v="1"/>
    <s v="music/indie rock"/>
    <x v="4"/>
    <x v="14"/>
    <n v="1.1931742857142855"/>
    <n v="46.40122222222221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8:57:59"/>
    <n v="1315439879"/>
    <x v="2485"/>
    <b v="0"/>
    <n v="41"/>
    <b v="1"/>
    <s v="music/indie rock"/>
    <x v="4"/>
    <x v="14"/>
    <n v="1.0325"/>
    <n v="50.36585365853658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1:59:36"/>
    <n v="1332521976"/>
    <x v="2486"/>
    <b v="0"/>
    <n v="30"/>
    <b v="1"/>
    <s v="music/indie rock"/>
    <x v="4"/>
    <x v="14"/>
    <n v="2.6566666666666667"/>
    <n v="26.56666666666666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20:59:57"/>
    <n v="1335491997"/>
    <x v="2487"/>
    <b v="0"/>
    <n v="38"/>
    <b v="1"/>
    <s v="music/indie rock"/>
    <x v="4"/>
    <x v="14"/>
    <n v="1.0005066666666667"/>
    <n v="39.49368421052631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1:11:48"/>
    <n v="1318864308"/>
    <x v="2488"/>
    <b v="0"/>
    <n v="65"/>
    <b v="1"/>
    <s v="music/indie rock"/>
    <x v="4"/>
    <x v="14"/>
    <n v="1.0669999999999999"/>
    <n v="49.24615384615384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1:33:59"/>
    <n v="1365525239"/>
    <x v="2489"/>
    <b v="0"/>
    <n v="75"/>
    <b v="1"/>
    <s v="music/indie rock"/>
    <x v="4"/>
    <x v="14"/>
    <n v="1.3367142857142857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0:27:56"/>
    <n v="1335245276"/>
    <x v="2490"/>
    <b v="0"/>
    <n v="16"/>
    <b v="1"/>
    <s v="music/indie rock"/>
    <x v="4"/>
    <x v="14"/>
    <n v="1.214"/>
    <n v="37.937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20:51:00"/>
    <n v="1293739714"/>
    <x v="2491"/>
    <b v="0"/>
    <n v="10"/>
    <b v="1"/>
    <s v="music/indie rock"/>
    <x v="4"/>
    <x v="14"/>
    <n v="1.032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4:59:00"/>
    <n v="1335397188"/>
    <x v="2492"/>
    <b v="0"/>
    <n v="27"/>
    <b v="1"/>
    <s v="music/indie rock"/>
    <x v="4"/>
    <x v="14"/>
    <n v="1.25"/>
    <n v="27.77777777777777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3:02:20"/>
    <n v="1363320140"/>
    <x v="2493"/>
    <b v="0"/>
    <n v="259"/>
    <b v="1"/>
    <s v="music/indie rock"/>
    <x v="4"/>
    <x v="14"/>
    <n v="1.2869999999999999"/>
    <n v="99.38223938223937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0:29:04"/>
    <n v="1335194944"/>
    <x v="2494"/>
    <b v="0"/>
    <n v="39"/>
    <b v="1"/>
    <s v="music/indie rock"/>
    <x v="4"/>
    <x v="14"/>
    <n v="1.0100533333333332"/>
    <n v="38.8482051282051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7:42:55"/>
    <n v="1336430575"/>
    <x v="2495"/>
    <b v="0"/>
    <n v="42"/>
    <b v="1"/>
    <s v="music/indie rock"/>
    <x v="4"/>
    <x v="14"/>
    <n v="1.2753666666666665"/>
    <n v="45.54880952380952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7:54:52"/>
    <n v="1361577292"/>
    <x v="2496"/>
    <b v="0"/>
    <n v="10"/>
    <b v="1"/>
    <s v="music/indie rock"/>
    <x v="4"/>
    <x v="14"/>
    <n v="1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6:05:38"/>
    <n v="1309986338"/>
    <x v="2497"/>
    <b v="0"/>
    <n v="56"/>
    <b v="1"/>
    <s v="music/indie rock"/>
    <x v="4"/>
    <x v="14"/>
    <n v="1.127715"/>
    <n v="80.551071428571419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8:13:07"/>
    <n v="1421190787"/>
    <x v="2498"/>
    <b v="0"/>
    <n v="20"/>
    <b v="1"/>
    <s v="music/indie rock"/>
    <x v="4"/>
    <x v="14"/>
    <n v="1.056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3:00:00"/>
    <n v="1352820837"/>
    <x v="2499"/>
    <b v="0"/>
    <n v="170"/>
    <b v="1"/>
    <s v="music/indie rock"/>
    <x v="4"/>
    <x v="14"/>
    <n v="2.0262500000000001"/>
    <n v="47.67647058823529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3:32:55"/>
    <n v="1337884375"/>
    <x v="2500"/>
    <b v="0"/>
    <n v="29"/>
    <b v="1"/>
    <s v="music/indie rock"/>
    <x v="4"/>
    <x v="14"/>
    <n v="1.1333333333333333"/>
    <n v="23.44827586206896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3:38:24"/>
    <n v="1440787104"/>
    <x v="2501"/>
    <b v="0"/>
    <n v="7"/>
    <b v="0"/>
    <s v="food/restaurants"/>
    <x v="7"/>
    <x v="34"/>
    <n v="2.5545454545454545E-2"/>
    <n v="40.142857142857146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4:48:38"/>
    <n v="1407440918"/>
    <x v="2502"/>
    <b v="0"/>
    <n v="5"/>
    <b v="0"/>
    <s v="food/restaurants"/>
    <x v="7"/>
    <x v="34"/>
    <n v="7.8181818181818181E-4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6:06:00"/>
    <n v="1462743308"/>
    <x v="2503"/>
    <b v="0"/>
    <n v="0"/>
    <b v="0"/>
    <s v="food/restaurants"/>
    <x v="7"/>
    <x v="34"/>
    <n v="0"/>
    <s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20:22:14"/>
    <n v="1413418934"/>
    <x v="2504"/>
    <b v="0"/>
    <n v="0"/>
    <b v="0"/>
    <s v="food/restaurants"/>
    <x v="7"/>
    <x v="34"/>
    <n v="0"/>
    <s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9:20:16"/>
    <n v="1423704016"/>
    <x v="2505"/>
    <b v="0"/>
    <n v="0"/>
    <b v="0"/>
    <s v="food/restaurants"/>
    <x v="7"/>
    <x v="34"/>
    <n v="0"/>
    <s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6:00:00"/>
    <n v="1441955269"/>
    <x v="2506"/>
    <b v="0"/>
    <n v="2"/>
    <b v="0"/>
    <s v="food/restaurants"/>
    <x v="7"/>
    <x v="34"/>
    <n v="6.0000000000000001E-3"/>
    <n v="15"/>
  </r>
  <r>
    <n v="2507"/>
    <s v="Help Cafe Talavera get a New Kitchen!"/>
    <s v="Unique dishes for a unique city!."/>
    <n v="42850"/>
    <n v="0"/>
    <x v="2"/>
    <x v="0"/>
    <s v="USD"/>
    <n v="1431308704"/>
    <d v="2015-05-10T20:45:04"/>
    <n v="1428716704"/>
    <x v="2507"/>
    <b v="0"/>
    <n v="0"/>
    <b v="0"/>
    <s v="food/restaurants"/>
    <x v="7"/>
    <x v="34"/>
    <n v="0"/>
    <s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7:50:34"/>
    <n v="1405464634"/>
    <x v="2508"/>
    <b v="0"/>
    <n v="0"/>
    <b v="0"/>
    <s v="food/restaurants"/>
    <x v="7"/>
    <x v="34"/>
    <n v="0"/>
    <s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3:25:49"/>
    <n v="1424719549"/>
    <x v="2509"/>
    <b v="0"/>
    <n v="28"/>
    <b v="0"/>
    <s v="food/restaurants"/>
    <x v="7"/>
    <x v="34"/>
    <n v="1.0526315789473684E-2"/>
    <n v="35.7142857142857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8:56:12"/>
    <n v="1426463772"/>
    <x v="2510"/>
    <b v="0"/>
    <n v="2"/>
    <b v="0"/>
    <s v="food/restaurants"/>
    <x v="7"/>
    <x v="34"/>
    <n v="1.5E-3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5:43:33"/>
    <n v="1451731413"/>
    <x v="2511"/>
    <b v="0"/>
    <n v="0"/>
    <b v="0"/>
    <s v="food/restaurants"/>
    <x v="7"/>
    <x v="34"/>
    <n v="0"/>
    <s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6:02:41"/>
    <n v="1417208561"/>
    <x v="2512"/>
    <b v="0"/>
    <n v="0"/>
    <b v="0"/>
    <s v="food/restaurants"/>
    <x v="7"/>
    <x v="34"/>
    <n v="0"/>
    <s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9:09:49"/>
    <n v="1482883789"/>
    <x v="2513"/>
    <b v="0"/>
    <n v="0"/>
    <b v="0"/>
    <s v="food/restaurants"/>
    <x v="7"/>
    <x v="34"/>
    <n v="0"/>
    <s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4:21:17"/>
    <n v="1407057677"/>
    <x v="2514"/>
    <b v="0"/>
    <n v="4"/>
    <b v="0"/>
    <s v="food/restaurants"/>
    <x v="7"/>
    <x v="34"/>
    <n v="1.7500000000000002E-2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5:09:13"/>
    <n v="1422043753"/>
    <x v="2515"/>
    <b v="0"/>
    <n v="12"/>
    <b v="0"/>
    <s v="food/restaurants"/>
    <x v="7"/>
    <x v="34"/>
    <n v="0.186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1:40:52"/>
    <n v="1414683652"/>
    <x v="2516"/>
    <b v="0"/>
    <n v="0"/>
    <b v="0"/>
    <s v="food/restaurants"/>
    <x v="7"/>
    <x v="34"/>
    <n v="0"/>
    <s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3:15:30"/>
    <n v="1424200530"/>
    <x v="2517"/>
    <b v="0"/>
    <n v="33"/>
    <b v="0"/>
    <s v="food/restaurants"/>
    <x v="7"/>
    <x v="34"/>
    <n v="9.8166666666666666E-2"/>
    <n v="53.54545454545454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2:20:28"/>
    <n v="1413303628"/>
    <x v="2518"/>
    <b v="0"/>
    <n v="0"/>
    <b v="0"/>
    <s v="food/restaurants"/>
    <x v="7"/>
    <x v="34"/>
    <n v="0"/>
    <s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22:43:24"/>
    <n v="1403149404"/>
    <x v="2519"/>
    <b v="0"/>
    <n v="4"/>
    <b v="0"/>
    <s v="food/restaurants"/>
    <x v="7"/>
    <x v="34"/>
    <n v="4.3333333333333331E-4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4:21:00"/>
    <n v="1472567085"/>
    <x v="2520"/>
    <b v="0"/>
    <n v="0"/>
    <b v="0"/>
    <s v="food/restaurants"/>
    <x v="7"/>
    <x v="34"/>
    <n v="0"/>
    <s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8:13:41"/>
    <n v="1442963621"/>
    <x v="2521"/>
    <b v="0"/>
    <n v="132"/>
    <b v="1"/>
    <s v="music/classical music"/>
    <x v="4"/>
    <x v="35"/>
    <n v="1.0948792000000001"/>
    <n v="103.6817424242424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9:52:00"/>
    <n v="1459431960"/>
    <x v="2522"/>
    <b v="0"/>
    <n v="27"/>
    <b v="1"/>
    <s v="music/classical music"/>
    <x v="4"/>
    <x v="35"/>
    <n v="1"/>
    <n v="185.185185185185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9:24:52"/>
    <n v="1413674692"/>
    <x v="2523"/>
    <b v="0"/>
    <n v="26"/>
    <b v="1"/>
    <s v="music/classical music"/>
    <x v="4"/>
    <x v="35"/>
    <n v="1.5644444444444445"/>
    <n v="54.15384615384615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3:30:00"/>
    <n v="1416338557"/>
    <x v="2524"/>
    <b v="0"/>
    <n v="43"/>
    <b v="1"/>
    <s v="music/classical music"/>
    <x v="4"/>
    <x v="35"/>
    <n v="1.016"/>
    <n v="177.209302325581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5:16:11"/>
    <n v="1338322571"/>
    <x v="2525"/>
    <b v="0"/>
    <n v="80"/>
    <b v="1"/>
    <s v="music/classical music"/>
    <x v="4"/>
    <x v="35"/>
    <n v="1.00325"/>
    <n v="100.3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3:59:00"/>
    <n v="1415585474"/>
    <x v="2526"/>
    <b v="0"/>
    <n v="33"/>
    <b v="1"/>
    <s v="music/classical music"/>
    <x v="4"/>
    <x v="35"/>
    <n v="1.1294999999999999"/>
    <n v="136.909090909090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22:59:00"/>
    <n v="1380477691"/>
    <x v="2527"/>
    <b v="0"/>
    <n v="71"/>
    <b v="1"/>
    <s v="music/classical music"/>
    <x v="4"/>
    <x v="35"/>
    <n v="1.02125"/>
    <n v="57.535211267605632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6:00:00"/>
    <n v="1438459303"/>
    <x v="2528"/>
    <b v="0"/>
    <n v="81"/>
    <b v="1"/>
    <s v="music/classical music"/>
    <x v="4"/>
    <x v="35"/>
    <n v="1.0724974999999999"/>
    <n v="52.962839506172834"/>
  </r>
  <r>
    <n v="2529"/>
    <s v="UrbanArias is DC's Contemporary Opera Company"/>
    <s v="Opera. Short. New."/>
    <n v="6000"/>
    <n v="6257"/>
    <x v="0"/>
    <x v="0"/>
    <s v="USD"/>
    <n v="1332636975"/>
    <d v="2012-03-24T19:56:15"/>
    <n v="1328752575"/>
    <x v="2529"/>
    <b v="0"/>
    <n v="76"/>
    <b v="1"/>
    <s v="music/classical music"/>
    <x v="4"/>
    <x v="35"/>
    <n v="1.0428333333333333"/>
    <n v="82.32894736842105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3:50:00"/>
    <n v="1426711505"/>
    <x v="2530"/>
    <b v="0"/>
    <n v="48"/>
    <b v="1"/>
    <s v="music/classical music"/>
    <x v="4"/>
    <x v="35"/>
    <n v="1"/>
    <n v="135.4166666666666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2:59:00"/>
    <n v="1437668354"/>
    <x v="2531"/>
    <b v="0"/>
    <n v="61"/>
    <b v="1"/>
    <s v="music/classical music"/>
    <x v="4"/>
    <x v="35"/>
    <n v="1.004"/>
    <n v="74.0655737704918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5:22:46"/>
    <n v="1342556566"/>
    <x v="2532"/>
    <b v="0"/>
    <n v="60"/>
    <b v="1"/>
    <s v="music/classical music"/>
    <x v="4"/>
    <x v="35"/>
    <n v="1.26125"/>
    <n v="84.0833333333333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3:01:08"/>
    <n v="1359568911"/>
    <x v="2533"/>
    <b v="0"/>
    <n v="136"/>
    <b v="1"/>
    <s v="music/classical music"/>
    <x v="4"/>
    <x v="35"/>
    <n v="1.1066666666666667"/>
    <n v="61.02941176470588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1:00:00"/>
    <n v="1257871712"/>
    <x v="2534"/>
    <b v="0"/>
    <n v="14"/>
    <b v="1"/>
    <s v="music/classical music"/>
    <x v="4"/>
    <x v="35"/>
    <n v="1.05"/>
    <n v="150"/>
  </r>
  <r>
    <n v="2535"/>
    <s v="Mark Hayes Requiem Recording"/>
    <s v="Mark Hayes: Requiem Recording"/>
    <n v="20000"/>
    <n v="20755"/>
    <x v="0"/>
    <x v="0"/>
    <s v="USD"/>
    <n v="1417463945"/>
    <d v="2014-12-01T14:59:05"/>
    <n v="1414781945"/>
    <x v="2535"/>
    <b v="0"/>
    <n v="78"/>
    <b v="1"/>
    <s v="music/classical music"/>
    <x v="4"/>
    <x v="35"/>
    <n v="1.03775"/>
    <n v="266.0897435897435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21:32:46"/>
    <n v="1373337166"/>
    <x v="2536"/>
    <b v="0"/>
    <n v="4"/>
    <b v="1"/>
    <s v="music/classical music"/>
    <x v="4"/>
    <x v="35"/>
    <n v="1.1599999999999999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0:34:15"/>
    <n v="1307028855"/>
    <x v="2537"/>
    <b v="0"/>
    <n v="11"/>
    <b v="1"/>
    <s v="music/classical music"/>
    <x v="4"/>
    <x v="35"/>
    <n v="1.1000000000000001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3:59:00"/>
    <n v="1359029661"/>
    <x v="2538"/>
    <b v="0"/>
    <n v="185"/>
    <b v="1"/>
    <s v="music/classical music"/>
    <x v="4"/>
    <x v="35"/>
    <n v="1.130176111111111"/>
    <n v="109.96308108108107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6:39:12"/>
    <n v="1417729152"/>
    <x v="2539"/>
    <b v="0"/>
    <n v="59"/>
    <b v="1"/>
    <s v="music/classical music"/>
    <x v="4"/>
    <x v="35"/>
    <n v="1.0024999999999999"/>
    <n v="169.915254237288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1:12:01"/>
    <n v="1314720721"/>
    <x v="2540"/>
    <b v="0"/>
    <n v="27"/>
    <b v="1"/>
    <s v="music/classical music"/>
    <x v="4"/>
    <x v="35"/>
    <n v="1.034"/>
    <n v="95.74074074074074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5:46:58"/>
    <n v="1375008418"/>
    <x v="2541"/>
    <b v="0"/>
    <n v="63"/>
    <b v="1"/>
    <s v="music/classical music"/>
    <x v="4"/>
    <x v="35"/>
    <n v="1.0702857142857143"/>
    <n v="59.460317460317462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22:59:00"/>
    <n v="1377252857"/>
    <x v="2542"/>
    <b v="0"/>
    <n v="13"/>
    <b v="1"/>
    <s v="music/classical music"/>
    <x v="4"/>
    <x v="35"/>
    <n v="1.0357142857142858"/>
    <n v="55.76923076923076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22:00:00"/>
    <n v="1291257298"/>
    <x v="2543"/>
    <b v="0"/>
    <n v="13"/>
    <b v="1"/>
    <s v="music/classical music"/>
    <x v="4"/>
    <x v="35"/>
    <n v="1.5640000000000001"/>
    <n v="30.07692307692307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7:29:29"/>
    <n v="1339158569"/>
    <x v="2544"/>
    <b v="0"/>
    <n v="57"/>
    <b v="1"/>
    <s v="music/classical music"/>
    <x v="4"/>
    <x v="35"/>
    <n v="1.0082"/>
    <n v="88.43859649122806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9:30:00"/>
    <n v="1421983138"/>
    <x v="2545"/>
    <b v="0"/>
    <n v="61"/>
    <b v="1"/>
    <s v="music/classical music"/>
    <x v="4"/>
    <x v="35"/>
    <n v="1.9530000000000001"/>
    <n v="64.03278688524589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0:00:00"/>
    <n v="1378586179"/>
    <x v="2546"/>
    <b v="0"/>
    <n v="65"/>
    <b v="1"/>
    <s v="music/classical music"/>
    <x v="4"/>
    <x v="35"/>
    <n v="1.1171428571428572"/>
    <n v="60.15384615384615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2:33:23"/>
    <n v="1330972403"/>
    <x v="2547"/>
    <b v="0"/>
    <n v="134"/>
    <b v="1"/>
    <s v="music/classical music"/>
    <x v="4"/>
    <x v="35"/>
    <n v="1.1985454545454546"/>
    <n v="49.19402985074626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3:27:00"/>
    <n v="1473087637"/>
    <x v="2548"/>
    <b v="0"/>
    <n v="37"/>
    <b v="1"/>
    <s v="music/classical music"/>
    <x v="4"/>
    <x v="35"/>
    <n v="1.0185"/>
    <n v="165.162162162162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2:00:00"/>
    <n v="1366999870"/>
    <x v="2549"/>
    <b v="0"/>
    <n v="37"/>
    <b v="1"/>
    <s v="music/classical music"/>
    <x v="4"/>
    <x v="35"/>
    <n v="1.0280254777070064"/>
    <n v="43.62162162162162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2:59:00"/>
    <n v="1439392406"/>
    <x v="2550"/>
    <b v="0"/>
    <n v="150"/>
    <b v="1"/>
    <s v="music/classical music"/>
    <x v="4"/>
    <x v="35"/>
    <n v="1.0084615384615385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5:48:00"/>
    <n v="1329890585"/>
    <x v="2551"/>
    <b v="0"/>
    <n v="56"/>
    <b v="1"/>
    <s v="music/classical music"/>
    <x v="4"/>
    <x v="35"/>
    <n v="1.0273469387755103"/>
    <n v="67.41964285714286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4:26:21"/>
    <n v="1486149981"/>
    <x v="2552"/>
    <b v="0"/>
    <n v="18"/>
    <b v="1"/>
    <s v="music/classical music"/>
    <x v="4"/>
    <x v="35"/>
    <n v="1.0649999999999999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3:46:47"/>
    <n v="1343018807"/>
    <x v="2553"/>
    <b v="0"/>
    <n v="60"/>
    <b v="1"/>
    <s v="music/classical music"/>
    <x v="4"/>
    <x v="35"/>
    <n v="1.5553333333333332"/>
    <n v="38.88333333333333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22:59:00"/>
    <n v="1430445163"/>
    <x v="2554"/>
    <b v="0"/>
    <n v="67"/>
    <b v="1"/>
    <s v="music/classical music"/>
    <x v="4"/>
    <x v="35"/>
    <n v="1.228"/>
    <n v="54.98507462686567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0:43:13"/>
    <n v="1335541393"/>
    <x v="2555"/>
    <b v="0"/>
    <n v="35"/>
    <b v="1"/>
    <s v="music/classical music"/>
    <x v="4"/>
    <x v="35"/>
    <n v="1.0734999999999999"/>
    <n v="61.34285714285714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8:47:37"/>
    <n v="1352504857"/>
    <x v="2556"/>
    <b v="0"/>
    <n v="34"/>
    <b v="1"/>
    <s v="music/classical music"/>
    <x v="4"/>
    <x v="35"/>
    <n v="1.0550335570469798"/>
    <n v="23.117647058823529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2:53:06"/>
    <n v="1397584386"/>
    <x v="2557"/>
    <b v="0"/>
    <n v="36"/>
    <b v="1"/>
    <s v="music/classical music"/>
    <x v="4"/>
    <x v="35"/>
    <n v="1.1844444444444444"/>
    <n v="29.61111111111111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8:59:00"/>
    <n v="1427747906"/>
    <x v="2558"/>
    <b v="0"/>
    <n v="18"/>
    <b v="1"/>
    <s v="music/classical music"/>
    <x v="4"/>
    <x v="35"/>
    <n v="1.0888"/>
    <n v="75.61111111111111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4:37:00"/>
    <n v="1318539484"/>
    <x v="2559"/>
    <b v="0"/>
    <n v="25"/>
    <b v="1"/>
    <s v="music/classical music"/>
    <x v="4"/>
    <x v="35"/>
    <n v="1.1125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7:49:34"/>
    <n v="1423090174"/>
    <x v="2560"/>
    <b v="0"/>
    <n v="21"/>
    <b v="1"/>
    <s v="music/classical music"/>
    <x v="4"/>
    <x v="35"/>
    <n v="1.0009999999999999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7:41:29"/>
    <n v="1442148089"/>
    <x v="2561"/>
    <b v="0"/>
    <n v="0"/>
    <b v="0"/>
    <s v="food/food trucks"/>
    <x v="7"/>
    <x v="19"/>
    <n v="0"/>
    <s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7:35:39"/>
    <n v="1471005339"/>
    <x v="2562"/>
    <b v="0"/>
    <n v="3"/>
    <b v="0"/>
    <s v="food/food trucks"/>
    <x v="7"/>
    <x v="19"/>
    <n v="7.4999999999999997E-3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22:20:51"/>
    <n v="1433042451"/>
    <x v="2563"/>
    <b v="0"/>
    <n v="0"/>
    <b v="0"/>
    <s v="food/food trucks"/>
    <x v="7"/>
    <x v="19"/>
    <n v="0"/>
    <s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9:58:19"/>
    <n v="1404262699"/>
    <x v="2564"/>
    <b v="0"/>
    <n v="0"/>
    <b v="0"/>
    <s v="food/food trucks"/>
    <x v="7"/>
    <x v="19"/>
    <n v="0"/>
    <s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5:50:00"/>
    <n v="1457710589"/>
    <x v="2565"/>
    <b v="0"/>
    <n v="1"/>
    <b v="0"/>
    <s v="food/food trucks"/>
    <x v="7"/>
    <x v="19"/>
    <n v="0.01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8:32:28"/>
    <n v="1406071948"/>
    <x v="2566"/>
    <b v="0"/>
    <n v="0"/>
    <b v="0"/>
    <s v="food/food trucks"/>
    <x v="7"/>
    <x v="19"/>
    <n v="0"/>
    <s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6:05:38"/>
    <n v="1427231138"/>
    <x v="2567"/>
    <b v="0"/>
    <n v="2"/>
    <b v="0"/>
    <s v="food/food trucks"/>
    <x v="7"/>
    <x v="19"/>
    <n v="2.6666666666666666E-3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0:59:54"/>
    <n v="1470153594"/>
    <x v="2568"/>
    <b v="0"/>
    <n v="1"/>
    <b v="0"/>
    <s v="food/food trucks"/>
    <x v="7"/>
    <x v="19"/>
    <n v="5.0000000000000001E-3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21:31:52"/>
    <n v="1439865112"/>
    <x v="2569"/>
    <b v="0"/>
    <n v="2"/>
    <b v="0"/>
    <s v="food/food trucks"/>
    <x v="7"/>
    <x v="19"/>
    <n v="2.2307692307692306E-2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6:40:35"/>
    <n v="1483998035"/>
    <x v="2570"/>
    <b v="0"/>
    <n v="2"/>
    <b v="0"/>
    <s v="food/food trucks"/>
    <x v="7"/>
    <x v="19"/>
    <n v="8.4285714285714294E-3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3:12:01"/>
    <n v="1458461521"/>
    <x v="2571"/>
    <b v="0"/>
    <n v="4"/>
    <b v="0"/>
    <s v="food/food trucks"/>
    <x v="7"/>
    <x v="19"/>
    <n v="2.5000000000000001E-3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21:51:57"/>
    <n v="1426301517"/>
    <x v="2572"/>
    <b v="0"/>
    <n v="0"/>
    <b v="0"/>
    <s v="food/food trucks"/>
    <x v="7"/>
    <x v="19"/>
    <n v="0"/>
    <s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9:12:29"/>
    <n v="1404915149"/>
    <x v="2573"/>
    <b v="0"/>
    <n v="0"/>
    <b v="0"/>
    <s v="food/food trucks"/>
    <x v="7"/>
    <x v="19"/>
    <n v="0"/>
    <s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4:49:05"/>
    <n v="1461786545"/>
    <x v="2574"/>
    <b v="0"/>
    <n v="0"/>
    <b v="0"/>
    <s v="food/food trucks"/>
    <x v="7"/>
    <x v="19"/>
    <n v="0"/>
    <s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21:36:34"/>
    <n v="1418438194"/>
    <x v="2575"/>
    <b v="0"/>
    <n v="0"/>
    <b v="0"/>
    <s v="food/food trucks"/>
    <x v="7"/>
    <x v="19"/>
    <n v="0"/>
    <s v="0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8:14:07"/>
    <n v="1424823247"/>
    <x v="2576"/>
    <b v="0"/>
    <n v="0"/>
    <b v="0"/>
    <s v="food/food trucks"/>
    <x v="7"/>
    <x v="19"/>
    <n v="0"/>
    <s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4:41:37"/>
    <n v="1405021297"/>
    <x v="2577"/>
    <b v="0"/>
    <n v="0"/>
    <b v="0"/>
    <s v="food/food trucks"/>
    <x v="7"/>
    <x v="19"/>
    <n v="0"/>
    <s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2:00:00"/>
    <n v="1440203579"/>
    <x v="2578"/>
    <b v="0"/>
    <n v="0"/>
    <b v="0"/>
    <s v="food/food trucks"/>
    <x v="7"/>
    <x v="19"/>
    <n v="0"/>
    <s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4:55:03"/>
    <n v="1405626903"/>
    <x v="2579"/>
    <b v="0"/>
    <n v="12"/>
    <b v="0"/>
    <s v="food/food trucks"/>
    <x v="7"/>
    <x v="19"/>
    <n v="1.3849999999999999E-3"/>
    <n v="23.083333333333332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22:00:00"/>
    <n v="1429170603"/>
    <x v="2580"/>
    <b v="0"/>
    <n v="2"/>
    <b v="0"/>
    <s v="food/food trucks"/>
    <x v="7"/>
    <x v="19"/>
    <n v="6.0000000000000001E-3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1:04:58"/>
    <n v="1445094298"/>
    <x v="2581"/>
    <b v="0"/>
    <n v="11"/>
    <b v="0"/>
    <s v="food/food trucks"/>
    <x v="7"/>
    <x v="19"/>
    <n v="0.106"/>
    <n v="48.18181818181818"/>
  </r>
  <r>
    <n v="2582"/>
    <s v="Drunken Wings"/>
    <s v="The place where chicken meets liquor for the first time!"/>
    <n v="90000"/>
    <n v="1"/>
    <x v="2"/>
    <x v="0"/>
    <s v="USD"/>
    <n v="1477784634"/>
    <d v="2016-10-29T18:43:54"/>
    <n v="1475192634"/>
    <x v="2582"/>
    <b v="0"/>
    <n v="1"/>
    <b v="0"/>
    <s v="food/food trucks"/>
    <x v="7"/>
    <x v="19"/>
    <n v="1.1111111111111112E-5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2:28:00"/>
    <n v="1421346480"/>
    <x v="2583"/>
    <b v="0"/>
    <n v="5"/>
    <b v="0"/>
    <s v="food/food trucks"/>
    <x v="7"/>
    <x v="19"/>
    <n v="5.0000000000000001E-3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3:09:29"/>
    <n v="1431749369"/>
    <x v="2584"/>
    <b v="0"/>
    <n v="0"/>
    <b v="0"/>
    <s v="food/food trucks"/>
    <x v="7"/>
    <x v="19"/>
    <n v="0"/>
    <s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8:07:12"/>
    <n v="1402009632"/>
    <x v="2585"/>
    <b v="0"/>
    <n v="1"/>
    <b v="0"/>
    <s v="food/food trucks"/>
    <x v="7"/>
    <x v="19"/>
    <n v="1.6666666666666668E-3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2:55:36"/>
    <n v="1448438136"/>
    <x v="2586"/>
    <b v="0"/>
    <n v="1"/>
    <b v="0"/>
    <s v="food/food trucks"/>
    <x v="7"/>
    <x v="19"/>
    <n v="1.6666666666666668E-3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1:12:33"/>
    <n v="1448899953"/>
    <x v="2587"/>
    <b v="0"/>
    <n v="6"/>
    <b v="0"/>
    <s v="food/food trucks"/>
    <x v="7"/>
    <x v="19"/>
    <n v="2.4340000000000001E-2"/>
    <n v="202.8333333333333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8:14:00"/>
    <n v="1423325626"/>
    <x v="2588"/>
    <b v="0"/>
    <n v="8"/>
    <b v="0"/>
    <s v="food/food trucks"/>
    <x v="7"/>
    <x v="19"/>
    <n v="3.8833333333333331E-2"/>
    <n v="29.12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6:52:07"/>
    <n v="1456145527"/>
    <x v="2589"/>
    <b v="0"/>
    <n v="1"/>
    <b v="0"/>
    <s v="food/food trucks"/>
    <x v="7"/>
    <x v="19"/>
    <n v="1E-4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9:08:17"/>
    <n v="1453212497"/>
    <x v="2590"/>
    <b v="0"/>
    <n v="0"/>
    <b v="0"/>
    <s v="food/food trucks"/>
    <x v="7"/>
    <x v="19"/>
    <n v="0"/>
    <s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5:45:24"/>
    <n v="1452721524"/>
    <x v="2591"/>
    <b v="0"/>
    <n v="2"/>
    <b v="0"/>
    <s v="food/food trucks"/>
    <x v="7"/>
    <x v="19"/>
    <n v="1.7333333333333333E-2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4:13:41"/>
    <n v="1409944421"/>
    <x v="2592"/>
    <b v="0"/>
    <n v="1"/>
    <b v="0"/>
    <s v="food/food trucks"/>
    <x v="7"/>
    <x v="19"/>
    <n v="1.6666666666666668E-3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5:17:06"/>
    <n v="1427401026"/>
    <x v="2593"/>
    <b v="0"/>
    <n v="0"/>
    <b v="0"/>
    <s v="food/food trucks"/>
    <x v="7"/>
    <x v="19"/>
    <n v="0"/>
    <s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8:13:48"/>
    <n v="1404861228"/>
    <x v="2594"/>
    <b v="0"/>
    <n v="1"/>
    <b v="0"/>
    <s v="food/food trucks"/>
    <x v="7"/>
    <x v="19"/>
    <n v="1.2500000000000001E-5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0:51:40"/>
    <n v="1485323500"/>
    <x v="2595"/>
    <b v="0"/>
    <n v="19"/>
    <b v="0"/>
    <s v="food/food trucks"/>
    <x v="7"/>
    <x v="19"/>
    <n v="0.12166666666666667"/>
    <n v="96.0526315789473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0:56:49"/>
    <n v="1404835009"/>
    <x v="2596"/>
    <b v="0"/>
    <n v="27"/>
    <b v="0"/>
    <s v="food/food trucks"/>
    <x v="7"/>
    <x v="19"/>
    <n v="0.23588571428571428"/>
    <n v="305.7777777777777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3:11:57"/>
    <n v="1463731917"/>
    <x v="2597"/>
    <b v="0"/>
    <n v="7"/>
    <b v="0"/>
    <s v="food/food trucks"/>
    <x v="7"/>
    <x v="19"/>
    <n v="5.6666666666666664E-2"/>
    <n v="12.14285714285714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5:10:01"/>
    <n v="1440447001"/>
    <x v="2598"/>
    <b v="0"/>
    <n v="14"/>
    <b v="0"/>
    <s v="food/food trucks"/>
    <x v="7"/>
    <x v="19"/>
    <n v="0.39"/>
    <n v="83.57142857142856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3:05:47"/>
    <n v="1403201147"/>
    <x v="2599"/>
    <b v="0"/>
    <n v="5"/>
    <b v="0"/>
    <s v="food/food trucks"/>
    <x v="7"/>
    <x v="19"/>
    <n v="9.9546510341776348E-3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5:36:40"/>
    <n v="1453757800"/>
    <x v="2600"/>
    <b v="0"/>
    <n v="30"/>
    <b v="0"/>
    <s v="food/food trucks"/>
    <x v="7"/>
    <x v="19"/>
    <n v="6.9320000000000007E-2"/>
    <n v="115.5333333333333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22:59:00"/>
    <n v="1346276349"/>
    <x v="2601"/>
    <b v="1"/>
    <n v="151"/>
    <b v="1"/>
    <s v="technology/space exploration"/>
    <x v="2"/>
    <x v="36"/>
    <n v="6.6139999999999999"/>
    <n v="21.900662251655628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6:20:00"/>
    <n v="1412358968"/>
    <x v="2602"/>
    <b v="1"/>
    <n v="489"/>
    <b v="1"/>
    <s v="technology/space exploration"/>
    <x v="2"/>
    <x v="36"/>
    <n v="3.2609166666666667"/>
    <n v="80.02249488752556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6:54:14"/>
    <n v="1386626054"/>
    <x v="2603"/>
    <b v="1"/>
    <n v="50"/>
    <b v="1"/>
    <s v="technology/space exploration"/>
    <x v="2"/>
    <x v="36"/>
    <n v="1.0148571428571429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20:13:43"/>
    <n v="1333070023"/>
    <x v="2604"/>
    <b v="1"/>
    <n v="321"/>
    <b v="1"/>
    <s v="technology/space exploration"/>
    <x v="2"/>
    <x v="36"/>
    <n v="1.0421799999999999"/>
    <n v="64.93333333333332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7:59:50"/>
    <n v="1463576390"/>
    <x v="2605"/>
    <b v="1"/>
    <n v="1762"/>
    <b v="1"/>
    <s v="technology/space exploration"/>
    <x v="2"/>
    <x v="36"/>
    <n v="1.0742157000000001"/>
    <n v="60.96570374574347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2:06:22"/>
    <n v="1396026382"/>
    <x v="2606"/>
    <b v="1"/>
    <n v="385"/>
    <b v="1"/>
    <s v="technology/space exploration"/>
    <x v="2"/>
    <x v="36"/>
    <n v="1.1005454545454545"/>
    <n v="31.4441558441558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21:00:00"/>
    <n v="1435611572"/>
    <x v="2607"/>
    <b v="1"/>
    <n v="398"/>
    <b v="1"/>
    <s v="technology/space exploration"/>
    <x v="2"/>
    <x v="36"/>
    <n v="4.077"/>
    <n v="81.94974874371858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9:00:00"/>
    <n v="1485976468"/>
    <x v="2608"/>
    <b v="1"/>
    <n v="304"/>
    <b v="1"/>
    <s v="technology/space exploration"/>
    <x v="2"/>
    <x v="36"/>
    <n v="2.2392500000000002"/>
    <n v="58.9276315789473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0:42:31"/>
    <n v="1339738951"/>
    <x v="2609"/>
    <b v="1"/>
    <n v="676"/>
    <b v="1"/>
    <s v="technology/space exploration"/>
    <x v="2"/>
    <x v="36"/>
    <n v="3.038011142857143"/>
    <n v="157.2934763313609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1:59:00"/>
    <n v="1468444125"/>
    <x v="2610"/>
    <b v="1"/>
    <n v="577"/>
    <b v="1"/>
    <s v="technology/space exploration"/>
    <x v="2"/>
    <x v="36"/>
    <n v="1.4132510432681749"/>
    <n v="55.75850953206239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7:59:00"/>
    <n v="1480493014"/>
    <x v="2611"/>
    <b v="1"/>
    <n v="3663"/>
    <b v="1"/>
    <s v="technology/space exploration"/>
    <x v="2"/>
    <x v="36"/>
    <n v="27.906363636363636"/>
    <n v="83.80289380289380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22:26:10"/>
    <n v="1418095570"/>
    <x v="2612"/>
    <b v="1"/>
    <n v="294"/>
    <b v="1"/>
    <s v="technology/space exploration"/>
    <x v="2"/>
    <x v="36"/>
    <n v="1.7176130000000001"/>
    <n v="58.42221088435374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4:38:14"/>
    <n v="1345664294"/>
    <x v="2613"/>
    <b v="1"/>
    <n v="28"/>
    <b v="1"/>
    <s v="technology/space exploration"/>
    <x v="2"/>
    <x v="36"/>
    <n v="1.0101333333333333"/>
    <n v="270.5714285714285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0:00:00"/>
    <n v="1396371612"/>
    <x v="2614"/>
    <b v="1"/>
    <n v="100"/>
    <b v="1"/>
    <s v="technology/space exploration"/>
    <x v="2"/>
    <x v="36"/>
    <n v="1.02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7:00:00"/>
    <n v="1458820564"/>
    <x v="2615"/>
    <b v="0"/>
    <n v="72"/>
    <b v="1"/>
    <s v="technology/space exploration"/>
    <x v="2"/>
    <x v="36"/>
    <n v="1.6976511744127936"/>
    <n v="47.180555555555557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8:52:09"/>
    <n v="1437954729"/>
    <x v="2616"/>
    <b v="1"/>
    <n v="238"/>
    <b v="1"/>
    <s v="technology/space exploration"/>
    <x v="2"/>
    <x v="36"/>
    <n v="1.14534"/>
    <n v="120.3088235294117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5:59:11"/>
    <n v="1411246751"/>
    <x v="2617"/>
    <b v="1"/>
    <n v="159"/>
    <b v="1"/>
    <s v="technology/space exploration"/>
    <x v="2"/>
    <x v="36"/>
    <n v="8.7759999999999998"/>
    <n v="27.5974842767295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5:01:01"/>
    <n v="1443812461"/>
    <x v="2618"/>
    <b v="1"/>
    <n v="77"/>
    <b v="1"/>
    <s v="technology/space exploration"/>
    <x v="2"/>
    <x v="36"/>
    <n v="1.0538666666666667"/>
    <n v="205.298701298701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6:00:00"/>
    <n v="1443302004"/>
    <x v="2619"/>
    <b v="1"/>
    <n v="53"/>
    <b v="1"/>
    <s v="technology/space exploration"/>
    <x v="2"/>
    <x v="36"/>
    <n v="1.8839999999999999"/>
    <n v="35.54716981132075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20:00:00"/>
    <n v="1441339242"/>
    <x v="2620"/>
    <b v="1"/>
    <n v="1251"/>
    <b v="1"/>
    <s v="technology/space exploration"/>
    <x v="2"/>
    <x v="36"/>
    <n v="1.436523076923077"/>
    <n v="74.63948840927258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2:56:28"/>
    <n v="1429638988"/>
    <x v="2621"/>
    <b v="1"/>
    <n v="465"/>
    <b v="1"/>
    <s v="technology/space exploration"/>
    <x v="2"/>
    <x v="36"/>
    <n v="1.4588000000000001"/>
    <n v="47.05806451612902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2:50:16"/>
    <n v="1479232216"/>
    <x v="2622"/>
    <b v="0"/>
    <n v="74"/>
    <b v="1"/>
    <s v="technology/space exploration"/>
    <x v="2"/>
    <x v="36"/>
    <n v="1.3118399999999999"/>
    <n v="26.591351351351353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1:09:26"/>
    <n v="1479449366"/>
    <x v="2623"/>
    <b v="0"/>
    <n v="62"/>
    <b v="1"/>
    <s v="technology/space exploration"/>
    <x v="2"/>
    <x v="36"/>
    <n v="1.1399999999999999"/>
    <n v="36.77419354838709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5:07:02"/>
    <n v="1345716422"/>
    <x v="2624"/>
    <b v="0"/>
    <n v="3468"/>
    <b v="1"/>
    <s v="technology/space exploration"/>
    <x v="2"/>
    <x v="36"/>
    <n v="13.794206249999998"/>
    <n v="31.820544982698959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5:26:48"/>
    <n v="1476559608"/>
    <x v="2625"/>
    <b v="0"/>
    <n v="52"/>
    <b v="1"/>
    <s v="technology/space exploration"/>
    <x v="2"/>
    <x v="36"/>
    <n v="9.56"/>
    <n v="27.576923076923077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0:04:29"/>
    <n v="1430751869"/>
    <x v="2626"/>
    <b v="0"/>
    <n v="50"/>
    <b v="1"/>
    <s v="technology/space exploration"/>
    <x v="2"/>
    <x v="36"/>
    <n v="1.1200000000000001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5:54:21"/>
    <n v="1445975661"/>
    <x v="2627"/>
    <b v="0"/>
    <n v="45"/>
    <b v="1"/>
    <s v="technology/space exploration"/>
    <x v="2"/>
    <x v="36"/>
    <n v="6.4666666666666668"/>
    <n v="21.555555555555557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8:11:07"/>
    <n v="1415661067"/>
    <x v="2628"/>
    <b v="0"/>
    <n v="21"/>
    <b v="1"/>
    <s v="technology/space exploration"/>
    <x v="2"/>
    <x v="36"/>
    <n v="1.1036948748510131"/>
    <n v="44.09523809523809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7:55:22"/>
    <n v="1429016122"/>
    <x v="2629"/>
    <b v="0"/>
    <n v="100"/>
    <b v="1"/>
    <s v="technology/space exploration"/>
    <x v="2"/>
    <x v="36"/>
    <n v="1.2774000000000001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5:00:00"/>
    <n v="1464921112"/>
    <x v="2630"/>
    <b v="0"/>
    <n v="81"/>
    <b v="1"/>
    <s v="technology/space exploration"/>
    <x v="2"/>
    <x v="36"/>
    <n v="1.579"/>
    <n v="38.9876543209876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3:03:47"/>
    <n v="1438488227"/>
    <x v="2631"/>
    <b v="0"/>
    <n v="286"/>
    <b v="1"/>
    <s v="technology/space exploration"/>
    <x v="2"/>
    <x v="36"/>
    <n v="1.1466525000000001"/>
    <n v="80.185489510489504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20:28:59"/>
    <n v="1462325339"/>
    <x v="2632"/>
    <b v="0"/>
    <n v="42"/>
    <b v="1"/>
    <s v="technology/space exploration"/>
    <x v="2"/>
    <x v="36"/>
    <n v="1.3700934579439252"/>
    <n v="34.904761904761905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8:00:00"/>
    <n v="1390938332"/>
    <x v="2633"/>
    <b v="0"/>
    <n v="199"/>
    <b v="1"/>
    <s v="technology/space exploration"/>
    <x v="2"/>
    <x v="36"/>
    <n v="3.5461999999999998"/>
    <n v="89.10050251256281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0:45:21"/>
    <n v="1472571921"/>
    <x v="2634"/>
    <b v="0"/>
    <n v="25"/>
    <b v="1"/>
    <s v="technology/space exploration"/>
    <x v="2"/>
    <x v="36"/>
    <n v="1.0602150537634409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6:49:21"/>
    <n v="1422917361"/>
    <x v="2635"/>
    <b v="0"/>
    <n v="84"/>
    <b v="1"/>
    <s v="technology/space exploration"/>
    <x v="2"/>
    <x v="36"/>
    <n v="1"/>
    <n v="136.904761904761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20:00:00"/>
    <n v="1474641914"/>
    <x v="2636"/>
    <b v="0"/>
    <n v="50"/>
    <b v="1"/>
    <s v="technology/space exploration"/>
    <x v="2"/>
    <x v="36"/>
    <n v="1.873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8:11:15"/>
    <n v="1474895475"/>
    <x v="2637"/>
    <b v="0"/>
    <n v="26"/>
    <b v="1"/>
    <s v="technology/space exploration"/>
    <x v="2"/>
    <x v="36"/>
    <n v="1.6619999999999999"/>
    <n v="31.9615384615384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6:54:55"/>
    <n v="1418766895"/>
    <x v="2638"/>
    <b v="0"/>
    <n v="14"/>
    <b v="1"/>
    <s v="technology/space exploration"/>
    <x v="2"/>
    <x v="36"/>
    <n v="1.0172910662824208"/>
    <n v="25.21428571428571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5:45:48"/>
    <n v="1421786748"/>
    <x v="2639"/>
    <b v="0"/>
    <n v="49"/>
    <b v="1"/>
    <s v="technology/space exploration"/>
    <x v="2"/>
    <x v="36"/>
    <n v="1.64"/>
    <n v="10.04081632653061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2:51:14"/>
    <n v="1428551474"/>
    <x v="2640"/>
    <b v="0"/>
    <n v="69"/>
    <b v="1"/>
    <s v="technology/space exploration"/>
    <x v="2"/>
    <x v="36"/>
    <n v="1.0566666666666666"/>
    <n v="45.94202898550725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5:09:00"/>
    <n v="1409341863"/>
    <x v="2641"/>
    <b v="0"/>
    <n v="1"/>
    <b v="0"/>
    <s v="technology/space exploration"/>
    <x v="2"/>
    <x v="36"/>
    <n v="0.01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1:57:00"/>
    <n v="1465970108"/>
    <x v="2642"/>
    <b v="0"/>
    <n v="0"/>
    <b v="0"/>
    <s v="technology/space exploration"/>
    <x v="2"/>
    <x v="36"/>
    <n v="0"/>
    <s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2:59:00"/>
    <n v="1479218315"/>
    <x v="2643"/>
    <b v="1"/>
    <n v="1501"/>
    <b v="0"/>
    <s v="technology/space exploration"/>
    <x v="2"/>
    <x v="36"/>
    <n v="0.33559730999999998"/>
    <n v="223.582485009993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4:00:35"/>
    <n v="1486580435"/>
    <x v="2644"/>
    <b v="1"/>
    <n v="52"/>
    <b v="0"/>
    <s v="technology/space exploration"/>
    <x v="2"/>
    <x v="36"/>
    <n v="2.053E-2"/>
    <n v="39.48076923076923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6:13:23"/>
    <n v="1412885603"/>
    <x v="2645"/>
    <b v="1"/>
    <n v="23"/>
    <b v="0"/>
    <s v="technology/space exploration"/>
    <x v="2"/>
    <x v="36"/>
    <n v="0.105"/>
    <n v="91.30434782608695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2:31:09"/>
    <n v="1439191869"/>
    <x v="2646"/>
    <b v="1"/>
    <n v="535"/>
    <b v="0"/>
    <s v="technology/space exploration"/>
    <x v="2"/>
    <x v="36"/>
    <n v="8.4172839999999999E-2"/>
    <n v="78.66620560747662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1:16:59"/>
    <n v="1436941019"/>
    <x v="2647"/>
    <b v="0"/>
    <n v="3"/>
    <b v="0"/>
    <s v="technology/space exploration"/>
    <x v="2"/>
    <x v="36"/>
    <n v="1.44E-2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2:09:20"/>
    <n v="1454951360"/>
    <x v="2648"/>
    <b v="0"/>
    <n v="6"/>
    <b v="0"/>
    <s v="technology/space exploration"/>
    <x v="2"/>
    <x v="36"/>
    <n v="8.8333333333333337E-3"/>
    <n v="17.666666666666668"/>
  </r>
  <r>
    <n v="2649"/>
    <s v="The Mission - Please Check Back Soon (Canceled)"/>
    <s v="They have launched a Kickstarter."/>
    <n v="125000"/>
    <n v="124"/>
    <x v="1"/>
    <x v="0"/>
    <s v="USD"/>
    <n v="1454370941"/>
    <d v="2016-02-01T18:55:41"/>
    <n v="1449186941"/>
    <x v="2649"/>
    <b v="0"/>
    <n v="3"/>
    <b v="0"/>
    <s v="technology/space exploration"/>
    <x v="2"/>
    <x v="36"/>
    <n v="9.9200000000000004E-4"/>
    <n v="41.3333333333333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9:59:03"/>
    <n v="1479740343"/>
    <x v="2650"/>
    <b v="0"/>
    <n v="5"/>
    <b v="0"/>
    <s v="technology/space exploration"/>
    <x v="2"/>
    <x v="36"/>
    <n v="5.966666666666667E-3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4:20:09"/>
    <n v="1447960809"/>
    <x v="2651"/>
    <b v="0"/>
    <n v="17"/>
    <b v="0"/>
    <s v="technology/space exploration"/>
    <x v="2"/>
    <x v="36"/>
    <n v="1.8689285714285714E-2"/>
    <n v="307.8235294117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22:48:45"/>
    <n v="1415591325"/>
    <x v="2652"/>
    <b v="0"/>
    <n v="11"/>
    <b v="0"/>
    <s v="technology/space exploration"/>
    <x v="2"/>
    <x v="36"/>
    <n v="8.8500000000000002E-3"/>
    <n v="80.45454545454545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3:00:00"/>
    <n v="1399909127"/>
    <x v="2653"/>
    <b v="0"/>
    <n v="70"/>
    <b v="0"/>
    <s v="technology/space exploration"/>
    <x v="2"/>
    <x v="36"/>
    <n v="0.1152156862745098"/>
    <n v="83.9428571428571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8:25:26"/>
    <n v="1424442326"/>
    <x v="2654"/>
    <b v="0"/>
    <n v="6"/>
    <b v="0"/>
    <s v="technology/space exploration"/>
    <x v="2"/>
    <x v="36"/>
    <n v="5.1000000000000004E-4"/>
    <n v="8.5"/>
  </r>
  <r>
    <n v="2655"/>
    <s v="Balloons (Canceled)"/>
    <s v="Thank you for your support!"/>
    <n v="15000"/>
    <n v="3155"/>
    <x v="1"/>
    <x v="0"/>
    <s v="USD"/>
    <n v="1455048000"/>
    <d v="2016-02-09T15:00:00"/>
    <n v="1452631647"/>
    <x v="2655"/>
    <b v="0"/>
    <n v="43"/>
    <b v="0"/>
    <s v="technology/space exploration"/>
    <x v="2"/>
    <x v="36"/>
    <n v="0.21033333333333334"/>
    <n v="73.372093023255815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4:00:00"/>
    <n v="1485966688"/>
    <x v="2656"/>
    <b v="0"/>
    <n v="152"/>
    <b v="0"/>
    <s v="technology/space exploration"/>
    <x v="2"/>
    <x v="36"/>
    <n v="0.11436666666666667"/>
    <n v="112.8618421052631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20:30:00"/>
    <n v="1467325053"/>
    <x v="2657"/>
    <b v="0"/>
    <n v="59"/>
    <b v="0"/>
    <s v="technology/space exploration"/>
    <x v="2"/>
    <x v="36"/>
    <n v="0.18737933333333334"/>
    <n v="95.27762711864407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6:13:14"/>
    <n v="1467321194"/>
    <x v="2658"/>
    <b v="0"/>
    <n v="4"/>
    <b v="0"/>
    <s v="technology/space exploration"/>
    <x v="2"/>
    <x v="36"/>
    <n v="9.2857142857142856E-4"/>
    <n v="22.75"/>
  </r>
  <r>
    <n v="2659"/>
    <s v="test (Canceled)"/>
    <s v="test"/>
    <n v="49000"/>
    <n v="1333"/>
    <x v="1"/>
    <x v="0"/>
    <s v="USD"/>
    <n v="1429321210"/>
    <d v="2015-04-17T20:40:10"/>
    <n v="1426729210"/>
    <x v="2659"/>
    <b v="0"/>
    <n v="10"/>
    <b v="0"/>
    <s v="technology/space exploration"/>
    <x v="2"/>
    <x v="36"/>
    <n v="2.720408163265306E-2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3:06:58"/>
    <n v="1443200818"/>
    <x v="2660"/>
    <b v="0"/>
    <n v="5"/>
    <b v="0"/>
    <s v="technology/space exploration"/>
    <x v="2"/>
    <x v="36"/>
    <n v="9.5E-4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8:00:10"/>
    <n v="1380150010"/>
    <x v="2661"/>
    <b v="0"/>
    <n v="60"/>
    <b v="1"/>
    <s v="technology/makerspaces"/>
    <x v="2"/>
    <x v="37"/>
    <n v="1.0289999999999999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2:55:13"/>
    <n v="1437587713"/>
    <x v="2662"/>
    <b v="0"/>
    <n v="80"/>
    <b v="1"/>
    <s v="technology/makerspaces"/>
    <x v="2"/>
    <x v="37"/>
    <n v="1.0680000000000001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0:00:00"/>
    <n v="1438873007"/>
    <x v="2663"/>
    <b v="0"/>
    <n v="56"/>
    <b v="1"/>
    <s v="technology/makerspaces"/>
    <x v="2"/>
    <x v="37"/>
    <n v="1.0459624999999999"/>
    <n v="373.5580357142857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1:59:00"/>
    <n v="1446683797"/>
    <x v="2664"/>
    <b v="0"/>
    <n v="104"/>
    <b v="1"/>
    <s v="technology/makerspaces"/>
    <x v="2"/>
    <x v="37"/>
    <n v="1.0342857142857143"/>
    <n v="174.0384615384615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6:29:34"/>
    <n v="1426886974"/>
    <x v="2665"/>
    <b v="0"/>
    <n v="46"/>
    <b v="1"/>
    <s v="technology/makerspaces"/>
    <x v="2"/>
    <x v="37"/>
    <n v="1.2314285714285715"/>
    <n v="93.69565217391304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6:00:00"/>
    <n v="1440008439"/>
    <x v="2666"/>
    <b v="0"/>
    <n v="206"/>
    <b v="1"/>
    <s v="technology/makerspaces"/>
    <x v="2"/>
    <x v="37"/>
    <n v="1.592951"/>
    <n v="77.32771844660194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7:13:36"/>
    <n v="1452550416"/>
    <x v="2667"/>
    <b v="0"/>
    <n v="18"/>
    <b v="1"/>
    <s v="technology/makerspaces"/>
    <x v="2"/>
    <x v="37"/>
    <n v="1.1066666666666667"/>
    <n v="92.222222222222229"/>
  </r>
  <r>
    <n v="2668"/>
    <s v="UOttawa Makermobile"/>
    <s v="Creativity on the go! |_x000a_CrÃ©ativitÃ© en mouvement !"/>
    <n v="1000"/>
    <n v="1707"/>
    <x v="0"/>
    <x v="5"/>
    <s v="CAD"/>
    <n v="1447079520"/>
    <d v="2015-11-09T09:32:00"/>
    <n v="1443449265"/>
    <x v="2668"/>
    <b v="0"/>
    <n v="28"/>
    <b v="1"/>
    <s v="technology/makerspaces"/>
    <x v="2"/>
    <x v="37"/>
    <n v="1.7070000000000001"/>
    <n v="60.9642857142857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9:51:36"/>
    <n v="1447203096"/>
    <x v="2669"/>
    <b v="0"/>
    <n v="11"/>
    <b v="1"/>
    <s v="technology/makerspaces"/>
    <x v="2"/>
    <x v="37"/>
    <n v="1.25125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9:29:40"/>
    <n v="1404174580"/>
    <x v="2670"/>
    <b v="1"/>
    <n v="60"/>
    <b v="0"/>
    <s v="technology/makerspaces"/>
    <x v="2"/>
    <x v="37"/>
    <n v="6.4158609339642042E-2"/>
    <n v="41.58333333333333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4:38:00"/>
    <n v="1416419916"/>
    <x v="2671"/>
    <b v="1"/>
    <n v="84"/>
    <b v="0"/>
    <s v="technology/makerspaces"/>
    <x v="2"/>
    <x v="37"/>
    <n v="0.11344"/>
    <n v="33.76190476190475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1:00:00"/>
    <n v="1449436390"/>
    <x v="2672"/>
    <b v="1"/>
    <n v="47"/>
    <b v="0"/>
    <s v="technology/makerspaces"/>
    <x v="2"/>
    <x v="37"/>
    <n v="0.33189999999999997"/>
    <n v="70.6170212765957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7:45:00"/>
    <n v="1412081999"/>
    <x v="2673"/>
    <b v="1"/>
    <n v="66"/>
    <b v="0"/>
    <s v="technology/makerspaces"/>
    <x v="2"/>
    <x v="37"/>
    <n v="0.27579999999999999"/>
    <n v="167.1515151515151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3:59:00"/>
    <n v="1465398670"/>
    <x v="2674"/>
    <b v="1"/>
    <n v="171"/>
    <b v="0"/>
    <s v="technology/makerspaces"/>
    <x v="2"/>
    <x v="37"/>
    <n v="0.62839999999999996"/>
    <n v="128.6198830409356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6:34:49"/>
    <n v="1413059689"/>
    <x v="2675"/>
    <b v="1"/>
    <n v="29"/>
    <b v="0"/>
    <s v="technology/makerspaces"/>
    <x v="2"/>
    <x v="37"/>
    <n v="7.5880000000000003E-2"/>
    <n v="65.4137931034482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9:59:34"/>
    <n v="1461337174"/>
    <x v="2676"/>
    <b v="0"/>
    <n v="9"/>
    <b v="0"/>
    <s v="technology/makerspaces"/>
    <x v="2"/>
    <x v="37"/>
    <n v="0.50380952380952382"/>
    <n v="117.555555555555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9:42:23"/>
    <n v="1401756143"/>
    <x v="2677"/>
    <b v="0"/>
    <n v="27"/>
    <b v="0"/>
    <s v="technology/makerspaces"/>
    <x v="2"/>
    <x v="37"/>
    <n v="0.17512820512820512"/>
    <n v="126.481481481481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4:09:25"/>
    <n v="1440529765"/>
    <x v="2678"/>
    <b v="0"/>
    <n v="2"/>
    <b v="0"/>
    <s v="technology/makerspaces"/>
    <x v="2"/>
    <x v="37"/>
    <n v="1.3750000000000001E-4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9:01:34"/>
    <n v="1422489694"/>
    <x v="2679"/>
    <b v="0"/>
    <n v="3"/>
    <b v="0"/>
    <s v="technology/makerspaces"/>
    <x v="2"/>
    <x v="37"/>
    <n v="3.3E-3"/>
    <n v="44"/>
  </r>
  <r>
    <n v="2680"/>
    <s v="iHeart Pillow"/>
    <s v="iHeartPillow, Connecting loved ones"/>
    <n v="32000"/>
    <n v="276"/>
    <x v="2"/>
    <x v="3"/>
    <s v="EUR"/>
    <n v="1459915491"/>
    <d v="2016-04-05T23:04:51"/>
    <n v="1457327091"/>
    <x v="2680"/>
    <b v="0"/>
    <n v="4"/>
    <b v="0"/>
    <s v="technology/makerspaces"/>
    <x v="2"/>
    <x v="37"/>
    <n v="8.6250000000000007E-3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6:29:10"/>
    <n v="1402867750"/>
    <x v="2681"/>
    <b v="0"/>
    <n v="2"/>
    <b v="0"/>
    <s v="food/food trucks"/>
    <x v="7"/>
    <x v="19"/>
    <n v="6.875E-3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0:59:00"/>
    <n v="1413838540"/>
    <x v="2682"/>
    <b v="0"/>
    <n v="20"/>
    <b v="0"/>
    <s v="food/food trucks"/>
    <x v="7"/>
    <x v="19"/>
    <n v="0.28299999999999997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3:07:20"/>
    <n v="1422641240"/>
    <x v="2683"/>
    <b v="0"/>
    <n v="3"/>
    <b v="0"/>
    <s v="food/food trucks"/>
    <x v="7"/>
    <x v="19"/>
    <n v="2.3999999999999998E-3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6:57:05"/>
    <n v="1404165425"/>
    <x v="2684"/>
    <b v="0"/>
    <n v="4"/>
    <b v="0"/>
    <s v="food/food trucks"/>
    <x v="7"/>
    <x v="19"/>
    <n v="1.1428571428571429E-2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0:42:10"/>
    <n v="1424968930"/>
    <x v="2685"/>
    <b v="0"/>
    <n v="1"/>
    <b v="0"/>
    <s v="food/food trucks"/>
    <x v="7"/>
    <x v="19"/>
    <n v="2.0000000000000001E-4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8:23:43"/>
    <n v="1410391423"/>
    <x v="2686"/>
    <b v="0"/>
    <n v="0"/>
    <b v="0"/>
    <s v="food/food trucks"/>
    <x v="7"/>
    <x v="19"/>
    <n v="0"/>
    <s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0:21:58"/>
    <n v="1432999318"/>
    <x v="2687"/>
    <b v="0"/>
    <n v="0"/>
    <b v="0"/>
    <s v="food/food trucks"/>
    <x v="7"/>
    <x v="19"/>
    <n v="0"/>
    <s v="0"/>
  </r>
  <r>
    <n v="2688"/>
    <s v="Mac N Cheez Food Truck"/>
    <s v="The amazing gourmet Mac N Cheez Food Truck Campaigne!"/>
    <n v="50000"/>
    <n v="74"/>
    <x v="2"/>
    <x v="0"/>
    <s v="USD"/>
    <n v="1424746800"/>
    <d v="2015-02-23T22:00:00"/>
    <n v="1422067870"/>
    <x v="2688"/>
    <b v="0"/>
    <n v="14"/>
    <b v="0"/>
    <s v="food/food trucks"/>
    <x v="7"/>
    <x v="19"/>
    <n v="1.48E-3"/>
    <n v="5.2857142857142856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8:04:50"/>
    <n v="1467327890"/>
    <x v="2689"/>
    <b v="0"/>
    <n v="1"/>
    <b v="0"/>
    <s v="food/food trucks"/>
    <x v="7"/>
    <x v="19"/>
    <n v="2.8571428571428571E-5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1:31:16"/>
    <n v="1429410676"/>
    <x v="2690"/>
    <b v="0"/>
    <n v="118"/>
    <b v="0"/>
    <s v="food/food trucks"/>
    <x v="7"/>
    <x v="19"/>
    <n v="0.107325"/>
    <n v="72.762711864406782"/>
  </r>
  <r>
    <n v="2691"/>
    <s v="Cook"/>
    <s v="A Great New local Food Truck serving up ethnic fusion inspired eats in Ottawa."/>
    <n v="65000"/>
    <n v="35"/>
    <x v="2"/>
    <x v="5"/>
    <s v="CAD"/>
    <n v="1431278557"/>
    <d v="2015-05-10T12:22:37"/>
    <n v="1427390557"/>
    <x v="2691"/>
    <b v="0"/>
    <n v="2"/>
    <b v="0"/>
    <s v="food/food trucks"/>
    <x v="7"/>
    <x v="19"/>
    <n v="5.3846153846153844E-4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2:01:00"/>
    <n v="1424678460"/>
    <x v="2692"/>
    <b v="0"/>
    <n v="1"/>
    <b v="0"/>
    <s v="food/food trucks"/>
    <x v="7"/>
    <x v="19"/>
    <n v="7.1428571428571426E-3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2:19:26"/>
    <n v="1405307966"/>
    <x v="2693"/>
    <b v="0"/>
    <n v="3"/>
    <b v="0"/>
    <s v="food/food trucks"/>
    <x v="7"/>
    <x v="19"/>
    <n v="8.0000000000000002E-3"/>
    <n v="13.33333333333333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2:22:19"/>
    <n v="1409109739"/>
    <x v="2694"/>
    <b v="0"/>
    <n v="1"/>
    <b v="0"/>
    <s v="food/food trucks"/>
    <x v="7"/>
    <x v="19"/>
    <n v="3.3333333333333335E-5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22:21:58"/>
    <n v="1423801318"/>
    <x v="2695"/>
    <b v="0"/>
    <n v="3"/>
    <b v="0"/>
    <s v="food/food trucks"/>
    <x v="7"/>
    <x v="19"/>
    <n v="4.7333333333333333E-3"/>
    <n v="23.66666666666666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5:16:00"/>
    <n v="1416600960"/>
    <x v="2696"/>
    <b v="0"/>
    <n v="38"/>
    <b v="0"/>
    <s v="food/food trucks"/>
    <x v="7"/>
    <x v="19"/>
    <n v="5.6500000000000002E-2"/>
    <n v="89.21052631578948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7:00:00"/>
    <n v="1435876423"/>
    <x v="2697"/>
    <b v="0"/>
    <n v="52"/>
    <b v="0"/>
    <s v="food/food trucks"/>
    <x v="7"/>
    <x v="19"/>
    <n v="0.26352173913043481"/>
    <n v="116.5576923076923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6:33:28"/>
    <n v="1401312808"/>
    <x v="2698"/>
    <b v="0"/>
    <n v="2"/>
    <b v="0"/>
    <s v="food/food trucks"/>
    <x v="7"/>
    <x v="19"/>
    <n v="3.2512500000000002E-3"/>
    <n v="13.0050000000000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6:31:03"/>
    <n v="1404941463"/>
    <x v="2699"/>
    <b v="0"/>
    <n v="0"/>
    <b v="0"/>
    <s v="food/food trucks"/>
    <x v="7"/>
    <x v="19"/>
    <n v="0"/>
    <s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5:59:32"/>
    <n v="1408481972"/>
    <x v="2700"/>
    <b v="0"/>
    <n v="4"/>
    <b v="0"/>
    <s v="food/food trucks"/>
    <x v="7"/>
    <x v="19"/>
    <n v="7.0007000700070005E-3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2:35:34"/>
    <n v="1488911734"/>
    <x v="2701"/>
    <b v="0"/>
    <n v="46"/>
    <b v="0"/>
    <s v="theater/spaces"/>
    <x v="1"/>
    <x v="38"/>
    <n v="0.46176470588235297"/>
    <n v="34.13043478260869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3:14:37"/>
    <n v="1488827677"/>
    <x v="2702"/>
    <b v="1"/>
    <n v="26"/>
    <b v="0"/>
    <s v="theater/spaces"/>
    <x v="1"/>
    <x v="38"/>
    <n v="0.34410000000000002"/>
    <n v="132.34615384615384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0:33:50"/>
    <n v="1485016430"/>
    <x v="2703"/>
    <b v="0"/>
    <n v="45"/>
    <b v="0"/>
    <s v="theater/spaces"/>
    <x v="1"/>
    <x v="38"/>
    <n v="1.0375000000000001"/>
    <n v="922.22222222222217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4:41:54"/>
    <n v="1487709714"/>
    <x v="2704"/>
    <b v="0"/>
    <n v="7"/>
    <b v="0"/>
    <s v="theater/spaces"/>
    <x v="1"/>
    <x v="38"/>
    <n v="6.0263157894736845E-2"/>
    <n v="163.5714285714285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5:59:18"/>
    <n v="1486504758"/>
    <x v="2705"/>
    <b v="0"/>
    <n v="8"/>
    <b v="0"/>
    <s v="theater/spaces"/>
    <x v="1"/>
    <x v="38"/>
    <n v="0.10539393939393939"/>
    <n v="217.37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1:59:00"/>
    <n v="1410937483"/>
    <x v="2706"/>
    <b v="1"/>
    <n v="263"/>
    <b v="1"/>
    <s v="theater/spaces"/>
    <x v="1"/>
    <x v="38"/>
    <n v="1.1229714285714285"/>
    <n v="149.4448669201520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1:59:00"/>
    <n v="1367088443"/>
    <x v="2707"/>
    <b v="1"/>
    <n v="394"/>
    <b v="1"/>
    <s v="theater/spaces"/>
    <x v="1"/>
    <x v="38"/>
    <n v="3.50844625"/>
    <n v="71.23748730964466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1:45:26"/>
    <n v="1463935526"/>
    <x v="2708"/>
    <b v="1"/>
    <n v="1049"/>
    <b v="1"/>
    <s v="theater/spaces"/>
    <x v="1"/>
    <x v="38"/>
    <n v="2.3321535"/>
    <n v="44.4643183984747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2:59:00"/>
    <n v="1472528141"/>
    <x v="2709"/>
    <b v="1"/>
    <n v="308"/>
    <b v="1"/>
    <s v="theater/spaces"/>
    <x v="1"/>
    <x v="38"/>
    <n v="1.01606"/>
    <n v="164.9448051948051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21:00:00"/>
    <n v="1404797428"/>
    <x v="2710"/>
    <b v="1"/>
    <n v="1088"/>
    <b v="1"/>
    <s v="theater/spaces"/>
    <x v="1"/>
    <x v="38"/>
    <n v="1.5390035000000002"/>
    <n v="84.87151654411765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7:01:00"/>
    <n v="1400694790"/>
    <x v="2711"/>
    <b v="1"/>
    <n v="73"/>
    <b v="1"/>
    <s v="theater/spaces"/>
    <x v="1"/>
    <x v="38"/>
    <n v="1.007161125319693"/>
    <n v="53.94520547945205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3:00:00"/>
    <n v="1370568560"/>
    <x v="2712"/>
    <b v="1"/>
    <n v="143"/>
    <b v="1"/>
    <s v="theater/spaces"/>
    <x v="1"/>
    <x v="38"/>
    <n v="1.3138181818181818"/>
    <n v="50.5314685314685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0:41:24"/>
    <n v="1447515684"/>
    <x v="2713"/>
    <b v="1"/>
    <n v="1420"/>
    <b v="1"/>
    <s v="theater/spaces"/>
    <x v="1"/>
    <x v="38"/>
    <n v="1.0224133333333334"/>
    <n v="108.00140845070422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8:00:00"/>
    <n v="1474040596"/>
    <x v="2714"/>
    <b v="1"/>
    <n v="305"/>
    <b v="1"/>
    <s v="theater/spaces"/>
    <x v="1"/>
    <x v="38"/>
    <n v="1.1635599999999999"/>
    <n v="95.37377049180328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4:33:48"/>
    <n v="1453109628"/>
    <x v="2715"/>
    <b v="1"/>
    <n v="551"/>
    <b v="1"/>
    <s v="theater/spaces"/>
    <x v="1"/>
    <x v="38"/>
    <n v="2.6462241666666664"/>
    <n v="57.63101633393829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2:59:53"/>
    <n v="1441699193"/>
    <x v="2716"/>
    <b v="1"/>
    <n v="187"/>
    <b v="1"/>
    <s v="theater/spaces"/>
    <x v="1"/>
    <x v="38"/>
    <n v="1.1998010000000001"/>
    <n v="64.16048128342245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7:57:29"/>
    <n v="1414015049"/>
    <x v="2717"/>
    <b v="1"/>
    <n v="325"/>
    <b v="1"/>
    <s v="theater/spaces"/>
    <x v="1"/>
    <x v="38"/>
    <n v="1.2010400000000001"/>
    <n v="92.387692307692305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8:00:00"/>
    <n v="1459865945"/>
    <x v="2718"/>
    <b v="1"/>
    <n v="148"/>
    <b v="1"/>
    <s v="theater/spaces"/>
    <x v="1"/>
    <x v="38"/>
    <n v="1.0358333333333334"/>
    <n v="125.9797297297297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8:44:54"/>
    <n v="1455756294"/>
    <x v="2719"/>
    <b v="0"/>
    <n v="69"/>
    <b v="1"/>
    <s v="theater/spaces"/>
    <x v="1"/>
    <x v="38"/>
    <n v="1.0883333333333334"/>
    <n v="94.637681159420296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7:10:53"/>
    <n v="1476270653"/>
    <x v="2720"/>
    <b v="0"/>
    <n v="173"/>
    <b v="1"/>
    <s v="theater/spaces"/>
    <x v="1"/>
    <x v="38"/>
    <n v="1.1812400000000001"/>
    <n v="170.6994219653179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4:00:00"/>
    <n v="1375880598"/>
    <x v="2721"/>
    <b v="0"/>
    <n v="269"/>
    <b v="1"/>
    <s v="technology/hardware"/>
    <x v="2"/>
    <x v="30"/>
    <n v="14.62"/>
    <n v="40.76208178438661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5:34:13"/>
    <n v="1480538053"/>
    <x v="2722"/>
    <b v="0"/>
    <n v="185"/>
    <b v="1"/>
    <s v="technology/hardware"/>
    <x v="2"/>
    <x v="30"/>
    <n v="2.5253999999999999"/>
    <n v="68.25405405405405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6:08:08"/>
    <n v="1414872488"/>
    <x v="2723"/>
    <b v="0"/>
    <n v="176"/>
    <b v="1"/>
    <s v="technology/hardware"/>
    <x v="2"/>
    <x v="30"/>
    <n v="1.4005000000000001"/>
    <n v="95.4886363636363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2:50:59"/>
    <n v="1436860259"/>
    <x v="2724"/>
    <b v="0"/>
    <n v="1019"/>
    <b v="1"/>
    <s v="technology/hardware"/>
    <x v="2"/>
    <x v="30"/>
    <n v="2.9687520259319289"/>
    <n v="7.1902649656526005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2:52:15"/>
    <n v="1484070735"/>
    <x v="2725"/>
    <b v="0"/>
    <n v="113"/>
    <b v="1"/>
    <s v="technology/hardware"/>
    <x v="2"/>
    <x v="30"/>
    <n v="1.445425"/>
    <n v="511.65486725663715"/>
  </r>
  <r>
    <n v="2726"/>
    <s v="Krimston TWO - Dual SIM case for iPhone"/>
    <s v="Krimston TWO: iPhone Dual SIM Case"/>
    <n v="100000"/>
    <n v="105745"/>
    <x v="0"/>
    <x v="0"/>
    <s v="USD"/>
    <n v="1461333311"/>
    <d v="2016-04-22T08:55:11"/>
    <n v="1458741311"/>
    <x v="2726"/>
    <b v="0"/>
    <n v="404"/>
    <b v="1"/>
    <s v="technology/hardware"/>
    <x v="2"/>
    <x v="30"/>
    <n v="1.05745"/>
    <n v="261.74504950495049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1:14:23"/>
    <n v="1436804063"/>
    <x v="2727"/>
    <b v="0"/>
    <n v="707"/>
    <b v="1"/>
    <s v="technology/hardware"/>
    <x v="2"/>
    <x v="30"/>
    <n v="4.9321000000000002"/>
    <n v="69.76096181046676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9:23:54"/>
    <n v="1448461434"/>
    <x v="2728"/>
    <b v="0"/>
    <n v="392"/>
    <b v="1"/>
    <s v="technology/hardware"/>
    <x v="2"/>
    <x v="30"/>
    <n v="2.0182666666666669"/>
    <n v="77.229591836734699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0:46:37"/>
    <n v="1427867197"/>
    <x v="2729"/>
    <b v="0"/>
    <n v="23"/>
    <b v="1"/>
    <s v="technology/hardware"/>
    <x v="2"/>
    <x v="30"/>
    <n v="1.0444"/>
    <n v="340.565217391304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7:59:35"/>
    <n v="1363611575"/>
    <x v="2730"/>
    <b v="0"/>
    <n v="682"/>
    <b v="1"/>
    <s v="technology/hardware"/>
    <x v="2"/>
    <x v="30"/>
    <n v="1.7029262962962963"/>
    <n v="67.41790322580645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3:00:00"/>
    <n v="1408624622"/>
    <x v="2731"/>
    <b v="0"/>
    <n v="37"/>
    <b v="1"/>
    <s v="technology/hardware"/>
    <x v="2"/>
    <x v="30"/>
    <n v="1.0430333333333333"/>
    <n v="845.7027027027027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9:00:00"/>
    <n v="1366917828"/>
    <x v="2732"/>
    <b v="0"/>
    <n v="146"/>
    <b v="1"/>
    <s v="technology/hardware"/>
    <x v="2"/>
    <x v="30"/>
    <n v="1.1825000000000001"/>
    <n v="97.19178082191780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0:32:54"/>
    <n v="1423463574"/>
    <x v="2733"/>
    <b v="0"/>
    <n v="119"/>
    <b v="1"/>
    <s v="technology/hardware"/>
    <x v="2"/>
    <x v="30"/>
    <n v="1.07538"/>
    <n v="451.8403361344537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6:59:00"/>
    <n v="1473782592"/>
    <x v="2734"/>
    <b v="0"/>
    <n v="163"/>
    <b v="1"/>
    <s v="technology/hardware"/>
    <x v="2"/>
    <x v="30"/>
    <n v="22603"/>
    <n v="138.6687116564417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5:00:00"/>
    <n v="1360551250"/>
    <x v="2735"/>
    <b v="0"/>
    <n v="339"/>
    <b v="1"/>
    <s v="technology/hardware"/>
    <x v="2"/>
    <x v="30"/>
    <n v="9.7813466666666677"/>
    <n v="21.64014749262537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0:59:33"/>
    <n v="1395676773"/>
    <x v="2736"/>
    <b v="0"/>
    <n v="58"/>
    <b v="1"/>
    <s v="technology/hardware"/>
    <x v="2"/>
    <x v="30"/>
    <n v="1.2290000000000001"/>
    <n v="169.5172413793103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4:00:00"/>
    <n v="1386108087"/>
    <x v="2737"/>
    <b v="0"/>
    <n v="456"/>
    <b v="1"/>
    <s v="technology/hardware"/>
    <x v="2"/>
    <x v="30"/>
    <n v="2.4606080000000001"/>
    <n v="161.8821052631579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22:26:44"/>
    <n v="1473218804"/>
    <x v="2738"/>
    <b v="0"/>
    <n v="15"/>
    <b v="1"/>
    <s v="technology/hardware"/>
    <x v="2"/>
    <x v="30"/>
    <n v="1.4794"/>
    <n v="493.1333333333333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6:18:37"/>
    <n v="1395436717"/>
    <x v="2739"/>
    <b v="0"/>
    <n v="191"/>
    <b v="1"/>
    <s v="technology/hardware"/>
    <x v="2"/>
    <x v="30"/>
    <n v="3.8409090909090908"/>
    <n v="22.120418848167539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8:45:52"/>
    <n v="1423529152"/>
    <x v="2740"/>
    <b v="0"/>
    <n v="17"/>
    <b v="1"/>
    <s v="technology/hardware"/>
    <x v="2"/>
    <x v="30"/>
    <n v="1.0333333333333334"/>
    <n v="18.235294117647058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21:07:00"/>
    <n v="1412005602"/>
    <x v="2741"/>
    <b v="0"/>
    <n v="4"/>
    <b v="0"/>
    <s v="publishing/children's books"/>
    <x v="3"/>
    <x v="39"/>
    <n v="4.3750000000000004E-3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2:16:27"/>
    <n v="1335892587"/>
    <x v="2742"/>
    <b v="0"/>
    <n v="18"/>
    <b v="0"/>
    <s v="publishing/children's books"/>
    <x v="3"/>
    <x v="39"/>
    <n v="0.29239999999999999"/>
    <n v="40.611111111111114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2:53:27"/>
    <n v="1474271607"/>
    <x v="2743"/>
    <b v="0"/>
    <n v="0"/>
    <b v="0"/>
    <s v="publishing/children's books"/>
    <x v="3"/>
    <x v="39"/>
    <n v="0"/>
    <s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20:29:58"/>
    <n v="1327886998"/>
    <x v="2744"/>
    <b v="0"/>
    <n v="22"/>
    <b v="0"/>
    <s v="publishing/children's books"/>
    <x v="3"/>
    <x v="39"/>
    <n v="5.2187499999999998E-2"/>
    <n v="37.95454545454545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8:42:48"/>
    <n v="1337125368"/>
    <x v="2745"/>
    <b v="0"/>
    <n v="49"/>
    <b v="0"/>
    <s v="publishing/children's books"/>
    <x v="3"/>
    <x v="39"/>
    <n v="0.21887499999999999"/>
    <n v="35.734693877551024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3:45:11"/>
    <n v="1406745911"/>
    <x v="2746"/>
    <b v="0"/>
    <n v="19"/>
    <b v="0"/>
    <s v="publishing/children's books"/>
    <x v="3"/>
    <x v="39"/>
    <n v="0.26700000000000002"/>
    <n v="42.15789473684210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22:10:00"/>
    <n v="1337095997"/>
    <x v="2747"/>
    <b v="0"/>
    <n v="4"/>
    <b v="0"/>
    <s v="publishing/children's books"/>
    <x v="3"/>
    <x v="39"/>
    <n v="0.28000000000000003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2:03:22"/>
    <n v="1470243802"/>
    <x v="2748"/>
    <b v="0"/>
    <n v="4"/>
    <b v="0"/>
    <s v="publishing/children's books"/>
    <x v="3"/>
    <x v="39"/>
    <n v="1.06E-2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3:10:37"/>
    <n v="1425582637"/>
    <x v="2749"/>
    <b v="0"/>
    <n v="2"/>
    <b v="0"/>
    <s v="publishing/children's books"/>
    <x v="3"/>
    <x v="39"/>
    <n v="1.0999999999999999E-2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5:00:00"/>
    <n v="1340055345"/>
    <x v="2750"/>
    <b v="0"/>
    <n v="0"/>
    <b v="0"/>
    <s v="publishing/children's books"/>
    <x v="3"/>
    <x v="39"/>
    <n v="0"/>
    <s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6:17:22"/>
    <n v="1397855842"/>
    <x v="2751"/>
    <b v="0"/>
    <n v="0"/>
    <b v="0"/>
    <s v="publishing/children's books"/>
    <x v="3"/>
    <x v="39"/>
    <n v="0"/>
    <s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3:21:44"/>
    <n v="1320776504"/>
    <x v="2752"/>
    <b v="0"/>
    <n v="14"/>
    <b v="0"/>
    <s v="publishing/children's books"/>
    <x v="3"/>
    <x v="39"/>
    <n v="0.11458333333333333"/>
    <n v="39.285714285714285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6:37:03"/>
    <n v="1343425023"/>
    <x v="2753"/>
    <b v="0"/>
    <n v="8"/>
    <b v="0"/>
    <s v="publishing/children's books"/>
    <x v="3"/>
    <x v="39"/>
    <n v="0.1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0:15:51"/>
    <n v="1407856551"/>
    <x v="2754"/>
    <b v="0"/>
    <n v="0"/>
    <b v="0"/>
    <s v="publishing/children's books"/>
    <x v="3"/>
    <x v="39"/>
    <n v="0"/>
    <s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3:58:47"/>
    <n v="1425927527"/>
    <x v="2755"/>
    <b v="0"/>
    <n v="15"/>
    <b v="0"/>
    <s v="publishing/children's books"/>
    <x v="3"/>
    <x v="39"/>
    <n v="0.52"/>
    <n v="17.333333333333332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6:36:41"/>
    <n v="1386884201"/>
    <x v="2756"/>
    <b v="0"/>
    <n v="33"/>
    <b v="0"/>
    <s v="publishing/children's books"/>
    <x v="3"/>
    <x v="39"/>
    <n v="0.1048"/>
    <n v="31.757575757575758"/>
  </r>
  <r>
    <n v="2757"/>
    <s v="C is for Crooked"/>
    <s v="A children's letter book that Lampoons Hillary Clinton"/>
    <n v="1500"/>
    <n v="10"/>
    <x v="2"/>
    <x v="0"/>
    <s v="USD"/>
    <n v="1470498332"/>
    <d v="2016-08-06T10:45:32"/>
    <n v="1469202332"/>
    <x v="2757"/>
    <b v="0"/>
    <n v="2"/>
    <b v="0"/>
    <s v="publishing/children's books"/>
    <x v="3"/>
    <x v="39"/>
    <n v="6.6666666666666671E-3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5:36:23"/>
    <n v="1474886183"/>
    <x v="2758"/>
    <b v="0"/>
    <n v="6"/>
    <b v="0"/>
    <s v="publishing/children's books"/>
    <x v="3"/>
    <x v="39"/>
    <n v="0.11700000000000001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3:47:46"/>
    <n v="1464943666"/>
    <x v="2759"/>
    <b v="0"/>
    <n v="2"/>
    <b v="0"/>
    <s v="publishing/children's books"/>
    <x v="3"/>
    <x v="39"/>
    <n v="0.105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6:04:18"/>
    <n v="1369134258"/>
    <x v="2760"/>
    <b v="0"/>
    <n v="0"/>
    <b v="0"/>
    <s v="publishing/children's books"/>
    <x v="3"/>
    <x v="39"/>
    <n v="0"/>
    <s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20:31:33"/>
    <n v="1354584693"/>
    <x v="2761"/>
    <b v="0"/>
    <n v="4"/>
    <b v="0"/>
    <s v="publishing/children's books"/>
    <x v="3"/>
    <x v="39"/>
    <n v="7.1999999999999998E-3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8:53:15"/>
    <n v="1326934395"/>
    <x v="2762"/>
    <b v="0"/>
    <n v="1"/>
    <b v="0"/>
    <s v="publishing/children's books"/>
    <x v="3"/>
    <x v="39"/>
    <n v="7.6923076923076927E-3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8:54:44"/>
    <n v="1365515684"/>
    <x v="2763"/>
    <b v="0"/>
    <n v="3"/>
    <b v="0"/>
    <s v="publishing/children's books"/>
    <x v="3"/>
    <x v="39"/>
    <n v="2.2842639593908631E-3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4:00:00"/>
    <n v="1335855631"/>
    <x v="2764"/>
    <b v="0"/>
    <n v="4"/>
    <b v="0"/>
    <s v="publishing/children's books"/>
    <x v="3"/>
    <x v="39"/>
    <n v="1.125E-2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8:53:48"/>
    <n v="1350050028"/>
    <x v="2765"/>
    <b v="0"/>
    <n v="0"/>
    <b v="0"/>
    <s v="publishing/children's books"/>
    <x v="3"/>
    <x v="39"/>
    <n v="0"/>
    <s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1:01:58"/>
    <n v="1310486518"/>
    <x v="2766"/>
    <b v="0"/>
    <n v="4"/>
    <b v="0"/>
    <s v="publishing/children's books"/>
    <x v="3"/>
    <x v="39"/>
    <n v="0.02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8:00:50"/>
    <n v="1434582050"/>
    <x v="2767"/>
    <b v="0"/>
    <n v="3"/>
    <b v="0"/>
    <s v="publishing/children's books"/>
    <x v="3"/>
    <x v="39"/>
    <n v="8.5000000000000006E-3"/>
    <n v="11.33333333333333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8:45:23"/>
    <n v="1330440323"/>
    <x v="2768"/>
    <b v="0"/>
    <n v="34"/>
    <b v="0"/>
    <s v="publishing/children's books"/>
    <x v="3"/>
    <x v="39"/>
    <n v="0.14314285714285716"/>
    <n v="29.470588235294116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4:49:50"/>
    <n v="1397677790"/>
    <x v="2769"/>
    <b v="0"/>
    <n v="2"/>
    <b v="0"/>
    <s v="publishing/children's books"/>
    <x v="3"/>
    <x v="39"/>
    <n v="2.5000000000000001E-3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0:55:30"/>
    <n v="1392569730"/>
    <x v="2770"/>
    <b v="0"/>
    <n v="33"/>
    <b v="0"/>
    <s v="publishing/children's books"/>
    <x v="3"/>
    <x v="39"/>
    <n v="0.1041125"/>
    <n v="63.0984848484848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2:00:00"/>
    <n v="1355489140"/>
    <x v="2771"/>
    <b v="0"/>
    <n v="0"/>
    <b v="0"/>
    <s v="publishing/children's books"/>
    <x v="3"/>
    <x v="39"/>
    <n v="0"/>
    <s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5:51:34"/>
    <n v="1379710294"/>
    <x v="2772"/>
    <b v="0"/>
    <n v="0"/>
    <b v="0"/>
    <s v="publishing/children's books"/>
    <x v="3"/>
    <x v="39"/>
    <n v="0"/>
    <s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5:45:21"/>
    <n v="1460666721"/>
    <x v="2773"/>
    <b v="0"/>
    <n v="1"/>
    <b v="0"/>
    <s v="publishing/children's books"/>
    <x v="3"/>
    <x v="39"/>
    <n v="1.8867924528301887E-3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2:02:08"/>
    <n v="1360119728"/>
    <x v="2774"/>
    <b v="0"/>
    <n v="13"/>
    <b v="0"/>
    <s v="publishing/children's books"/>
    <x v="3"/>
    <x v="39"/>
    <n v="0.14249999999999999"/>
    <n v="43.846153846153847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9:19:14"/>
    <n v="1321402754"/>
    <x v="2775"/>
    <b v="0"/>
    <n v="2"/>
    <b v="0"/>
    <s v="publishing/children's books"/>
    <x v="3"/>
    <x v="39"/>
    <n v="0.03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2:07:56"/>
    <n v="1431414476"/>
    <x v="2776"/>
    <b v="0"/>
    <n v="36"/>
    <b v="0"/>
    <s v="publishing/children's books"/>
    <x v="3"/>
    <x v="39"/>
    <n v="7.8809523809523815E-2"/>
    <n v="45.9722222222222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1:03:24"/>
    <n v="1434557004"/>
    <x v="2777"/>
    <b v="0"/>
    <n v="1"/>
    <b v="0"/>
    <s v="publishing/children's books"/>
    <x v="3"/>
    <x v="39"/>
    <n v="3.3333333333333335E-3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8:28:26"/>
    <n v="1406417306"/>
    <x v="2778"/>
    <b v="0"/>
    <n v="15"/>
    <b v="0"/>
    <s v="publishing/children's books"/>
    <x v="3"/>
    <x v="39"/>
    <n v="0.25545454545454543"/>
    <n v="93.66666666666667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0:03:41"/>
    <n v="1445609021"/>
    <x v="2779"/>
    <b v="0"/>
    <n v="1"/>
    <b v="0"/>
    <s v="publishing/children's books"/>
    <x v="3"/>
    <x v="39"/>
    <n v="2.12E-2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5:44:48"/>
    <n v="1486550688"/>
    <x v="2780"/>
    <b v="0"/>
    <n v="0"/>
    <b v="0"/>
    <s v="publishing/children's books"/>
    <x v="3"/>
    <x v="39"/>
    <n v="0"/>
    <s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2:00:00"/>
    <n v="1421274954"/>
    <x v="2781"/>
    <b v="0"/>
    <n v="28"/>
    <b v="1"/>
    <s v="theater/plays"/>
    <x v="1"/>
    <x v="6"/>
    <n v="1.0528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3:59:00"/>
    <n v="1421964718"/>
    <x v="2782"/>
    <b v="0"/>
    <n v="18"/>
    <b v="1"/>
    <s v="theater/plays"/>
    <x v="1"/>
    <x v="6"/>
    <n v="1.2"/>
    <n v="66.66666666666667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7:50:46"/>
    <n v="1428583846"/>
    <x v="2783"/>
    <b v="0"/>
    <n v="61"/>
    <b v="1"/>
    <s v="theater/plays"/>
    <x v="1"/>
    <x v="6"/>
    <n v="1.145"/>
    <n v="18.77049180327868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3:54:03"/>
    <n v="1412794443"/>
    <x v="2784"/>
    <b v="0"/>
    <n v="108"/>
    <b v="1"/>
    <s v="theater/plays"/>
    <x v="1"/>
    <x v="6"/>
    <n v="1.19"/>
    <n v="66.1111111111111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6:00:00"/>
    <n v="1467865967"/>
    <x v="2785"/>
    <b v="0"/>
    <n v="142"/>
    <b v="1"/>
    <s v="theater/plays"/>
    <x v="1"/>
    <x v="6"/>
    <n v="1.0468"/>
    <n v="36.859154929577464"/>
  </r>
  <r>
    <n v="2786"/>
    <s v="Fierce"/>
    <s v="A heart-melting farce about sex, art and the lovelorn lay-abouts of London-town."/>
    <n v="2500"/>
    <n v="2946"/>
    <x v="0"/>
    <x v="1"/>
    <s v="GBP"/>
    <n v="1404913180"/>
    <d v="2014-07-09T08:39:40"/>
    <n v="1403703580"/>
    <x v="2786"/>
    <b v="0"/>
    <n v="74"/>
    <b v="1"/>
    <s v="theater/plays"/>
    <x v="1"/>
    <x v="6"/>
    <n v="1.1783999999999999"/>
    <n v="39.8108108108108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3:45:52"/>
    <n v="1403066752"/>
    <x v="2787"/>
    <b v="0"/>
    <n v="38"/>
    <b v="1"/>
    <s v="theater/plays"/>
    <x v="1"/>
    <x v="6"/>
    <n v="1.1970000000000001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1:50:43"/>
    <n v="1467219043"/>
    <x v="2788"/>
    <b v="0"/>
    <n v="20"/>
    <b v="1"/>
    <s v="theater/plays"/>
    <x v="1"/>
    <x v="6"/>
    <n v="1.0249999999999999"/>
    <n v="102.5"/>
  </r>
  <r>
    <n v="2789"/>
    <s v="The Adventurers Club"/>
    <s v="BNT's Biggest Adventure So Far: Our 2015 full length production!"/>
    <n v="3000"/>
    <n v="3035"/>
    <x v="0"/>
    <x v="0"/>
    <s v="USD"/>
    <n v="1426132800"/>
    <d v="2015-03-11T23:00:00"/>
    <n v="1424477934"/>
    <x v="2789"/>
    <b v="0"/>
    <n v="24"/>
    <b v="1"/>
    <s v="theater/plays"/>
    <x v="1"/>
    <x v="6"/>
    <n v="1.0116666666666667"/>
    <n v="126.4583333333333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7:31:43"/>
    <n v="1421101903"/>
    <x v="2790"/>
    <b v="0"/>
    <n v="66"/>
    <b v="1"/>
    <s v="theater/plays"/>
    <x v="1"/>
    <x v="6"/>
    <n v="1.0533333333333332"/>
    <n v="47.87878787878787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3:00:00"/>
    <n v="1470778559"/>
    <x v="2791"/>
    <b v="0"/>
    <n v="28"/>
    <b v="1"/>
    <s v="theater/plays"/>
    <x v="1"/>
    <x v="6"/>
    <n v="1.0249999999999999"/>
    <n v="73.21428571428570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0:32:39"/>
    <n v="1435469559"/>
    <x v="2792"/>
    <b v="0"/>
    <n v="24"/>
    <b v="1"/>
    <s v="theater/plays"/>
    <x v="1"/>
    <x v="6"/>
    <n v="1.0760000000000001"/>
    <n v="89.66666666666667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5:03:25"/>
    <n v="1434881005"/>
    <x v="2793"/>
    <b v="0"/>
    <n v="73"/>
    <b v="1"/>
    <s v="theater/plays"/>
    <x v="1"/>
    <x v="6"/>
    <n v="1.105675"/>
    <n v="151.462328767123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4:00:00"/>
    <n v="1455640559"/>
    <x v="2794"/>
    <b v="0"/>
    <n v="3"/>
    <b v="1"/>
    <s v="theater/plays"/>
    <x v="1"/>
    <x v="6"/>
    <n v="1.5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8:00:00"/>
    <n v="1400675841"/>
    <x v="2795"/>
    <b v="0"/>
    <n v="20"/>
    <b v="1"/>
    <s v="theater/plays"/>
    <x v="1"/>
    <x v="6"/>
    <n v="1.0428571428571429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7:40:28"/>
    <n v="1401972028"/>
    <x v="2796"/>
    <b v="0"/>
    <n v="21"/>
    <b v="1"/>
    <s v="theater/plays"/>
    <x v="1"/>
    <x v="6"/>
    <n v="1.155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7:34:00"/>
    <n v="1402266840"/>
    <x v="2797"/>
    <b v="0"/>
    <n v="94"/>
    <b v="1"/>
    <s v="theater/plays"/>
    <x v="1"/>
    <x v="6"/>
    <n v="1.02645125"/>
    <n v="87.35755319148937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1:00:00"/>
    <n v="1437063121"/>
    <x v="2798"/>
    <b v="0"/>
    <n v="139"/>
    <b v="1"/>
    <s v="theater/plays"/>
    <x v="1"/>
    <x v="6"/>
    <n v="1.014"/>
    <n v="36.47482014388489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1:00:00"/>
    <n v="1463466070"/>
    <x v="2799"/>
    <b v="0"/>
    <n v="130"/>
    <b v="1"/>
    <s v="theater/plays"/>
    <x v="1"/>
    <x v="6"/>
    <n v="1.1663479999999999"/>
    <n v="44.85953846153846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8:16:06"/>
    <n v="1415193366"/>
    <x v="2800"/>
    <b v="0"/>
    <n v="31"/>
    <b v="1"/>
    <s v="theater/plays"/>
    <x v="1"/>
    <x v="6"/>
    <n v="1.33"/>
    <n v="42.90322580645161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6:00:00"/>
    <n v="1411019409"/>
    <x v="2801"/>
    <b v="0"/>
    <n v="13"/>
    <b v="1"/>
    <s v="theater/plays"/>
    <x v="1"/>
    <x v="6"/>
    <n v="1.3320000000000001"/>
    <n v="51.23076923076923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0:31:47"/>
    <n v="1436283107"/>
    <x v="2802"/>
    <b v="0"/>
    <n v="90"/>
    <b v="1"/>
    <s v="theater/plays"/>
    <x v="1"/>
    <x v="6"/>
    <n v="1.0183333333333333"/>
    <n v="33.94444444444444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9:00:00"/>
    <n v="1433295276"/>
    <x v="2803"/>
    <b v="0"/>
    <n v="141"/>
    <b v="1"/>
    <s v="theater/plays"/>
    <x v="1"/>
    <x v="6"/>
    <n v="1.2795000000000001"/>
    <n v="90.74468085106383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5:53:10"/>
    <n v="1409395990"/>
    <x v="2804"/>
    <b v="0"/>
    <n v="23"/>
    <b v="1"/>
    <s v="theater/plays"/>
    <x v="1"/>
    <x v="6"/>
    <n v="1.1499999999999999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7:07:53"/>
    <n v="1438085273"/>
    <x v="2805"/>
    <b v="0"/>
    <n v="18"/>
    <b v="1"/>
    <s v="theater/plays"/>
    <x v="1"/>
    <x v="6"/>
    <n v="1.1000000000000001"/>
    <n v="24.44444444444444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6:00:00"/>
    <n v="1435645490"/>
    <x v="2806"/>
    <b v="0"/>
    <n v="76"/>
    <b v="1"/>
    <s v="theater/plays"/>
    <x v="1"/>
    <x v="6"/>
    <n v="1.121"/>
    <n v="44.25"/>
  </r>
  <r>
    <n v="2807"/>
    <s v="The Commission Theatre Co."/>
    <s v="Bringing Shakespeare back to the Playwrights"/>
    <n v="5000"/>
    <n v="6300"/>
    <x v="0"/>
    <x v="0"/>
    <s v="USD"/>
    <n v="1435611438"/>
    <d v="2015-06-29T15:57:18"/>
    <n v="1433019438"/>
    <x v="2807"/>
    <b v="0"/>
    <n v="93"/>
    <b v="1"/>
    <s v="theater/plays"/>
    <x v="1"/>
    <x v="6"/>
    <n v="1.26"/>
    <n v="67.74193548387096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5:18:55"/>
    <n v="1437682735"/>
    <x v="2808"/>
    <b v="0"/>
    <n v="69"/>
    <b v="1"/>
    <s v="theater/plays"/>
    <x v="1"/>
    <x v="6"/>
    <n v="1.0024444444444445"/>
    <n v="65.37681159420290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9:39:00"/>
    <n v="1458647725"/>
    <x v="2809"/>
    <b v="0"/>
    <n v="21"/>
    <b v="1"/>
    <s v="theater/plays"/>
    <x v="1"/>
    <x v="6"/>
    <n v="1.024"/>
    <n v="121.904761904761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22:59:00"/>
    <n v="1398828064"/>
    <x v="2810"/>
    <b v="0"/>
    <n v="57"/>
    <b v="1"/>
    <s v="theater/plays"/>
    <x v="1"/>
    <x v="6"/>
    <n v="1.0820000000000001"/>
    <n v="47.456140350877192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6:55:03"/>
    <n v="1422100503"/>
    <x v="2811"/>
    <b v="0"/>
    <n v="108"/>
    <b v="1"/>
    <s v="theater/plays"/>
    <x v="1"/>
    <x v="6"/>
    <n v="1.0026999999999999"/>
    <n v="92.84259259259259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3:00:00"/>
    <n v="1424368298"/>
    <x v="2812"/>
    <b v="0"/>
    <n v="83"/>
    <b v="1"/>
    <s v="theater/plays"/>
    <x v="1"/>
    <x v="6"/>
    <n v="1.133"/>
    <n v="68.25301204819277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2:49:21"/>
    <n v="1479577761"/>
    <x v="2813"/>
    <b v="0"/>
    <n v="96"/>
    <b v="1"/>
    <s v="theater/plays"/>
    <x v="1"/>
    <x v="6"/>
    <n v="1.2757571428571428"/>
    <n v="37.209583333333335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4:35:15"/>
    <n v="1428572115"/>
    <x v="2814"/>
    <b v="0"/>
    <n v="64"/>
    <b v="1"/>
    <s v="theater/plays"/>
    <x v="1"/>
    <x v="6"/>
    <n v="1.0773333333333333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3:38:29"/>
    <n v="1468003109"/>
    <x v="2815"/>
    <b v="0"/>
    <n v="14"/>
    <b v="1"/>
    <s v="theater/plays"/>
    <x v="1"/>
    <x v="6"/>
    <n v="2.42"/>
    <n v="43.2142857142857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1:00:00"/>
    <n v="1435921992"/>
    <x v="2816"/>
    <b v="0"/>
    <n v="169"/>
    <b v="1"/>
    <s v="theater/plays"/>
    <x v="1"/>
    <x v="6"/>
    <n v="1.4156666666666666"/>
    <n v="25.13017751479289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0:14:22"/>
    <n v="1421680462"/>
    <x v="2817"/>
    <b v="0"/>
    <n v="33"/>
    <b v="1"/>
    <s v="theater/plays"/>
    <x v="1"/>
    <x v="6"/>
    <n v="1.3"/>
    <n v="23.63636363636363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9:21:26"/>
    <n v="1441290086"/>
    <x v="2818"/>
    <b v="0"/>
    <n v="102"/>
    <b v="1"/>
    <s v="theater/plays"/>
    <x v="1"/>
    <x v="6"/>
    <n v="1.0603"/>
    <n v="103.9509803921568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7:36:49"/>
    <n v="1431693409"/>
    <x v="2819"/>
    <b v="0"/>
    <n v="104"/>
    <b v="1"/>
    <s v="theater/plays"/>
    <x v="1"/>
    <x v="6"/>
    <n v="1.048"/>
    <n v="50.38461538461538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9:00:00"/>
    <n v="1454337589"/>
    <x v="2820"/>
    <b v="0"/>
    <n v="20"/>
    <b v="1"/>
    <s v="theater/plays"/>
    <x v="1"/>
    <x v="6"/>
    <n v="1.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7:08:55"/>
    <n v="1408918135"/>
    <x v="2821"/>
    <b v="0"/>
    <n v="35"/>
    <b v="1"/>
    <s v="theater/plays"/>
    <x v="1"/>
    <x v="6"/>
    <n v="1"/>
    <n v="28.57142857142857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0:24:52"/>
    <n v="1424881492"/>
    <x v="2822"/>
    <b v="0"/>
    <n v="94"/>
    <b v="1"/>
    <s v="theater/plays"/>
    <x v="1"/>
    <x v="6"/>
    <n v="1"/>
    <n v="63.82978723404255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7:59:00"/>
    <n v="1425428206"/>
    <x v="2823"/>
    <b v="0"/>
    <n v="14"/>
    <b v="1"/>
    <s v="theater/plays"/>
    <x v="1"/>
    <x v="6"/>
    <n v="1.24"/>
    <n v="8.8571428571428577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20:43:00"/>
    <n v="1431412196"/>
    <x v="2824"/>
    <b v="0"/>
    <n v="15"/>
    <b v="1"/>
    <s v="theater/plays"/>
    <x v="1"/>
    <x v="6"/>
    <n v="1.1692307692307693"/>
    <n v="50.666666666666664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4:01:26"/>
    <n v="1446663686"/>
    <x v="2825"/>
    <b v="0"/>
    <n v="51"/>
    <b v="1"/>
    <s v="theater/plays"/>
    <x v="1"/>
    <x v="6"/>
    <n v="1.0333333333333334"/>
    <n v="60.78431372549019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2:00:00"/>
    <n v="1434415812"/>
    <x v="2826"/>
    <b v="0"/>
    <n v="19"/>
    <b v="1"/>
    <s v="theater/plays"/>
    <x v="1"/>
    <x v="6"/>
    <n v="1.0774999999999999"/>
    <n v="113.4210526315789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1:30:00"/>
    <n v="1462379066"/>
    <x v="2827"/>
    <b v="0"/>
    <n v="23"/>
    <b v="1"/>
    <s v="theater/plays"/>
    <x v="1"/>
    <x v="6"/>
    <n v="1.2024999999999999"/>
    <n v="104.5652173913043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8:00:00"/>
    <n v="1441606869"/>
    <x v="2828"/>
    <b v="0"/>
    <n v="97"/>
    <b v="1"/>
    <s v="theater/plays"/>
    <x v="1"/>
    <x v="6"/>
    <n v="1.0037894736842106"/>
    <n v="98.3092783505154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5:25:18"/>
    <n v="1462443918"/>
    <x v="2829"/>
    <b v="0"/>
    <n v="76"/>
    <b v="1"/>
    <s v="theater/plays"/>
    <x v="1"/>
    <x v="6"/>
    <n v="1.0651999999999999"/>
    <n v="35.039473684210527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22:59:00"/>
    <n v="1398802148"/>
    <x v="2830"/>
    <b v="0"/>
    <n v="11"/>
    <b v="1"/>
    <s v="theater/plays"/>
    <x v="1"/>
    <x v="6"/>
    <n v="1"/>
    <n v="272.72727272727275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4:47:50"/>
    <n v="1434484070"/>
    <x v="2831"/>
    <b v="0"/>
    <n v="52"/>
    <b v="1"/>
    <s v="theater/plays"/>
    <x v="1"/>
    <x v="6"/>
    <n v="1.1066666666666667"/>
    <n v="63.84615384615384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7:00:00"/>
    <n v="1414342894"/>
    <x v="2832"/>
    <b v="0"/>
    <n v="95"/>
    <b v="1"/>
    <s v="theater/plays"/>
    <x v="1"/>
    <x v="6"/>
    <n v="1.1471959999999999"/>
    <n v="30.189368421052631"/>
  </r>
  <r>
    <n v="2833"/>
    <s v="Star Man Rocket Man"/>
    <s v="A new play about exploring outer space"/>
    <n v="2700"/>
    <n v="2923"/>
    <x v="0"/>
    <x v="0"/>
    <s v="USD"/>
    <n v="1444528800"/>
    <d v="2015-10-10T21:00:00"/>
    <n v="1442804633"/>
    <x v="2833"/>
    <b v="0"/>
    <n v="35"/>
    <b v="1"/>
    <s v="theater/plays"/>
    <x v="1"/>
    <x v="6"/>
    <n v="1.0825925925925926"/>
    <n v="83.5142857142857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8:02:10"/>
    <n v="1421362930"/>
    <x v="2834"/>
    <b v="0"/>
    <n v="21"/>
    <b v="1"/>
    <s v="theater/plays"/>
    <x v="1"/>
    <x v="6"/>
    <n v="1.7"/>
    <n v="64.761904761904759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9:00:00"/>
    <n v="1446742417"/>
    <x v="2835"/>
    <b v="0"/>
    <n v="93"/>
    <b v="1"/>
    <s v="theater/plays"/>
    <x v="1"/>
    <x v="6"/>
    <n v="1.8709899999999999"/>
    <n v="20.11817204301075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3:59:00"/>
    <n v="1484115418"/>
    <x v="2836"/>
    <b v="0"/>
    <n v="11"/>
    <b v="1"/>
    <s v="theater/plays"/>
    <x v="1"/>
    <x v="6"/>
    <n v="1.0777777777777777"/>
    <n v="44.09090909090909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7:48:04"/>
    <n v="1446241684"/>
    <x v="2837"/>
    <b v="0"/>
    <n v="21"/>
    <b v="1"/>
    <s v="theater/plays"/>
    <x v="1"/>
    <x v="6"/>
    <n v="1"/>
    <n v="40.47619047619047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7:00:00"/>
    <n v="1406039696"/>
    <x v="2838"/>
    <b v="0"/>
    <n v="54"/>
    <b v="1"/>
    <s v="theater/plays"/>
    <x v="1"/>
    <x v="6"/>
    <n v="1.2024999999999999"/>
    <n v="44.5370370370370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3:59:00"/>
    <n v="1406958354"/>
    <x v="2839"/>
    <b v="0"/>
    <n v="31"/>
    <b v="1"/>
    <s v="theater/plays"/>
    <x v="1"/>
    <x v="6"/>
    <n v="1.1142857142857143"/>
    <n v="125.8064516129032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2:00:00"/>
    <n v="1424825479"/>
    <x v="2840"/>
    <b v="0"/>
    <n v="132"/>
    <b v="1"/>
    <s v="theater/plays"/>
    <x v="1"/>
    <x v="6"/>
    <n v="1.04"/>
    <n v="19.696969696969695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3:44:57"/>
    <n v="1444844697"/>
    <x v="2841"/>
    <b v="0"/>
    <n v="1"/>
    <b v="0"/>
    <s v="theater/plays"/>
    <x v="1"/>
    <x v="6"/>
    <n v="0.01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6:00:00"/>
    <n v="1401058295"/>
    <x v="2842"/>
    <b v="0"/>
    <n v="0"/>
    <b v="0"/>
    <s v="theater/plays"/>
    <x v="1"/>
    <x v="6"/>
    <n v="0"/>
    <s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3:00:00"/>
    <n v="1462210950"/>
    <x v="2843"/>
    <b v="0"/>
    <n v="0"/>
    <b v="0"/>
    <s v="theater/plays"/>
    <x v="1"/>
    <x v="6"/>
    <n v="0"/>
    <s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8:06:20"/>
    <n v="1480943180"/>
    <x v="2844"/>
    <b v="0"/>
    <n v="1"/>
    <b v="0"/>
    <s v="theater/plays"/>
    <x v="1"/>
    <x v="6"/>
    <n v="5.4545454545454543E-2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9:23:53"/>
    <n v="1428539033"/>
    <x v="2845"/>
    <b v="0"/>
    <n v="39"/>
    <b v="0"/>
    <s v="theater/plays"/>
    <x v="1"/>
    <x v="6"/>
    <n v="0.31546666666666667"/>
    <n v="60.66666666666666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1:36:34"/>
    <n v="1429029394"/>
    <x v="2846"/>
    <b v="0"/>
    <n v="0"/>
    <b v="0"/>
    <s v="theater/plays"/>
    <x v="1"/>
    <x v="6"/>
    <n v="0"/>
    <s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4:21:05"/>
    <n v="1458847265"/>
    <x v="2847"/>
    <b v="0"/>
    <n v="0"/>
    <b v="0"/>
    <s v="theater/plays"/>
    <x v="1"/>
    <x v="6"/>
    <n v="0"/>
    <s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0:34:19"/>
    <n v="1430321659"/>
    <x v="2848"/>
    <b v="0"/>
    <n v="3"/>
    <b v="0"/>
    <s v="theater/plays"/>
    <x v="1"/>
    <x v="6"/>
    <n v="2E-3"/>
    <n v="23.333333333333332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5:16:40"/>
    <n v="1458814600"/>
    <x v="2849"/>
    <b v="0"/>
    <n v="1"/>
    <b v="0"/>
    <s v="theater/plays"/>
    <x v="1"/>
    <x v="6"/>
    <n v="0.01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9:10:11"/>
    <n v="1407370211"/>
    <x v="2850"/>
    <b v="0"/>
    <n v="13"/>
    <b v="0"/>
    <s v="theater/plays"/>
    <x v="1"/>
    <x v="6"/>
    <n v="3.8875E-2"/>
    <n v="23.92307692307692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8:17:00"/>
    <n v="1453334629"/>
    <x v="2851"/>
    <b v="0"/>
    <n v="0"/>
    <b v="0"/>
    <s v="theater/plays"/>
    <x v="1"/>
    <x v="6"/>
    <n v="0"/>
    <s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20:05:03"/>
    <n v="1400720703"/>
    <x v="2852"/>
    <b v="0"/>
    <n v="6"/>
    <b v="0"/>
    <s v="theater/plays"/>
    <x v="1"/>
    <x v="6"/>
    <n v="1.9E-2"/>
    <n v="15.83333333333333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3:34:57"/>
    <n v="1405485297"/>
    <x v="2853"/>
    <b v="0"/>
    <n v="0"/>
    <b v="0"/>
    <s v="theater/plays"/>
    <x v="1"/>
    <x v="6"/>
    <n v="0"/>
    <s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2:11:59"/>
    <n v="1429290719"/>
    <x v="2854"/>
    <b v="0"/>
    <n v="14"/>
    <b v="0"/>
    <s v="theater/plays"/>
    <x v="1"/>
    <x v="6"/>
    <n v="0.41699999999999998"/>
    <n v="29.785714285714285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8:34:00"/>
    <n v="1451607071"/>
    <x v="2855"/>
    <b v="0"/>
    <n v="5"/>
    <b v="0"/>
    <s v="theater/plays"/>
    <x v="1"/>
    <x v="6"/>
    <n v="0.5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6:34:00"/>
    <n v="1433897647"/>
    <x v="2856"/>
    <b v="0"/>
    <n v="6"/>
    <b v="0"/>
    <s v="theater/plays"/>
    <x v="1"/>
    <x v="6"/>
    <n v="4.8666666666666664E-2"/>
    <n v="24.33333333333333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3:00:00"/>
    <n v="1482444295"/>
    <x v="2857"/>
    <b v="0"/>
    <n v="15"/>
    <b v="0"/>
    <s v="theater/plays"/>
    <x v="1"/>
    <x v="6"/>
    <n v="0.19736842105263158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6:28:00"/>
    <n v="1415711095"/>
    <x v="2858"/>
    <b v="0"/>
    <n v="0"/>
    <b v="0"/>
    <s v="theater/plays"/>
    <x v="1"/>
    <x v="6"/>
    <n v="0"/>
    <s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3:41:44"/>
    <n v="1439800904"/>
    <x v="2859"/>
    <b v="0"/>
    <n v="1"/>
    <b v="0"/>
    <s v="theater/plays"/>
    <x v="1"/>
    <x v="6"/>
    <n v="1.7500000000000002E-2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4:12:56"/>
    <n v="1461179576"/>
    <x v="2860"/>
    <b v="0"/>
    <n v="9"/>
    <b v="0"/>
    <s v="theater/plays"/>
    <x v="1"/>
    <x v="6"/>
    <n v="6.6500000000000004E-2"/>
    <n v="29.555555555555557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9:10:48"/>
    <n v="1441894248"/>
    <x v="2861"/>
    <b v="0"/>
    <n v="3"/>
    <b v="0"/>
    <s v="theater/plays"/>
    <x v="1"/>
    <x v="6"/>
    <n v="0.32"/>
    <n v="26.66666666666666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3:57:09"/>
    <n v="1401044229"/>
    <x v="2862"/>
    <b v="0"/>
    <n v="3"/>
    <b v="0"/>
    <s v="theater/plays"/>
    <x v="1"/>
    <x v="6"/>
    <n v="4.3307086614173228E-3"/>
    <n v="18.33333333333333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1:12:03"/>
    <n v="1405095123"/>
    <x v="2863"/>
    <b v="0"/>
    <n v="1"/>
    <b v="0"/>
    <s v="theater/plays"/>
    <x v="1"/>
    <x v="6"/>
    <n v="4.0000000000000002E-4"/>
    <n v="20"/>
  </r>
  <r>
    <n v="2864"/>
    <s v="'Haunting Julia' by Alan Ayckbourn"/>
    <s v="Accessible, original theatre for all!"/>
    <n v="2500"/>
    <n v="40"/>
    <x v="2"/>
    <x v="1"/>
    <s v="GBP"/>
    <n v="1437139080"/>
    <d v="2015-07-17T08:18:00"/>
    <n v="1434552207"/>
    <x v="2864"/>
    <b v="0"/>
    <n v="3"/>
    <b v="0"/>
    <s v="theater/plays"/>
    <x v="1"/>
    <x v="6"/>
    <n v="1.6E-2"/>
    <n v="13.333333333333334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21:44:19"/>
    <n v="1415328259"/>
    <x v="2865"/>
    <b v="0"/>
    <n v="0"/>
    <b v="0"/>
    <s v="theater/plays"/>
    <x v="1"/>
    <x v="6"/>
    <n v="0"/>
    <s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7:00:00"/>
    <n v="1473893721"/>
    <x v="2866"/>
    <b v="0"/>
    <n v="2"/>
    <b v="0"/>
    <s v="theater/plays"/>
    <x v="1"/>
    <x v="6"/>
    <n v="8.9999999999999993E-3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3:00:00"/>
    <n v="1465533672"/>
    <x v="2867"/>
    <b v="0"/>
    <n v="10"/>
    <b v="0"/>
    <s v="theater/plays"/>
    <x v="1"/>
    <x v="6"/>
    <n v="0.2016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4:50:54"/>
    <n v="1473105054"/>
    <x v="2868"/>
    <b v="0"/>
    <n v="60"/>
    <b v="0"/>
    <s v="theater/plays"/>
    <x v="1"/>
    <x v="6"/>
    <n v="0.42011733333333334"/>
    <n v="105.0293333333333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9:14:41"/>
    <n v="1466345681"/>
    <x v="2869"/>
    <b v="0"/>
    <n v="5"/>
    <b v="0"/>
    <s v="theater/plays"/>
    <x v="1"/>
    <x v="6"/>
    <n v="8.8500000000000002E-3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3:32:45"/>
    <n v="1397709165"/>
    <x v="2870"/>
    <b v="0"/>
    <n v="9"/>
    <b v="0"/>
    <s v="theater/plays"/>
    <x v="1"/>
    <x v="6"/>
    <n v="0.15"/>
    <n v="83.333333333333329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2:43:33"/>
    <n v="1417455813"/>
    <x v="2871"/>
    <b v="0"/>
    <n v="13"/>
    <b v="0"/>
    <s v="theater/plays"/>
    <x v="1"/>
    <x v="6"/>
    <n v="4.6699999999999998E-2"/>
    <n v="35.92307692307692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21:47:18"/>
    <n v="1429584438"/>
    <x v="2872"/>
    <b v="0"/>
    <n v="0"/>
    <b v="0"/>
    <s v="theater/plays"/>
    <x v="1"/>
    <x v="6"/>
    <n v="0"/>
    <s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4:37:11"/>
    <n v="1419881831"/>
    <x v="2873"/>
    <b v="0"/>
    <n v="8"/>
    <b v="0"/>
    <s v="theater/plays"/>
    <x v="1"/>
    <x v="6"/>
    <n v="0.38119999999999998"/>
    <n v="119.125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5:16:26"/>
    <n v="1482092186"/>
    <x v="2874"/>
    <b v="0"/>
    <n v="3"/>
    <b v="0"/>
    <s v="theater/plays"/>
    <x v="1"/>
    <x v="6"/>
    <n v="5.4199999999999998E-2"/>
    <n v="90.333333333333329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22:04:53"/>
    <n v="1459825493"/>
    <x v="2875"/>
    <b v="0"/>
    <n v="3"/>
    <b v="0"/>
    <s v="theater/plays"/>
    <x v="1"/>
    <x v="6"/>
    <n v="3.5E-4"/>
    <n v="2.3333333333333335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2:51:19"/>
    <n v="1434477079"/>
    <x v="2876"/>
    <b v="0"/>
    <n v="0"/>
    <b v="0"/>
    <s v="theater/plays"/>
    <x v="1"/>
    <x v="6"/>
    <n v="0"/>
    <s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2:00:00"/>
    <n v="1477781724"/>
    <x v="2877"/>
    <b v="0"/>
    <n v="6"/>
    <b v="0"/>
    <s v="theater/plays"/>
    <x v="1"/>
    <x v="6"/>
    <n v="0.10833333333333334"/>
    <n v="108.333333333333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9:46:35"/>
    <n v="1430750795"/>
    <x v="2878"/>
    <b v="0"/>
    <n v="4"/>
    <b v="0"/>
    <s v="theater/plays"/>
    <x v="1"/>
    <x v="6"/>
    <n v="2.1000000000000001E-2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2:24:21"/>
    <n v="1450718661"/>
    <x v="2879"/>
    <b v="0"/>
    <n v="1"/>
    <b v="0"/>
    <s v="theater/plays"/>
    <x v="1"/>
    <x v="6"/>
    <n v="2.5892857142857141E-3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2:05:00"/>
    <n v="1436305452"/>
    <x v="2880"/>
    <b v="0"/>
    <n v="29"/>
    <b v="0"/>
    <s v="theater/plays"/>
    <x v="1"/>
    <x v="6"/>
    <n v="0.23333333333333334"/>
    <n v="96.55172413793103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0:20:36"/>
    <n v="1412432436"/>
    <x v="2881"/>
    <b v="0"/>
    <n v="0"/>
    <b v="0"/>
    <s v="theater/plays"/>
    <x v="1"/>
    <x v="6"/>
    <n v="0"/>
    <s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9:18:38"/>
    <n v="1459520318"/>
    <x v="2882"/>
    <b v="0"/>
    <n v="4"/>
    <b v="0"/>
    <s v="theater/plays"/>
    <x v="1"/>
    <x v="6"/>
    <n v="0.33600000000000002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3:59:00"/>
    <n v="1451684437"/>
    <x v="2883"/>
    <b v="0"/>
    <n v="5"/>
    <b v="0"/>
    <s v="theater/plays"/>
    <x v="1"/>
    <x v="6"/>
    <n v="0.1908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2:27:15"/>
    <n v="1415208435"/>
    <x v="2884"/>
    <b v="0"/>
    <n v="4"/>
    <b v="0"/>
    <s v="theater/plays"/>
    <x v="1"/>
    <x v="6"/>
    <n v="4.1111111111111114E-3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9:50:01"/>
    <n v="1423705801"/>
    <x v="2885"/>
    <b v="0"/>
    <n v="5"/>
    <b v="0"/>
    <s v="theater/plays"/>
    <x v="1"/>
    <x v="6"/>
    <n v="0.32500000000000001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22:59:00"/>
    <n v="1442243484"/>
    <x v="2886"/>
    <b v="0"/>
    <n v="1"/>
    <b v="0"/>
    <s v="theater/plays"/>
    <x v="1"/>
    <x v="6"/>
    <n v="0.05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5:15:24"/>
    <n v="1418379324"/>
    <x v="2887"/>
    <b v="0"/>
    <n v="1"/>
    <b v="0"/>
    <s v="theater/plays"/>
    <x v="1"/>
    <x v="6"/>
    <n v="1.6666666666666668E-3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3:59:00"/>
    <n v="1412945440"/>
    <x v="2888"/>
    <b v="0"/>
    <n v="0"/>
    <b v="0"/>
    <s v="theater/plays"/>
    <x v="1"/>
    <x v="6"/>
    <n v="0"/>
    <s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5:43:05"/>
    <n v="1406752985"/>
    <x v="2889"/>
    <b v="0"/>
    <n v="14"/>
    <b v="0"/>
    <s v="theater/plays"/>
    <x v="1"/>
    <x v="6"/>
    <n v="0.38066666666666665"/>
    <n v="81.57142857142856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22:00:00"/>
    <n v="1405100992"/>
    <x v="2890"/>
    <b v="0"/>
    <n v="3"/>
    <b v="0"/>
    <s v="theater/plays"/>
    <x v="1"/>
    <x v="6"/>
    <n v="1.0500000000000001E-2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5:12:08"/>
    <n v="1455570728"/>
    <x v="2891"/>
    <b v="0"/>
    <n v="10"/>
    <b v="0"/>
    <s v="theater/plays"/>
    <x v="1"/>
    <x v="6"/>
    <n v="2.7300000000000001E-2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6:00:00"/>
    <n v="1408381704"/>
    <x v="2892"/>
    <b v="0"/>
    <n v="17"/>
    <b v="0"/>
    <s v="theater/plays"/>
    <x v="1"/>
    <x v="6"/>
    <n v="9.0909090909090912E-2"/>
    <n v="29.411764705882351"/>
  </r>
  <r>
    <n v="2893"/>
    <s v="REDISCOVERING KIA THE PLAY"/>
    <s v="Fundraising for REDISCOVERING KIA THE PLAY"/>
    <n v="5000"/>
    <n v="25"/>
    <x v="2"/>
    <x v="0"/>
    <s v="USD"/>
    <n v="1420768800"/>
    <d v="2015-01-08T21:00:00"/>
    <n v="1415644395"/>
    <x v="2893"/>
    <b v="0"/>
    <n v="2"/>
    <b v="0"/>
    <s v="theater/plays"/>
    <x v="1"/>
    <x v="6"/>
    <n v="5.0000000000000001E-3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7:40:15"/>
    <n v="1422920415"/>
    <x v="2894"/>
    <b v="0"/>
    <n v="0"/>
    <b v="0"/>
    <s v="theater/plays"/>
    <x v="1"/>
    <x v="6"/>
    <n v="0"/>
    <s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6:00:00"/>
    <n v="1403356792"/>
    <x v="2895"/>
    <b v="0"/>
    <n v="4"/>
    <b v="0"/>
    <s v="theater/plays"/>
    <x v="1"/>
    <x v="6"/>
    <n v="4.5999999999999999E-2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1:00:00"/>
    <n v="1480283321"/>
    <x v="2896"/>
    <b v="0"/>
    <n v="12"/>
    <b v="0"/>
    <s v="theater/plays"/>
    <x v="1"/>
    <x v="6"/>
    <n v="0.20833333333333334"/>
    <n v="52.08333333333333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0:29:05"/>
    <n v="1441985458"/>
    <x v="2897"/>
    <b v="0"/>
    <n v="3"/>
    <b v="0"/>
    <s v="theater/plays"/>
    <x v="1"/>
    <x v="6"/>
    <n v="4.583333333333333E-2"/>
    <n v="183.33333333333334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0:57:33"/>
    <n v="1443715053"/>
    <x v="2898"/>
    <b v="0"/>
    <n v="12"/>
    <b v="0"/>
    <s v="theater/plays"/>
    <x v="1"/>
    <x v="6"/>
    <n v="4.2133333333333335E-2"/>
    <n v="26.333333333333332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20:52:38"/>
    <n v="1464141158"/>
    <x v="2899"/>
    <b v="0"/>
    <n v="0"/>
    <b v="0"/>
    <s v="theater/plays"/>
    <x v="1"/>
    <x v="6"/>
    <n v="0"/>
    <s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0:37:12"/>
    <n v="1404970632"/>
    <x v="2900"/>
    <b v="0"/>
    <n v="7"/>
    <b v="0"/>
    <s v="theater/plays"/>
    <x v="1"/>
    <x v="6"/>
    <n v="0.61909090909090914"/>
    <n v="486.42857142857144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6:42:19"/>
    <n v="1418161339"/>
    <x v="2901"/>
    <b v="0"/>
    <n v="2"/>
    <b v="0"/>
    <s v="theater/plays"/>
    <x v="1"/>
    <x v="6"/>
    <n v="8.0000000000000002E-3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5:33:16"/>
    <n v="1437820396"/>
    <x v="2902"/>
    <b v="0"/>
    <n v="1"/>
    <b v="0"/>
    <s v="theater/plays"/>
    <x v="1"/>
    <x v="6"/>
    <n v="1.6666666666666666E-4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3:00:18"/>
    <n v="1436587218"/>
    <x v="2903"/>
    <b v="0"/>
    <n v="4"/>
    <b v="0"/>
    <s v="theater/plays"/>
    <x v="1"/>
    <x v="6"/>
    <n v="7.7999999999999996E-3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7:00:00"/>
    <n v="1414538031"/>
    <x v="2904"/>
    <b v="0"/>
    <n v="4"/>
    <b v="0"/>
    <s v="theater/plays"/>
    <x v="1"/>
    <x v="6"/>
    <n v="0.05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20:21:53"/>
    <n v="1472001713"/>
    <x v="2905"/>
    <b v="0"/>
    <n v="17"/>
    <b v="0"/>
    <s v="theater/plays"/>
    <x v="1"/>
    <x v="6"/>
    <n v="0.17771428571428571"/>
    <n v="36.58823529411764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20:00:00"/>
    <n v="1436888066"/>
    <x v="2906"/>
    <b v="0"/>
    <n v="7"/>
    <b v="0"/>
    <s v="theater/plays"/>
    <x v="1"/>
    <x v="6"/>
    <n v="9.4166666666666662E-2"/>
    <n v="80.714285714285708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6:03:57"/>
    <n v="1458075837"/>
    <x v="2907"/>
    <b v="0"/>
    <n v="2"/>
    <b v="0"/>
    <s v="theater/plays"/>
    <x v="1"/>
    <x v="6"/>
    <n v="8.0000000000000004E-4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2:33:39"/>
    <n v="1462815219"/>
    <x v="2908"/>
    <b v="0"/>
    <n v="5"/>
    <b v="0"/>
    <s v="theater/plays"/>
    <x v="1"/>
    <x v="6"/>
    <n v="2.75E-2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4:46:00"/>
    <n v="1413527001"/>
    <x v="2909"/>
    <b v="0"/>
    <n v="1"/>
    <b v="0"/>
    <s v="theater/plays"/>
    <x v="1"/>
    <x v="6"/>
    <n v="1.1111111111111112E-4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5:11:27"/>
    <n v="1428955887"/>
    <x v="2910"/>
    <b v="0"/>
    <n v="1"/>
    <b v="0"/>
    <s v="theater/plays"/>
    <x v="1"/>
    <x v="6"/>
    <n v="3.3333333333333335E-5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3:27:06"/>
    <n v="1431973626"/>
    <x v="2911"/>
    <b v="0"/>
    <n v="14"/>
    <b v="0"/>
    <s v="theater/plays"/>
    <x v="1"/>
    <x v="6"/>
    <n v="0.36499999999999999"/>
    <n v="46.92857142857143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2:09:34"/>
    <n v="1450235374"/>
    <x v="2912"/>
    <b v="0"/>
    <n v="26"/>
    <b v="0"/>
    <s v="theater/plays"/>
    <x v="1"/>
    <x v="6"/>
    <n v="0.14058171745152354"/>
    <n v="78.076923076923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7:08:59"/>
    <n v="1404857339"/>
    <x v="2913"/>
    <b v="0"/>
    <n v="2"/>
    <b v="0"/>
    <s v="theater/plays"/>
    <x v="1"/>
    <x v="6"/>
    <n v="2.0000000000000001E-4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5:46:34"/>
    <n v="1421185594"/>
    <x v="2914"/>
    <b v="0"/>
    <n v="1"/>
    <b v="0"/>
    <s v="theater/plays"/>
    <x v="1"/>
    <x v="6"/>
    <n v="4.0000000000000003E-5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3:33:10"/>
    <n v="1455528790"/>
    <x v="2915"/>
    <b v="0"/>
    <n v="3"/>
    <b v="0"/>
    <s v="theater/plays"/>
    <x v="1"/>
    <x v="6"/>
    <n v="0.61099999999999999"/>
    <n v="203.6666666666666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6:26:29"/>
    <n v="1398511589"/>
    <x v="2916"/>
    <b v="0"/>
    <n v="7"/>
    <b v="0"/>
    <s v="theater/plays"/>
    <x v="1"/>
    <x v="6"/>
    <n v="7.8378378378378383E-2"/>
    <n v="20.714285714285715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0:37:27"/>
    <n v="1440826647"/>
    <x v="2917"/>
    <b v="0"/>
    <n v="9"/>
    <b v="0"/>
    <s v="theater/plays"/>
    <x v="1"/>
    <x v="6"/>
    <n v="0.2185"/>
    <n v="48.55555555555555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0:06:47"/>
    <n v="1443712007"/>
    <x v="2918"/>
    <b v="0"/>
    <n v="20"/>
    <b v="0"/>
    <s v="theater/plays"/>
    <x v="1"/>
    <x v="6"/>
    <n v="0.27239999999999998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9:52:09"/>
    <n v="1404658329"/>
    <x v="2919"/>
    <b v="0"/>
    <n v="6"/>
    <b v="0"/>
    <s v="theater/plays"/>
    <x v="1"/>
    <x v="6"/>
    <n v="8.5000000000000006E-2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3:01:10"/>
    <n v="1424718070"/>
    <x v="2920"/>
    <b v="0"/>
    <n v="13"/>
    <b v="0"/>
    <s v="theater/plays"/>
    <x v="1"/>
    <x v="6"/>
    <n v="0.26840000000000003"/>
    <n v="51.615384615384613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6:16:44"/>
    <n v="1409087804"/>
    <x v="2921"/>
    <b v="0"/>
    <n v="3"/>
    <b v="1"/>
    <s v="theater/musical"/>
    <x v="1"/>
    <x v="40"/>
    <n v="1.29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5:58:47"/>
    <n v="1428094727"/>
    <x v="2922"/>
    <b v="0"/>
    <n v="6"/>
    <b v="1"/>
    <s v="theater/musical"/>
    <x v="1"/>
    <x v="40"/>
    <n v="1"/>
    <n v="83.333333333333329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22:00:00"/>
    <n v="1420774779"/>
    <x v="2923"/>
    <b v="0"/>
    <n v="10"/>
    <b v="1"/>
    <s v="theater/musical"/>
    <x v="1"/>
    <x v="40"/>
    <n v="1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22:59:00"/>
    <n v="1428585710"/>
    <x v="2924"/>
    <b v="0"/>
    <n v="147"/>
    <b v="1"/>
    <s v="theater/musical"/>
    <x v="1"/>
    <x v="40"/>
    <n v="1.032"/>
    <n v="175.5102040816326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9:01:08"/>
    <n v="1407852068"/>
    <x v="2925"/>
    <b v="0"/>
    <n v="199"/>
    <b v="1"/>
    <s v="theater/musical"/>
    <x v="1"/>
    <x v="40"/>
    <n v="1.0244597777777777"/>
    <n v="231.6617587939698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3:22:59"/>
    <n v="1423506179"/>
    <x v="2926"/>
    <b v="0"/>
    <n v="50"/>
    <b v="1"/>
    <s v="theater/musical"/>
    <x v="1"/>
    <x v="40"/>
    <n v="1.25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0:00:00"/>
    <n v="1402934629"/>
    <x v="2927"/>
    <b v="0"/>
    <n v="21"/>
    <b v="1"/>
    <s v="theater/musical"/>
    <x v="1"/>
    <x v="40"/>
    <n v="1.3083333333333333"/>
    <n v="112.142857142857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8:57:26"/>
    <n v="1454543846"/>
    <x v="2928"/>
    <b v="0"/>
    <n v="24"/>
    <b v="1"/>
    <s v="theater/musical"/>
    <x v="1"/>
    <x v="40"/>
    <n v="1"/>
    <n v="41.66666666666666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8:32:38"/>
    <n v="1398432758"/>
    <x v="2929"/>
    <b v="0"/>
    <n v="32"/>
    <b v="1"/>
    <s v="theater/musical"/>
    <x v="1"/>
    <x v="40"/>
    <n v="1.02069375"/>
    <n v="255.1734375000000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9:01:04"/>
    <n v="1428415264"/>
    <x v="2930"/>
    <b v="0"/>
    <n v="62"/>
    <b v="1"/>
    <s v="theater/musical"/>
    <x v="1"/>
    <x v="40"/>
    <n v="1.0092000000000001"/>
    <n v="162.774193548387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1:08:00"/>
    <n v="1408604363"/>
    <x v="2931"/>
    <b v="0"/>
    <n v="9"/>
    <b v="1"/>
    <s v="theater/musical"/>
    <x v="1"/>
    <x v="40"/>
    <n v="1.06"/>
    <n v="88.33333333333332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6:00:00"/>
    <n v="1421812637"/>
    <x v="2932"/>
    <b v="0"/>
    <n v="38"/>
    <b v="1"/>
    <s v="theater/musical"/>
    <x v="1"/>
    <x v="40"/>
    <n v="1.0509677419354839"/>
    <n v="85.73684210526316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7:57:33"/>
    <n v="1462489053"/>
    <x v="2933"/>
    <b v="0"/>
    <n v="54"/>
    <b v="1"/>
    <s v="theater/musical"/>
    <x v="1"/>
    <x v="40"/>
    <n v="1.0276000000000001"/>
    <n v="47.574074074074076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0:16:04"/>
    <n v="1400253364"/>
    <x v="2934"/>
    <b v="0"/>
    <n v="37"/>
    <b v="1"/>
    <s v="theater/musical"/>
    <x v="1"/>
    <x v="40"/>
    <n v="1.08"/>
    <n v="72.972972972972968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2:00:00"/>
    <n v="1467468008"/>
    <x v="2935"/>
    <b v="0"/>
    <n v="39"/>
    <b v="1"/>
    <s v="theater/musical"/>
    <x v="1"/>
    <x v="40"/>
    <n v="1.0088571428571429"/>
    <n v="90.53846153846153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3:59:00"/>
    <n v="1412091423"/>
    <x v="2936"/>
    <b v="0"/>
    <n v="34"/>
    <b v="1"/>
    <s v="theater/musical"/>
    <x v="1"/>
    <x v="40"/>
    <n v="1.28"/>
    <n v="37.647058823529413"/>
  </r>
  <r>
    <n v="2937"/>
    <s v="UCAS"/>
    <s v="UCAS is a new British musical premiering at the Edinburgh Fringe Festival 2014."/>
    <n v="1500"/>
    <n v="2000"/>
    <x v="0"/>
    <x v="1"/>
    <s v="GBP"/>
    <n v="1405249113"/>
    <d v="2014-07-13T05:58:33"/>
    <n v="1402657113"/>
    <x v="2937"/>
    <b v="0"/>
    <n v="55"/>
    <b v="1"/>
    <s v="theater/musical"/>
    <x v="1"/>
    <x v="40"/>
    <n v="1.3333333333333333"/>
    <n v="36.36363636363636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1:53:34"/>
    <n v="1420044814"/>
    <x v="2938"/>
    <b v="0"/>
    <n v="32"/>
    <b v="1"/>
    <s v="theater/musical"/>
    <x v="1"/>
    <x v="40"/>
    <n v="1.0137499999999999"/>
    <n v="126.7187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20:00:00"/>
    <n v="1406316312"/>
    <x v="2939"/>
    <b v="0"/>
    <n v="25"/>
    <b v="1"/>
    <s v="theater/musical"/>
    <x v="1"/>
    <x v="40"/>
    <n v="1.0287500000000001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3:33:38"/>
    <n v="1418150018"/>
    <x v="2940"/>
    <b v="0"/>
    <n v="33"/>
    <b v="1"/>
    <s v="theater/musical"/>
    <x v="1"/>
    <x v="40"/>
    <n v="1.0724"/>
    <n v="81.242424242424249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8:02:35"/>
    <n v="1422658955"/>
    <x v="2941"/>
    <b v="0"/>
    <n v="1"/>
    <b v="0"/>
    <s v="theater/spaces"/>
    <x v="1"/>
    <x v="38"/>
    <n v="4.0000000000000003E-5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5:18:00"/>
    <n v="1448565459"/>
    <x v="2942"/>
    <b v="0"/>
    <n v="202"/>
    <b v="0"/>
    <s v="theater/spaces"/>
    <x v="1"/>
    <x v="38"/>
    <n v="0.20424999999999999"/>
    <n v="202.22772277227722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22:06:20"/>
    <n v="1426302380"/>
    <x v="2943"/>
    <b v="0"/>
    <n v="0"/>
    <b v="0"/>
    <s v="theater/spaces"/>
    <x v="1"/>
    <x v="38"/>
    <n v="0"/>
    <s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6:56:38"/>
    <n v="1431122198"/>
    <x v="2944"/>
    <b v="0"/>
    <n v="1"/>
    <b v="0"/>
    <s v="theater/spaces"/>
    <x v="1"/>
    <x v="38"/>
    <n v="0.01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22:21:00"/>
    <n v="1429845660"/>
    <x v="2945"/>
    <b v="0"/>
    <n v="0"/>
    <b v="0"/>
    <s v="theater/spaces"/>
    <x v="1"/>
    <x v="38"/>
    <n v="0"/>
    <s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7:44:52"/>
    <n v="1468673092"/>
    <x v="2946"/>
    <b v="0"/>
    <n v="2"/>
    <b v="0"/>
    <s v="theater/spaces"/>
    <x v="1"/>
    <x v="38"/>
    <n v="1E-3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2:11:00"/>
    <n v="1475760567"/>
    <x v="2947"/>
    <b v="0"/>
    <n v="13"/>
    <b v="0"/>
    <s v="theater/spaces"/>
    <x v="1"/>
    <x v="38"/>
    <n v="4.2880000000000001E-2"/>
    <n v="82.46153846153846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0:34:53"/>
    <n v="1428075293"/>
    <x v="2948"/>
    <b v="0"/>
    <n v="9"/>
    <b v="0"/>
    <s v="theater/spaces"/>
    <x v="1"/>
    <x v="38"/>
    <n v="4.8000000000000001E-5"/>
    <n v="2.666666666666666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5:45:17"/>
    <n v="1445370317"/>
    <x v="2949"/>
    <b v="0"/>
    <n v="2"/>
    <b v="0"/>
    <s v="theater/spaces"/>
    <x v="1"/>
    <x v="38"/>
    <n v="2.5000000000000001E-2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3:45:52"/>
    <n v="1450946752"/>
    <x v="2950"/>
    <b v="0"/>
    <n v="0"/>
    <b v="0"/>
    <s v="theater/spaces"/>
    <x v="1"/>
    <x v="38"/>
    <n v="0"/>
    <s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4:16:13"/>
    <n v="1408648573"/>
    <x v="2951"/>
    <b v="0"/>
    <n v="58"/>
    <b v="0"/>
    <s v="theater/spaces"/>
    <x v="1"/>
    <x v="38"/>
    <n v="2.1919999999999999E-2"/>
    <n v="18.89655172413793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3:00:00"/>
    <n v="1473957239"/>
    <x v="2952"/>
    <b v="0"/>
    <n v="8"/>
    <b v="0"/>
    <s v="theater/spaces"/>
    <x v="1"/>
    <x v="38"/>
    <n v="8.0250000000000002E-2"/>
    <n v="200.625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4:00:21"/>
    <n v="1441738821"/>
    <x v="2953"/>
    <b v="0"/>
    <n v="3"/>
    <b v="0"/>
    <s v="theater/spaces"/>
    <x v="1"/>
    <x v="38"/>
    <n v="1.5125E-3"/>
    <n v="201.66666666666666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8:00:03"/>
    <n v="1487944803"/>
    <x v="2954"/>
    <b v="0"/>
    <n v="0"/>
    <b v="0"/>
    <s v="theater/spaces"/>
    <x v="1"/>
    <x v="38"/>
    <n v="0"/>
    <s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2:47:29"/>
    <n v="1431884849"/>
    <x v="2955"/>
    <b v="0"/>
    <n v="11"/>
    <b v="0"/>
    <s v="theater/spaces"/>
    <x v="1"/>
    <x v="38"/>
    <n v="0.59583333333333333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8:00:50"/>
    <n v="1459810850"/>
    <x v="2956"/>
    <b v="0"/>
    <n v="20"/>
    <b v="0"/>
    <s v="theater/spaces"/>
    <x v="1"/>
    <x v="38"/>
    <n v="0.16734177215189874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8:16:12"/>
    <n v="1422317772"/>
    <x v="2957"/>
    <b v="0"/>
    <n v="3"/>
    <b v="0"/>
    <s v="theater/spaces"/>
    <x v="1"/>
    <x v="38"/>
    <n v="1.8666666666666668E-2"/>
    <n v="93.333333333333329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2:41:57"/>
    <n v="1457548917"/>
    <x v="2958"/>
    <b v="0"/>
    <n v="0"/>
    <b v="0"/>
    <s v="theater/spaces"/>
    <x v="1"/>
    <x v="38"/>
    <n v="0"/>
    <s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9:12:05"/>
    <n v="1462666325"/>
    <x v="2959"/>
    <b v="0"/>
    <n v="0"/>
    <b v="0"/>
    <s v="theater/spaces"/>
    <x v="1"/>
    <x v="38"/>
    <n v="0"/>
    <s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3:10:23"/>
    <n v="1407867023"/>
    <x v="2960"/>
    <b v="0"/>
    <n v="0"/>
    <b v="0"/>
    <s v="theater/spaces"/>
    <x v="1"/>
    <x v="38"/>
    <n v="0"/>
    <s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3:00:00"/>
    <n v="1424927159"/>
    <x v="2961"/>
    <b v="0"/>
    <n v="108"/>
    <b v="1"/>
    <s v="theater/plays"/>
    <x v="1"/>
    <x v="6"/>
    <n v="1.0962000000000001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1:59:00"/>
    <n v="1422769906"/>
    <x v="2962"/>
    <b v="0"/>
    <n v="20"/>
    <b v="1"/>
    <s v="theater/plays"/>
    <x v="1"/>
    <x v="6"/>
    <n v="1.218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6:17:04"/>
    <n v="1433243824"/>
    <x v="2963"/>
    <b v="0"/>
    <n v="98"/>
    <b v="1"/>
    <s v="theater/plays"/>
    <x v="1"/>
    <x v="6"/>
    <n v="1.0685"/>
    <n v="109.0306122448979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6:32:00"/>
    <n v="1404769819"/>
    <x v="2964"/>
    <b v="0"/>
    <n v="196"/>
    <b v="1"/>
    <s v="theater/plays"/>
    <x v="1"/>
    <x v="6"/>
    <n v="1.0071379999999999"/>
    <n v="25.69229591836734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2:30:33"/>
    <n v="1433698233"/>
    <x v="2965"/>
    <b v="0"/>
    <n v="39"/>
    <b v="1"/>
    <s v="theater/plays"/>
    <x v="1"/>
    <x v="6"/>
    <n v="1.0900000000000001"/>
    <n v="41.923076923076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2:43:32"/>
    <n v="1439833412"/>
    <x v="2966"/>
    <b v="0"/>
    <n v="128"/>
    <b v="1"/>
    <s v="theater/plays"/>
    <x v="1"/>
    <x v="6"/>
    <n v="1.1363000000000001"/>
    <n v="88.7734375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22:44:52"/>
    <n v="1423284292"/>
    <x v="2967"/>
    <b v="0"/>
    <n v="71"/>
    <b v="1"/>
    <s v="theater/plays"/>
    <x v="1"/>
    <x v="6"/>
    <n v="1.1392"/>
    <n v="80.22535211267606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22:59:00"/>
    <n v="1470227660"/>
    <x v="2968"/>
    <b v="0"/>
    <n v="47"/>
    <b v="1"/>
    <s v="theater/plays"/>
    <x v="1"/>
    <x v="6"/>
    <n v="1.06"/>
    <n v="78.93617021276595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7:51:00"/>
    <n v="1428087153"/>
    <x v="2969"/>
    <b v="0"/>
    <n v="17"/>
    <b v="1"/>
    <s v="theater/plays"/>
    <x v="1"/>
    <x v="6"/>
    <n v="1.625"/>
    <n v="95.58823529411765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1:04:11"/>
    <n v="1403107451"/>
    <x v="2970"/>
    <b v="0"/>
    <n v="91"/>
    <b v="1"/>
    <s v="theater/plays"/>
    <x v="1"/>
    <x v="6"/>
    <n v="1.06"/>
    <n v="69.89010989010988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0:47:58"/>
    <n v="1406908078"/>
    <x v="2971"/>
    <b v="0"/>
    <n v="43"/>
    <b v="1"/>
    <s v="theater/plays"/>
    <x v="1"/>
    <x v="6"/>
    <n v="1.0015624999999999"/>
    <n v="74.534883720930239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20:00:00"/>
    <n v="1479609520"/>
    <x v="2972"/>
    <b v="0"/>
    <n v="17"/>
    <b v="1"/>
    <s v="theater/plays"/>
    <x v="1"/>
    <x v="6"/>
    <n v="1.0535000000000001"/>
    <n v="123.941176470588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3:00:00"/>
    <n v="1449171508"/>
    <x v="2973"/>
    <b v="0"/>
    <n v="33"/>
    <b v="1"/>
    <s v="theater/plays"/>
    <x v="1"/>
    <x v="6"/>
    <n v="1.748"/>
    <n v="264.8484848484848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20:35:00"/>
    <n v="1409275671"/>
    <x v="2974"/>
    <b v="0"/>
    <n v="87"/>
    <b v="1"/>
    <s v="theater/plays"/>
    <x v="1"/>
    <x v="6"/>
    <n v="1.02"/>
    <n v="58.62068965517241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2:00:00"/>
    <n v="1414599886"/>
    <x v="2975"/>
    <b v="0"/>
    <n v="113"/>
    <b v="1"/>
    <s v="theater/plays"/>
    <x v="1"/>
    <x v="6"/>
    <n v="1.00125"/>
    <n v="70.884955752212392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7:00:00"/>
    <n v="1456421530"/>
    <x v="2976"/>
    <b v="0"/>
    <n v="14"/>
    <b v="1"/>
    <s v="theater/plays"/>
    <x v="1"/>
    <x v="6"/>
    <n v="1.7142857142857142"/>
    <n v="8.571428571428571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1:14:00"/>
    <n v="1421960934"/>
    <x v="2977"/>
    <b v="0"/>
    <n v="30"/>
    <b v="1"/>
    <s v="theater/plays"/>
    <x v="1"/>
    <x v="6"/>
    <n v="1.1356666666666666"/>
    <n v="113.5666666666666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0:59:00"/>
    <n v="1412954547"/>
    <x v="2978"/>
    <b v="0"/>
    <n v="16"/>
    <b v="1"/>
    <s v="theater/plays"/>
    <x v="1"/>
    <x v="6"/>
    <n v="1.2946666666666666"/>
    <n v="60.6875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1:00:00"/>
    <n v="1419104823"/>
    <x v="2979"/>
    <b v="0"/>
    <n v="46"/>
    <b v="1"/>
    <s v="theater/plays"/>
    <x v="1"/>
    <x v="6"/>
    <n v="1.014"/>
    <n v="110.2173913043478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21:00:00"/>
    <n v="1438639130"/>
    <x v="2980"/>
    <b v="0"/>
    <n v="24"/>
    <b v="1"/>
    <s v="theater/plays"/>
    <x v="1"/>
    <x v="6"/>
    <n v="1.0916666666666666"/>
    <n v="136.4583333333333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8:25:56"/>
    <n v="1439126756"/>
    <x v="2981"/>
    <b v="1"/>
    <n v="97"/>
    <b v="1"/>
    <s v="theater/spaces"/>
    <x v="1"/>
    <x v="38"/>
    <n v="1.28925"/>
    <n v="53.16494845360824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1:29:03"/>
    <n v="1452616143"/>
    <x v="2982"/>
    <b v="1"/>
    <n v="59"/>
    <b v="1"/>
    <s v="theater/spaces"/>
    <x v="1"/>
    <x v="38"/>
    <n v="1.0206"/>
    <n v="86.491525423728817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1:10:36"/>
    <n v="1410534636"/>
    <x v="2983"/>
    <b v="1"/>
    <n v="1095"/>
    <b v="1"/>
    <s v="theater/spaces"/>
    <x v="1"/>
    <x v="38"/>
    <n v="1.465395775862069"/>
    <n v="155.2382739726027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1:41:21"/>
    <n v="1469428881"/>
    <x v="2984"/>
    <b v="1"/>
    <n v="218"/>
    <b v="1"/>
    <s v="theater/spaces"/>
    <x v="1"/>
    <x v="38"/>
    <n v="1.00352"/>
    <n v="115.08256880733946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3:00:00"/>
    <n v="1476228128"/>
    <x v="2985"/>
    <b v="0"/>
    <n v="111"/>
    <b v="1"/>
    <s v="theater/spaces"/>
    <x v="1"/>
    <x v="38"/>
    <n v="1.2164999999999999"/>
    <n v="109.5945945945946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6:00:06"/>
    <n v="1456920006"/>
    <x v="2986"/>
    <b v="0"/>
    <n v="56"/>
    <b v="1"/>
    <s v="theater/spaces"/>
    <x v="1"/>
    <x v="38"/>
    <n v="1.0549999999999999"/>
    <n v="45.21428571428571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9:00:00"/>
    <n v="1473837751"/>
    <x v="2987"/>
    <b v="0"/>
    <n v="265"/>
    <b v="1"/>
    <s v="theater/spaces"/>
    <x v="1"/>
    <x v="38"/>
    <n v="1.1040080000000001"/>
    <n v="104.15169811320754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3:41:21"/>
    <n v="1463820081"/>
    <x v="2988"/>
    <b v="0"/>
    <n v="28"/>
    <b v="1"/>
    <s v="theater/spaces"/>
    <x v="1"/>
    <x v="38"/>
    <n v="1"/>
    <n v="35.714285714285715"/>
  </r>
  <r>
    <n v="2989"/>
    <s v="Let's Light Up The Gem!"/>
    <s v="Bring the movies back to Bethel, Maine."/>
    <n v="20000"/>
    <n v="35307"/>
    <x v="0"/>
    <x v="0"/>
    <s v="USD"/>
    <n v="1450673940"/>
    <d v="2015-12-20T23:59:00"/>
    <n v="1448756962"/>
    <x v="2989"/>
    <b v="0"/>
    <n v="364"/>
    <b v="1"/>
    <s v="theater/spaces"/>
    <x v="1"/>
    <x v="38"/>
    <n v="1.76535"/>
    <n v="96.99725274725274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8:47:00"/>
    <n v="1449150420"/>
    <x v="2990"/>
    <b v="0"/>
    <n v="27"/>
    <b v="1"/>
    <s v="theater/spaces"/>
    <x v="1"/>
    <x v="38"/>
    <n v="1"/>
    <n v="370.370370370370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5:05:30"/>
    <n v="1483646730"/>
    <x v="2991"/>
    <b v="0"/>
    <n v="93"/>
    <b v="1"/>
    <s v="theater/spaces"/>
    <x v="1"/>
    <x v="38"/>
    <n v="1.0329411764705883"/>
    <n v="94.408602150537632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3:25:10"/>
    <n v="1473445510"/>
    <x v="2992"/>
    <b v="0"/>
    <n v="64"/>
    <b v="1"/>
    <s v="theater/spaces"/>
    <x v="1"/>
    <x v="38"/>
    <n v="1.0449999999999999"/>
    <n v="48.984375"/>
  </r>
  <r>
    <n v="2993"/>
    <s v="TRUE WEST: Think, Dog! Productions"/>
    <s v="Help us build the Kitchen from Hell!"/>
    <n v="1000"/>
    <n v="1003"/>
    <x v="0"/>
    <x v="0"/>
    <s v="USD"/>
    <n v="1455998867"/>
    <d v="2016-02-20T15:07:47"/>
    <n v="1453406867"/>
    <x v="2993"/>
    <b v="0"/>
    <n v="22"/>
    <b v="1"/>
    <s v="theater/spaces"/>
    <x v="1"/>
    <x v="38"/>
    <n v="1.0029999999999999"/>
    <n v="45.5909090909090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6:29:32"/>
    <n v="1409743772"/>
    <x v="2994"/>
    <b v="0"/>
    <n v="59"/>
    <b v="1"/>
    <s v="theater/spaces"/>
    <x v="1"/>
    <x v="38"/>
    <n v="4.577466666666667"/>
    <n v="23.27525423728813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0:57:51"/>
    <n v="1482249471"/>
    <x v="2995"/>
    <b v="0"/>
    <n v="249"/>
    <b v="1"/>
    <s v="theater/spaces"/>
    <x v="1"/>
    <x v="38"/>
    <n v="1.0496000000000001"/>
    <n v="63.2289156626506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6:54:00"/>
    <n v="1427493240"/>
    <x v="2996"/>
    <b v="0"/>
    <n v="392"/>
    <b v="1"/>
    <s v="theater/spaces"/>
    <x v="1"/>
    <x v="38"/>
    <n v="1.7194285714285715"/>
    <n v="153.520408163265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3:59:00"/>
    <n v="1486661793"/>
    <x v="2997"/>
    <b v="0"/>
    <n v="115"/>
    <b v="1"/>
    <s v="theater/spaces"/>
    <x v="1"/>
    <x v="38"/>
    <n v="1.0373000000000001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3:25:00"/>
    <n v="1400474329"/>
    <x v="2998"/>
    <b v="0"/>
    <n v="433"/>
    <b v="1"/>
    <s v="theater/spaces"/>
    <x v="1"/>
    <x v="38"/>
    <n v="1.0302899999999999"/>
    <n v="118.9711316397228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21:00:00"/>
    <n v="1487094360"/>
    <x v="2999"/>
    <b v="0"/>
    <n v="20"/>
    <b v="1"/>
    <s v="theater/spaces"/>
    <x v="1"/>
    <x v="38"/>
    <n v="1.1888888888888889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3:00:00"/>
    <n v="1484682670"/>
    <x v="3000"/>
    <b v="0"/>
    <n v="8"/>
    <b v="1"/>
    <s v="theater/spaces"/>
    <x v="1"/>
    <x v="38"/>
    <n v="1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6:29:42"/>
    <n v="1465853382"/>
    <x v="3001"/>
    <b v="0"/>
    <n v="175"/>
    <b v="1"/>
    <s v="theater/spaces"/>
    <x v="1"/>
    <x v="38"/>
    <n v="3.1869988910451896"/>
    <n v="131.37719999999999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5:04:12"/>
    <n v="1353960252"/>
    <x v="3002"/>
    <b v="0"/>
    <n v="104"/>
    <b v="1"/>
    <s v="theater/spaces"/>
    <x v="1"/>
    <x v="38"/>
    <n v="1.0850614285714286"/>
    <n v="73.03298076923077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0:59:00"/>
    <n v="1454098976"/>
    <x v="3003"/>
    <b v="0"/>
    <n v="17"/>
    <b v="1"/>
    <s v="theater/spaces"/>
    <x v="1"/>
    <x v="38"/>
    <n v="1.0116666666666667"/>
    <n v="178.5294117647058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7:08:44"/>
    <n v="1413493724"/>
    <x v="3004"/>
    <b v="0"/>
    <n v="277"/>
    <b v="1"/>
    <s v="theater/spaces"/>
    <x v="1"/>
    <x v="38"/>
    <n v="1.12815"/>
    <n v="162.9097472924187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1:11:45"/>
    <n v="1410019905"/>
    <x v="3005"/>
    <b v="0"/>
    <n v="118"/>
    <b v="1"/>
    <s v="theater/spaces"/>
    <x v="1"/>
    <x v="38"/>
    <n v="1.2049622641509434"/>
    <n v="108.2423728813559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3:09:51"/>
    <n v="1415988591"/>
    <x v="3006"/>
    <b v="0"/>
    <n v="97"/>
    <b v="1"/>
    <s v="theater/spaces"/>
    <x v="1"/>
    <x v="38"/>
    <n v="1.0774999999999999"/>
    <n v="88.865979381443296"/>
  </r>
  <r>
    <n v="3007"/>
    <s v="Bethlem"/>
    <s v="Consuite for 2015 CoreCon.  An adventure into insanity."/>
    <n v="600"/>
    <n v="1080"/>
    <x v="0"/>
    <x v="0"/>
    <s v="USD"/>
    <n v="1429938683"/>
    <d v="2015-04-25T00:11:23"/>
    <n v="1428124283"/>
    <x v="3007"/>
    <b v="0"/>
    <n v="20"/>
    <b v="1"/>
    <s v="theater/spaces"/>
    <x v="1"/>
    <x v="38"/>
    <n v="1.8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0:05:19"/>
    <n v="1450760719"/>
    <x v="3008"/>
    <b v="0"/>
    <n v="26"/>
    <b v="1"/>
    <s v="theater/spaces"/>
    <x v="1"/>
    <x v="38"/>
    <n v="1.0116666666666667"/>
    <n v="116.7307692307692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9:40:40"/>
    <n v="1414417240"/>
    <x v="3009"/>
    <b v="0"/>
    <n v="128"/>
    <b v="1"/>
    <s v="theater/spaces"/>
    <x v="1"/>
    <x v="38"/>
    <n v="1.19756"/>
    <n v="233.898437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4:58:39"/>
    <n v="1419364719"/>
    <x v="3010"/>
    <b v="0"/>
    <n v="15"/>
    <b v="1"/>
    <s v="theater/spaces"/>
    <x v="1"/>
    <x v="38"/>
    <n v="1.5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7:59:00"/>
    <n v="1448536516"/>
    <x v="3011"/>
    <b v="0"/>
    <n v="25"/>
    <b v="1"/>
    <s v="theater/spaces"/>
    <x v="1"/>
    <x v="38"/>
    <n v="1.2366666666666666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1:52:10"/>
    <n v="1421772730"/>
    <x v="3012"/>
    <b v="0"/>
    <n v="55"/>
    <b v="1"/>
    <s v="theater/spaces"/>
    <x v="1"/>
    <x v="38"/>
    <n v="1.1712499999999999"/>
    <n v="85.18181818181818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5:04:09"/>
    <n v="1432325049"/>
    <x v="3013"/>
    <b v="0"/>
    <n v="107"/>
    <b v="1"/>
    <s v="theater/spaces"/>
    <x v="1"/>
    <x v="38"/>
    <n v="1.5696000000000001"/>
    <n v="146.6915887850467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0:00:00"/>
    <n v="1412737080"/>
    <x v="3014"/>
    <b v="0"/>
    <n v="557"/>
    <b v="1"/>
    <s v="theater/spaces"/>
    <x v="1"/>
    <x v="38"/>
    <n v="1.13104"/>
    <n v="50.76481149012567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3:00:00"/>
    <n v="1401125238"/>
    <x v="3015"/>
    <b v="0"/>
    <n v="40"/>
    <b v="1"/>
    <s v="theater/spaces"/>
    <x v="1"/>
    <x v="38"/>
    <n v="1.0317647058823529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8:09:12"/>
    <n v="1400504952"/>
    <x v="3016"/>
    <b v="0"/>
    <n v="36"/>
    <b v="1"/>
    <s v="theater/spaces"/>
    <x v="1"/>
    <x v="38"/>
    <n v="1.0261176470588236"/>
    <n v="242.2777777777777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5:24:03"/>
    <n v="1405974243"/>
    <x v="3017"/>
    <b v="0"/>
    <n v="159"/>
    <b v="1"/>
    <s v="theater/spaces"/>
    <x v="1"/>
    <x v="38"/>
    <n v="1.0584090909090909"/>
    <n v="146.44654088050314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7:00:00"/>
    <n v="1433747376"/>
    <x v="3018"/>
    <b v="0"/>
    <n v="41"/>
    <b v="1"/>
    <s v="theater/spaces"/>
    <x v="1"/>
    <x v="38"/>
    <n v="1.0071428571428571"/>
    <n v="103.1707317073170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2:00:00"/>
    <n v="1398801620"/>
    <x v="3019"/>
    <b v="0"/>
    <n v="226"/>
    <b v="1"/>
    <s v="theater/spaces"/>
    <x v="1"/>
    <x v="38"/>
    <n v="1.2123333333333333"/>
    <n v="80.46460176991151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5:18:53"/>
    <n v="1434399533"/>
    <x v="3020"/>
    <b v="0"/>
    <n v="30"/>
    <b v="1"/>
    <s v="theater/spaces"/>
    <x v="1"/>
    <x v="38"/>
    <n v="1.0057142857142858"/>
    <n v="234.6666666666666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0:59:00"/>
    <n v="1476715869"/>
    <x v="3021"/>
    <b v="0"/>
    <n v="103"/>
    <b v="1"/>
    <s v="theater/spaces"/>
    <x v="1"/>
    <x v="38"/>
    <n v="1.1602222222222223"/>
    <n v="50.68932038834951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7:53:29"/>
    <n v="1468450409"/>
    <x v="3022"/>
    <b v="0"/>
    <n v="62"/>
    <b v="1"/>
    <s v="theater/spaces"/>
    <x v="1"/>
    <x v="38"/>
    <n v="1.0087999999999999"/>
    <n v="162.7096774193548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1:13:06"/>
    <n v="1430151186"/>
    <x v="3023"/>
    <b v="0"/>
    <n v="6"/>
    <b v="1"/>
    <s v="theater/spaces"/>
    <x v="1"/>
    <x v="38"/>
    <n v="1.03"/>
    <n v="120.1666666666666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8:51:15"/>
    <n v="1346975475"/>
    <x v="3024"/>
    <b v="0"/>
    <n v="182"/>
    <b v="1"/>
    <s v="theater/spaces"/>
    <x v="1"/>
    <x v="38"/>
    <n v="2.4641999999999999"/>
    <n v="67.69780219780220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1:00:00"/>
    <n v="1399032813"/>
    <x v="3025"/>
    <b v="0"/>
    <n v="145"/>
    <b v="1"/>
    <s v="theater/spaces"/>
    <x v="1"/>
    <x v="38"/>
    <n v="3.0219999999999998"/>
    <n v="52.10344827586207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6:01:32"/>
    <n v="1487329292"/>
    <x v="3026"/>
    <b v="0"/>
    <n v="25"/>
    <b v="1"/>
    <s v="theater/spaces"/>
    <x v="1"/>
    <x v="38"/>
    <n v="1.4333333333333333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0:54:11"/>
    <n v="1424278451"/>
    <x v="3027"/>
    <b v="0"/>
    <n v="320"/>
    <b v="1"/>
    <s v="theater/spaces"/>
    <x v="1"/>
    <x v="38"/>
    <n v="1.3144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1:20:25"/>
    <n v="1468650025"/>
    <x v="3028"/>
    <b v="0"/>
    <n v="99"/>
    <b v="1"/>
    <s v="theater/spaces"/>
    <x v="1"/>
    <x v="38"/>
    <n v="1.6801999999999999"/>
    <n v="84.85858585858585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3:35:00"/>
    <n v="1413824447"/>
    <x v="3029"/>
    <b v="0"/>
    <n v="348"/>
    <b v="1"/>
    <s v="theater/spaces"/>
    <x v="1"/>
    <x v="38"/>
    <n v="1.0967666666666667"/>
    <n v="94.54885057471264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2:56:11"/>
    <n v="1439834171"/>
    <x v="3030"/>
    <b v="0"/>
    <n v="41"/>
    <b v="1"/>
    <s v="theater/spaces"/>
    <x v="1"/>
    <x v="38"/>
    <n v="1.0668571428571429"/>
    <n v="45.53658536585366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6:10:47"/>
    <n v="1471295447"/>
    <x v="3031"/>
    <b v="0"/>
    <n v="29"/>
    <b v="1"/>
    <s v="theater/spaces"/>
    <x v="1"/>
    <x v="38"/>
    <n v="1"/>
    <n v="51.72413793103448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20:04:19"/>
    <n v="1439341459"/>
    <x v="3032"/>
    <b v="0"/>
    <n v="25"/>
    <b v="1"/>
    <s v="theater/spaces"/>
    <x v="1"/>
    <x v="38"/>
    <n v="1.272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21:38:45"/>
    <n v="1468895925"/>
    <x v="3033"/>
    <b v="0"/>
    <n v="23"/>
    <b v="1"/>
    <s v="theater/spaces"/>
    <x v="1"/>
    <x v="38"/>
    <n v="1.4653333333333334"/>
    <n v="191.1304347826086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2:59:00"/>
    <n v="1475326255"/>
    <x v="3034"/>
    <b v="0"/>
    <n v="1260"/>
    <b v="1"/>
    <s v="theater/spaces"/>
    <x v="1"/>
    <x v="38"/>
    <n v="1.1253599999999999"/>
    <n v="89.314285714285717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8:26:49"/>
    <n v="1365082009"/>
    <x v="3035"/>
    <b v="0"/>
    <n v="307"/>
    <b v="1"/>
    <s v="theater/spaces"/>
    <x v="1"/>
    <x v="38"/>
    <n v="1.0878684000000001"/>
    <n v="88.58863192182410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6:59:00"/>
    <n v="1373568644"/>
    <x v="3036"/>
    <b v="0"/>
    <n v="329"/>
    <b v="1"/>
    <s v="theater/spaces"/>
    <x v="1"/>
    <x v="38"/>
    <n v="1.26732"/>
    <n v="96.30091185410334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3:59:00"/>
    <n v="1279574773"/>
    <x v="3037"/>
    <b v="0"/>
    <n v="32"/>
    <b v="1"/>
    <s v="theater/spaces"/>
    <x v="1"/>
    <x v="38"/>
    <n v="2.1320000000000001"/>
    <n v="33.312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1:03:17"/>
    <n v="1451887397"/>
    <x v="3038"/>
    <b v="0"/>
    <n v="27"/>
    <b v="1"/>
    <s v="theater/spaces"/>
    <x v="1"/>
    <x v="38"/>
    <n v="1.0049999999999999"/>
    <n v="37.22222222222222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2:59:00"/>
    <n v="1386011038"/>
    <x v="3039"/>
    <b v="0"/>
    <n v="236"/>
    <b v="1"/>
    <s v="theater/spaces"/>
    <x v="1"/>
    <x v="38"/>
    <n v="1.0871389999999999"/>
    <n v="92.13042372881355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8:00:00"/>
    <n v="1434999621"/>
    <x v="3040"/>
    <b v="0"/>
    <n v="42"/>
    <b v="1"/>
    <s v="theater/spaces"/>
    <x v="1"/>
    <x v="38"/>
    <n v="1.075"/>
    <n v="76.785714285714292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5:50:48"/>
    <n v="1450731048"/>
    <x v="3041"/>
    <b v="0"/>
    <n v="95"/>
    <b v="1"/>
    <s v="theater/spaces"/>
    <x v="1"/>
    <x v="38"/>
    <n v="1.1048192771084338"/>
    <n v="96.526315789473685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1:30:47"/>
    <n v="1441557047"/>
    <x v="3042"/>
    <b v="0"/>
    <n v="37"/>
    <b v="1"/>
    <s v="theater/spaces"/>
    <x v="1"/>
    <x v="38"/>
    <n v="1.28"/>
    <n v="51.89189189189189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21:50:00"/>
    <n v="1426815699"/>
    <x v="3043"/>
    <b v="0"/>
    <n v="128"/>
    <b v="1"/>
    <s v="theater/spaces"/>
    <x v="1"/>
    <x v="38"/>
    <n v="1.1000666666666667"/>
    <n v="128.914062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2:26:38"/>
    <n v="1453137998"/>
    <x v="3044"/>
    <b v="0"/>
    <n v="156"/>
    <b v="1"/>
    <s v="theater/spaces"/>
    <x v="1"/>
    <x v="38"/>
    <n v="1.0934166666666667"/>
    <n v="84.10897435897436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2:44:15"/>
    <n v="1406087055"/>
    <x v="3045"/>
    <b v="0"/>
    <n v="64"/>
    <b v="1"/>
    <s v="theater/spaces"/>
    <x v="1"/>
    <x v="38"/>
    <n v="1.3270650000000002"/>
    <n v="82.94156250000000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3:52:00"/>
    <n v="1407784586"/>
    <x v="3046"/>
    <b v="0"/>
    <n v="58"/>
    <b v="1"/>
    <s v="theater/spaces"/>
    <x v="1"/>
    <x v="38"/>
    <n v="1.9084810126582279"/>
    <n v="259.948275862068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8:16:00"/>
    <n v="1457999054"/>
    <x v="3047"/>
    <b v="0"/>
    <n v="20"/>
    <b v="1"/>
    <s v="theater/spaces"/>
    <x v="1"/>
    <x v="38"/>
    <n v="1.49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6:22:00"/>
    <n v="1417556262"/>
    <x v="3048"/>
    <b v="0"/>
    <n v="47"/>
    <b v="1"/>
    <s v="theater/spaces"/>
    <x v="1"/>
    <x v="38"/>
    <n v="1.6639999999999999"/>
    <n v="177.0212765957446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9:20:55"/>
    <n v="1431649255"/>
    <x v="3049"/>
    <b v="0"/>
    <n v="54"/>
    <b v="1"/>
    <s v="theater/spaces"/>
    <x v="1"/>
    <x v="38"/>
    <n v="1.0666666666666667"/>
    <n v="74.074074074074076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3:02:40"/>
    <n v="1459828960"/>
    <x v="3050"/>
    <b v="0"/>
    <n v="9"/>
    <b v="1"/>
    <s v="theater/spaces"/>
    <x v="1"/>
    <x v="38"/>
    <n v="1.06"/>
    <n v="70.666666666666671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4:59:05"/>
    <n v="1483955945"/>
    <x v="3051"/>
    <b v="1"/>
    <n v="35"/>
    <b v="0"/>
    <s v="theater/spaces"/>
    <x v="1"/>
    <x v="38"/>
    <n v="0.23628571428571429"/>
    <n v="23.6285714285714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0:59:00"/>
    <n v="1430237094"/>
    <x v="3052"/>
    <b v="0"/>
    <n v="2"/>
    <b v="0"/>
    <s v="theater/spaces"/>
    <x v="1"/>
    <x v="38"/>
    <n v="1.5E-3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2:59:00"/>
    <n v="1407781013"/>
    <x v="3053"/>
    <b v="0"/>
    <n v="3"/>
    <b v="0"/>
    <s v="theater/spaces"/>
    <x v="1"/>
    <x v="38"/>
    <n v="4.0000000000000001E-3"/>
    <n v="13.33333333333333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20:04:00"/>
    <n v="1422043154"/>
    <x v="3054"/>
    <b v="0"/>
    <n v="0"/>
    <b v="0"/>
    <s v="theater/spaces"/>
    <x v="1"/>
    <x v="38"/>
    <n v="0"/>
    <s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7:59:50"/>
    <n v="1415660390"/>
    <x v="3055"/>
    <b v="0"/>
    <n v="1"/>
    <b v="0"/>
    <s v="theater/spaces"/>
    <x v="1"/>
    <x v="38"/>
    <n v="5.0000000000000002E-5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0:16:24"/>
    <n v="1406819784"/>
    <x v="3056"/>
    <b v="0"/>
    <n v="0"/>
    <b v="0"/>
    <s v="theater/spaces"/>
    <x v="1"/>
    <x v="38"/>
    <n v="0"/>
    <s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9:36:51"/>
    <n v="1457105811"/>
    <x v="3057"/>
    <b v="0"/>
    <n v="0"/>
    <b v="0"/>
    <s v="theater/spaces"/>
    <x v="1"/>
    <x v="38"/>
    <n v="0"/>
    <s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3:59:00"/>
    <n v="1459414740"/>
    <x v="3058"/>
    <b v="0"/>
    <n v="3"/>
    <b v="0"/>
    <s v="theater/spaces"/>
    <x v="1"/>
    <x v="38"/>
    <n v="1.6666666666666666E-4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7:27:26"/>
    <n v="1404944846"/>
    <x v="3059"/>
    <b v="0"/>
    <n v="11"/>
    <b v="0"/>
    <s v="theater/spaces"/>
    <x v="1"/>
    <x v="38"/>
    <n v="3.0066666666666665E-2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1:35:34"/>
    <n v="1440830134"/>
    <x v="3060"/>
    <b v="0"/>
    <n v="6"/>
    <b v="0"/>
    <s v="theater/spaces"/>
    <x v="1"/>
    <x v="38"/>
    <n v="1.5227272727272728E-3"/>
    <n v="55.833333333333336"/>
  </r>
  <r>
    <n v="3061"/>
    <s v="Help Save Parkway Cinemas!"/>
    <s v="Save a historic Local theater."/>
    <n v="1000000"/>
    <n v="0"/>
    <x v="2"/>
    <x v="0"/>
    <s v="USD"/>
    <n v="1407955748"/>
    <d v="2014-08-13T13:49:08"/>
    <n v="1405363748"/>
    <x v="3061"/>
    <b v="0"/>
    <n v="0"/>
    <b v="0"/>
    <s v="theater/spaces"/>
    <x v="1"/>
    <x v="38"/>
    <n v="0"/>
    <s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3:00:00"/>
    <n v="1441111892"/>
    <x v="3062"/>
    <b v="0"/>
    <n v="67"/>
    <b v="0"/>
    <s v="theater/spaces"/>
    <x v="1"/>
    <x v="38"/>
    <n v="0.66839999999999999"/>
    <n v="99.761194029850742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7:08:58"/>
    <n v="1474150138"/>
    <x v="3063"/>
    <b v="0"/>
    <n v="23"/>
    <b v="0"/>
    <s v="theater/spaces"/>
    <x v="1"/>
    <x v="38"/>
    <n v="0.19566666666666666"/>
    <n v="25.521739130434781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1:59:00"/>
    <n v="1445483246"/>
    <x v="3064"/>
    <b v="0"/>
    <n v="72"/>
    <b v="0"/>
    <s v="theater/spaces"/>
    <x v="1"/>
    <x v="38"/>
    <n v="0.11294666666666667"/>
    <n v="117.65277777777777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20:19:32"/>
    <n v="1404523172"/>
    <x v="3065"/>
    <b v="0"/>
    <n v="2"/>
    <b v="0"/>
    <s v="theater/spaces"/>
    <x v="1"/>
    <x v="38"/>
    <n v="4.0000000000000002E-4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0:28:57"/>
    <n v="1465536537"/>
    <x v="3066"/>
    <b v="0"/>
    <n v="15"/>
    <b v="0"/>
    <s v="theater/spaces"/>
    <x v="1"/>
    <x v="38"/>
    <n v="0.11985714285714286"/>
    <n v="2796.6666666666665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7:31:19"/>
    <n v="1439245879"/>
    <x v="3067"/>
    <b v="0"/>
    <n v="1"/>
    <b v="0"/>
    <s v="theater/spaces"/>
    <x v="1"/>
    <x v="38"/>
    <n v="2.5000000000000001E-2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1:35:52"/>
    <n v="1442421352"/>
    <x v="3068"/>
    <b v="0"/>
    <n v="2"/>
    <b v="0"/>
    <s v="theater/spaces"/>
    <x v="1"/>
    <x v="38"/>
    <n v="6.9999999999999999E-4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5:00:34"/>
    <n v="1415995234"/>
    <x v="3069"/>
    <b v="0"/>
    <n v="7"/>
    <b v="0"/>
    <s v="theater/spaces"/>
    <x v="1"/>
    <x v="38"/>
    <n v="0.14099999999999999"/>
    <n v="20.14285714285714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2:36:09"/>
    <n v="1479317769"/>
    <x v="3070"/>
    <b v="0"/>
    <n v="16"/>
    <b v="0"/>
    <s v="theater/spaces"/>
    <x v="1"/>
    <x v="38"/>
    <n v="3.3399999999999999E-2"/>
    <n v="20.875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0:59:00"/>
    <n v="1428082481"/>
    <x v="3071"/>
    <b v="0"/>
    <n v="117"/>
    <b v="0"/>
    <s v="theater/spaces"/>
    <x v="1"/>
    <x v="38"/>
    <n v="0.59775"/>
    <n v="61.307692307692307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20:46:00"/>
    <n v="1476549262"/>
    <x v="3072"/>
    <b v="0"/>
    <n v="2"/>
    <b v="0"/>
    <s v="theater/spaces"/>
    <x v="1"/>
    <x v="38"/>
    <n v="1.6666666666666666E-4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4:19:00"/>
    <n v="1429287900"/>
    <x v="3073"/>
    <b v="0"/>
    <n v="7"/>
    <b v="0"/>
    <s v="theater/spaces"/>
    <x v="1"/>
    <x v="38"/>
    <n v="2.3035714285714285E-4"/>
    <n v="92.14285714285713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8:42:39"/>
    <n v="1455025359"/>
    <x v="3074"/>
    <b v="0"/>
    <n v="3"/>
    <b v="0"/>
    <s v="theater/spaces"/>
    <x v="1"/>
    <x v="38"/>
    <n v="8.8000000000000003E-4"/>
    <n v="7.3333333333333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21:27:20"/>
    <n v="1467253640"/>
    <x v="3075"/>
    <b v="0"/>
    <n v="20"/>
    <b v="0"/>
    <s v="theater/spaces"/>
    <x v="1"/>
    <x v="38"/>
    <n v="8.6400000000000005E-2"/>
    <n v="64.8"/>
  </r>
  <r>
    <n v="3076"/>
    <s v="10,000 Hours"/>
    <s v="Helping female comedians get in their 10,000 Hours of practice!"/>
    <n v="10000"/>
    <n v="1506"/>
    <x v="2"/>
    <x v="0"/>
    <s v="USD"/>
    <n v="1444405123"/>
    <d v="2015-10-09T10:38:43"/>
    <n v="1439221123"/>
    <x v="3076"/>
    <b v="0"/>
    <n v="50"/>
    <b v="0"/>
    <s v="theater/spaces"/>
    <x v="1"/>
    <x v="38"/>
    <n v="0.15060000000000001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7:57:58"/>
    <n v="1485903478"/>
    <x v="3077"/>
    <b v="0"/>
    <n v="2"/>
    <b v="0"/>
    <s v="theater/spaces"/>
    <x v="1"/>
    <x v="38"/>
    <n v="4.7727272727272731E-3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2:19:55"/>
    <n v="1422328795"/>
    <x v="3078"/>
    <b v="0"/>
    <n v="3"/>
    <b v="0"/>
    <s v="theater/spaces"/>
    <x v="1"/>
    <x v="38"/>
    <n v="1.1833333333333333E-3"/>
    <n v="23.66666666666666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1:07:15"/>
    <n v="1424452035"/>
    <x v="3079"/>
    <b v="0"/>
    <n v="27"/>
    <b v="0"/>
    <s v="theater/spaces"/>
    <x v="1"/>
    <x v="38"/>
    <n v="8.4173998587352451E-3"/>
    <n v="415.77777777777777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20:40:44"/>
    <n v="1414456844"/>
    <x v="3080"/>
    <b v="0"/>
    <n v="7"/>
    <b v="0"/>
    <s v="theater/spaces"/>
    <x v="1"/>
    <x v="38"/>
    <n v="1.8799999999999999E-4"/>
    <n v="53.71428571428571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3:21:31"/>
    <n v="1440130891"/>
    <x v="3081"/>
    <b v="0"/>
    <n v="5"/>
    <b v="0"/>
    <s v="theater/spaces"/>
    <x v="1"/>
    <x v="38"/>
    <n v="2.1029999999999998E-3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8:09:06"/>
    <n v="1445033346"/>
    <x v="3082"/>
    <b v="0"/>
    <n v="0"/>
    <b v="0"/>
    <s v="theater/spaces"/>
    <x v="1"/>
    <x v="38"/>
    <n v="0"/>
    <s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0:00:00"/>
    <n v="1406986278"/>
    <x v="3083"/>
    <b v="0"/>
    <n v="3"/>
    <b v="0"/>
    <s v="theater/spaces"/>
    <x v="1"/>
    <x v="38"/>
    <n v="2.8E-3"/>
    <n v="18.66666666666666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3:48:00"/>
    <n v="1428340931"/>
    <x v="3084"/>
    <b v="0"/>
    <n v="6"/>
    <b v="0"/>
    <s v="theater/spaces"/>
    <x v="1"/>
    <x v="38"/>
    <n v="0.11579206701157921"/>
    <n v="78.33333333333332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6:12:39"/>
    <n v="1440969159"/>
    <x v="3085"/>
    <b v="0"/>
    <n v="9"/>
    <b v="0"/>
    <s v="theater/spaces"/>
    <x v="1"/>
    <x v="38"/>
    <n v="2.4400000000000002E-2"/>
    <n v="67.77777777777777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1:05:59"/>
    <n v="1434643559"/>
    <x v="3086"/>
    <b v="0"/>
    <n v="3"/>
    <b v="0"/>
    <s v="theater/spaces"/>
    <x v="1"/>
    <x v="38"/>
    <n v="2.5000000000000001E-3"/>
    <n v="16.66666666666666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3:36:30"/>
    <n v="1477107390"/>
    <x v="3087"/>
    <b v="0"/>
    <n v="2"/>
    <b v="0"/>
    <s v="theater/spaces"/>
    <x v="1"/>
    <x v="38"/>
    <n v="6.2500000000000003E-3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8:41:00"/>
    <n v="1418046247"/>
    <x v="3088"/>
    <b v="0"/>
    <n v="3"/>
    <b v="0"/>
    <s v="theater/spaces"/>
    <x v="1"/>
    <x v="38"/>
    <n v="1.9384615384615384E-3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20:59:00"/>
    <n v="1465304483"/>
    <x v="3089"/>
    <b v="0"/>
    <n v="45"/>
    <b v="0"/>
    <s v="theater/spaces"/>
    <x v="1"/>
    <x v="38"/>
    <n v="0.23416000000000001"/>
    <n v="130.088888888888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3:39:05"/>
    <n v="1425325145"/>
    <x v="3090"/>
    <b v="0"/>
    <n v="9"/>
    <b v="0"/>
    <s v="theater/spaces"/>
    <x v="1"/>
    <x v="38"/>
    <n v="5.080888888888889E-2"/>
    <n v="1270.22222222222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7:45:43"/>
    <n v="1468622743"/>
    <x v="3091"/>
    <b v="0"/>
    <n v="9"/>
    <b v="0"/>
    <s v="theater/spaces"/>
    <x v="1"/>
    <x v="38"/>
    <n v="0.15920000000000001"/>
    <n v="88.4444444444444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7:00:00"/>
    <n v="1441723912"/>
    <x v="3092"/>
    <b v="0"/>
    <n v="21"/>
    <b v="0"/>
    <s v="theater/spaces"/>
    <x v="1"/>
    <x v="38"/>
    <n v="1.1831900000000001E-2"/>
    <n v="56.34238095238095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2:59:00"/>
    <n v="1398980941"/>
    <x v="3093"/>
    <b v="0"/>
    <n v="17"/>
    <b v="0"/>
    <s v="theater/spaces"/>
    <x v="1"/>
    <x v="38"/>
    <n v="0.22750000000000001"/>
    <n v="53.529411764705884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4:05:56"/>
    <n v="1437591956"/>
    <x v="3094"/>
    <b v="0"/>
    <n v="1"/>
    <b v="0"/>
    <s v="theater/spaces"/>
    <x v="1"/>
    <x v="38"/>
    <n v="2.5000000000000001E-4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9:36:20"/>
    <n v="1464827780"/>
    <x v="3095"/>
    <b v="0"/>
    <n v="1"/>
    <b v="0"/>
    <s v="theater/spaces"/>
    <x v="1"/>
    <x v="38"/>
    <n v="3.351206434316354E-3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4:48:46"/>
    <n v="1429559326"/>
    <x v="3096"/>
    <b v="0"/>
    <n v="14"/>
    <b v="0"/>
    <s v="theater/spaces"/>
    <x v="1"/>
    <x v="38"/>
    <n v="3.9750000000000001E-2"/>
    <n v="56.78571428571428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9:00:00"/>
    <n v="1474027501"/>
    <x v="3097"/>
    <b v="0"/>
    <n v="42"/>
    <b v="0"/>
    <s v="theater/spaces"/>
    <x v="1"/>
    <x v="38"/>
    <n v="0.17150000000000001"/>
    <n v="40.83333333333333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9:17:00"/>
    <n v="1450724449"/>
    <x v="3098"/>
    <b v="0"/>
    <n v="27"/>
    <b v="0"/>
    <s v="theater/spaces"/>
    <x v="1"/>
    <x v="38"/>
    <n v="3.608004104669061E-2"/>
    <n v="65.1111111111111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3:33:11"/>
    <n v="1452659591"/>
    <x v="3099"/>
    <b v="0"/>
    <n v="5"/>
    <b v="0"/>
    <s v="theater/spaces"/>
    <x v="1"/>
    <x v="38"/>
    <n v="0.13900000000000001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9:56:15"/>
    <n v="1411224975"/>
    <x v="3100"/>
    <b v="0"/>
    <n v="13"/>
    <b v="0"/>
    <s v="theater/spaces"/>
    <x v="1"/>
    <x v="38"/>
    <n v="0.15225"/>
    <n v="140.5384615384615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2:56:00"/>
    <n v="1434445937"/>
    <x v="3101"/>
    <b v="0"/>
    <n v="12"/>
    <b v="0"/>
    <s v="theater/spaces"/>
    <x v="1"/>
    <x v="38"/>
    <n v="0.12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3:10:18"/>
    <n v="1467619818"/>
    <x v="3102"/>
    <b v="0"/>
    <n v="90"/>
    <b v="0"/>
    <s v="theater/spaces"/>
    <x v="1"/>
    <x v="38"/>
    <n v="0.391125"/>
    <n v="69.53333333333333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22:45:06"/>
    <n v="1428896706"/>
    <x v="3103"/>
    <b v="0"/>
    <n v="2"/>
    <b v="0"/>
    <s v="theater/spaces"/>
    <x v="1"/>
    <x v="38"/>
    <n v="2.6829268292682929E-3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21:00:00"/>
    <n v="1420235311"/>
    <x v="3104"/>
    <b v="0"/>
    <n v="5"/>
    <b v="0"/>
    <s v="theater/spaces"/>
    <x v="1"/>
    <x v="38"/>
    <n v="0.29625000000000001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0:00:00"/>
    <n v="1408986916"/>
    <x v="3105"/>
    <b v="0"/>
    <n v="31"/>
    <b v="0"/>
    <s v="theater/spaces"/>
    <x v="1"/>
    <x v="38"/>
    <n v="0.4236099230111206"/>
    <n v="79.87096774193548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7:00:00"/>
    <n v="1440497876"/>
    <x v="3106"/>
    <b v="0"/>
    <n v="4"/>
    <b v="0"/>
    <s v="theater/spaces"/>
    <x v="1"/>
    <x v="38"/>
    <n v="4.1000000000000002E-2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4:32:31"/>
    <n v="1430767951"/>
    <x v="3107"/>
    <b v="0"/>
    <n v="29"/>
    <b v="0"/>
    <s v="theater/spaces"/>
    <x v="1"/>
    <x v="38"/>
    <n v="0.197625"/>
    <n v="272.58620689655174"/>
  </r>
  <r>
    <n v="3108"/>
    <s v="Funding a home for our Children's Theater"/>
    <s v="We need a permanent home for the theater!"/>
    <n v="50000"/>
    <n v="26"/>
    <x v="2"/>
    <x v="0"/>
    <s v="USD"/>
    <n v="1430234394"/>
    <d v="2015-04-28T10:19:54"/>
    <n v="1425053994"/>
    <x v="3108"/>
    <b v="0"/>
    <n v="2"/>
    <b v="0"/>
    <s v="theater/spaces"/>
    <x v="1"/>
    <x v="38"/>
    <n v="5.1999999999999995E-4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22:00:10"/>
    <n v="1406170810"/>
    <x v="3109"/>
    <b v="0"/>
    <n v="114"/>
    <b v="0"/>
    <s v="theater/spaces"/>
    <x v="1"/>
    <x v="38"/>
    <n v="0.25030188679245285"/>
    <n v="58.18421052631578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9:45:19"/>
    <n v="1484009119"/>
    <x v="3110"/>
    <b v="0"/>
    <n v="1"/>
    <b v="0"/>
    <s v="theater/spaces"/>
    <x v="1"/>
    <x v="38"/>
    <n v="4.0000000000000002E-4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9:17:00"/>
    <n v="1409753820"/>
    <x v="3111"/>
    <b v="0"/>
    <n v="76"/>
    <b v="0"/>
    <s v="theater/spaces"/>
    <x v="1"/>
    <x v="38"/>
    <n v="0.26640000000000003"/>
    <n v="70.10526315789474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1:55:34"/>
    <n v="1472784934"/>
    <x v="3112"/>
    <b v="0"/>
    <n v="9"/>
    <b v="0"/>
    <s v="theater/spaces"/>
    <x v="1"/>
    <x v="38"/>
    <n v="4.7363636363636365E-2"/>
    <n v="57.88888888888888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2:33:02"/>
    <n v="1426699982"/>
    <x v="3113"/>
    <b v="0"/>
    <n v="37"/>
    <b v="0"/>
    <s v="theater/spaces"/>
    <x v="1"/>
    <x v="38"/>
    <n v="4.2435339894712751E-2"/>
    <n v="125.270270270270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0:10:50"/>
    <n v="1406128250"/>
    <x v="3114"/>
    <b v="0"/>
    <n v="0"/>
    <b v="0"/>
    <s v="theater/spaces"/>
    <x v="1"/>
    <x v="38"/>
    <n v="0"/>
    <s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5:43:47"/>
    <n v="1462531427"/>
    <x v="3115"/>
    <b v="0"/>
    <n v="1"/>
    <b v="0"/>
    <s v="theater/spaces"/>
    <x v="1"/>
    <x v="38"/>
    <n v="0.03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7:22:05"/>
    <n v="1426681325"/>
    <x v="3116"/>
    <b v="0"/>
    <n v="10"/>
    <b v="0"/>
    <s v="theater/spaces"/>
    <x v="1"/>
    <x v="38"/>
    <n v="0.57333333333333336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8:12:00"/>
    <n v="1463648360"/>
    <x v="3117"/>
    <b v="0"/>
    <n v="1"/>
    <b v="0"/>
    <s v="theater/spaces"/>
    <x v="1"/>
    <x v="38"/>
    <n v="1E-3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0:35:23"/>
    <n v="1465832123"/>
    <x v="3118"/>
    <b v="0"/>
    <n v="2"/>
    <b v="0"/>
    <s v="theater/spaces"/>
    <x v="1"/>
    <x v="38"/>
    <n v="3.0999999999999999E-3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9:05:32"/>
    <n v="1424826332"/>
    <x v="3119"/>
    <b v="0"/>
    <n v="1"/>
    <b v="0"/>
    <s v="theater/spaces"/>
    <x v="1"/>
    <x v="38"/>
    <n v="5.0000000000000001E-4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6:36:36"/>
    <n v="1457303796"/>
    <x v="3120"/>
    <b v="0"/>
    <n v="10"/>
    <b v="0"/>
    <s v="theater/spaces"/>
    <x v="1"/>
    <x v="38"/>
    <n v="9.8461538461538464E-5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1:18:55"/>
    <n v="1406564335"/>
    <x v="3121"/>
    <b v="0"/>
    <n v="1"/>
    <b v="0"/>
    <s v="theater/spaces"/>
    <x v="1"/>
    <x v="38"/>
    <n v="6.6666666666666671E-3"/>
    <n v="10"/>
  </r>
  <r>
    <n v="3122"/>
    <s v="be back soon (Canceled)"/>
    <s v="cancelled until further notice"/>
    <n v="199"/>
    <n v="116"/>
    <x v="1"/>
    <x v="0"/>
    <s v="USD"/>
    <n v="1478733732"/>
    <d v="2016-11-09T18:22:12"/>
    <n v="1478298132"/>
    <x v="3122"/>
    <b v="0"/>
    <n v="2"/>
    <b v="0"/>
    <s v="theater/spaces"/>
    <x v="1"/>
    <x v="38"/>
    <n v="0.5829145728643215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8:49:58"/>
    <n v="1465516198"/>
    <x v="3123"/>
    <b v="0"/>
    <n v="348"/>
    <b v="0"/>
    <s v="theater/spaces"/>
    <x v="1"/>
    <x v="38"/>
    <n v="0.68153600000000003"/>
    <n v="244.8045977011494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3:43:21"/>
    <n v="1417718601"/>
    <x v="3124"/>
    <b v="0"/>
    <n v="4"/>
    <b v="0"/>
    <s v="theater/spaces"/>
    <x v="1"/>
    <x v="38"/>
    <n v="3.2499999999999997E-5"/>
    <n v="6.5"/>
  </r>
  <r>
    <n v="3125"/>
    <s v="N/A (Canceled)"/>
    <s v="N/A"/>
    <n v="1500000"/>
    <n v="0"/>
    <x v="1"/>
    <x v="0"/>
    <s v="USD"/>
    <n v="1452142672"/>
    <d v="2016-01-06T23:57:52"/>
    <n v="1449550672"/>
    <x v="3125"/>
    <b v="0"/>
    <n v="0"/>
    <b v="0"/>
    <s v="theater/spaces"/>
    <x v="1"/>
    <x v="38"/>
    <n v="0"/>
    <s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8:26:02"/>
    <n v="1456532762"/>
    <x v="3126"/>
    <b v="0"/>
    <n v="17"/>
    <b v="0"/>
    <s v="theater/spaces"/>
    <x v="1"/>
    <x v="38"/>
    <n v="4.1599999999999998E-2"/>
    <n v="61.17647058823529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5:33:49"/>
    <n v="1422650029"/>
    <x v="3127"/>
    <b v="0"/>
    <n v="0"/>
    <b v="0"/>
    <s v="theater/spaces"/>
    <x v="1"/>
    <x v="38"/>
    <n v="0"/>
    <s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3:49:01"/>
    <n v="1487101741"/>
    <x v="3128"/>
    <b v="0"/>
    <n v="117"/>
    <b v="0"/>
    <s v="theater/plays"/>
    <x v="1"/>
    <x v="6"/>
    <n v="1.0860666666666667"/>
    <n v="139.2393162393162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4:13:39"/>
    <n v="1489090419"/>
    <x v="3129"/>
    <b v="0"/>
    <n v="1"/>
    <b v="0"/>
    <s v="theater/plays"/>
    <x v="1"/>
    <x v="6"/>
    <n v="8.0000000000000002E-3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3:59:00"/>
    <n v="1489504916"/>
    <x v="3130"/>
    <b v="0"/>
    <n v="4"/>
    <b v="0"/>
    <s v="theater/plays"/>
    <x v="1"/>
    <x v="6"/>
    <n v="3.7499999999999999E-2"/>
    <n v="93.75"/>
  </r>
  <r>
    <n v="3131"/>
    <s v="SNAKE EYES"/>
    <s v="A Staged Reading of &quot;Snake Eyes,&quot; a new play by Alex Rafala"/>
    <n v="4100"/>
    <n v="645"/>
    <x v="3"/>
    <x v="0"/>
    <s v="USD"/>
    <n v="1491656045"/>
    <d v="2017-04-08T07:54:05"/>
    <n v="1489067645"/>
    <x v="3131"/>
    <b v="0"/>
    <n v="12"/>
    <b v="0"/>
    <s v="theater/plays"/>
    <x v="1"/>
    <x v="6"/>
    <n v="0.15731707317073171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2:24:20"/>
    <n v="1487579060"/>
    <x v="3132"/>
    <b v="0"/>
    <n v="1"/>
    <b v="0"/>
    <s v="theater/plays"/>
    <x v="1"/>
    <x v="6"/>
    <n v="3.3333333333333332E-4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7:33:54"/>
    <n v="1487770434"/>
    <x v="3133"/>
    <b v="0"/>
    <n v="16"/>
    <b v="0"/>
    <s v="theater/plays"/>
    <x v="1"/>
    <x v="6"/>
    <n v="1.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1:16:59"/>
    <n v="1488820619"/>
    <x v="3134"/>
    <b v="0"/>
    <n v="12"/>
    <b v="0"/>
    <s v="theater/plays"/>
    <x v="1"/>
    <x v="6"/>
    <n v="0.22500000000000001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22:38:41"/>
    <n v="1489376321"/>
    <x v="3135"/>
    <b v="0"/>
    <n v="7"/>
    <b v="0"/>
    <s v="theater/plays"/>
    <x v="1"/>
    <x v="6"/>
    <n v="0.20849420849420849"/>
    <n v="23.14285714285714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7:59:00"/>
    <n v="1487847954"/>
    <x v="3136"/>
    <b v="0"/>
    <n v="22"/>
    <b v="0"/>
    <s v="theater/plays"/>
    <x v="1"/>
    <x v="6"/>
    <n v="1.278"/>
    <n v="29.045454545454547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4:12:00"/>
    <n v="1489439669"/>
    <x v="3137"/>
    <b v="0"/>
    <n v="1"/>
    <b v="0"/>
    <s v="theater/plays"/>
    <x v="1"/>
    <x v="6"/>
    <n v="3.3333333333333333E-2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0:30:07"/>
    <n v="1489591807"/>
    <x v="3138"/>
    <b v="0"/>
    <n v="0"/>
    <b v="0"/>
    <s v="theater/plays"/>
    <x v="1"/>
    <x v="6"/>
    <n v="0"/>
    <s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3:33:00"/>
    <n v="1487485760"/>
    <x v="3139"/>
    <b v="0"/>
    <n v="6"/>
    <b v="0"/>
    <s v="theater/plays"/>
    <x v="1"/>
    <x v="6"/>
    <n v="5.3999999999999999E-2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1:15:03"/>
    <n v="1488993303"/>
    <x v="3140"/>
    <b v="0"/>
    <n v="4"/>
    <b v="0"/>
    <s v="theater/plays"/>
    <x v="1"/>
    <x v="6"/>
    <n v="9.5999999999999992E-3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5:00:00"/>
    <n v="1488823488"/>
    <x v="3141"/>
    <b v="0"/>
    <n v="8"/>
    <b v="0"/>
    <s v="theater/plays"/>
    <x v="1"/>
    <x v="6"/>
    <n v="0.51600000000000001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6:18:59"/>
    <n v="1487333939"/>
    <x v="3142"/>
    <b v="0"/>
    <n v="3"/>
    <b v="0"/>
    <s v="theater/plays"/>
    <x v="1"/>
    <x v="6"/>
    <n v="1.6363636363636365E-2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3:35:56"/>
    <n v="1489480556"/>
    <x v="3143"/>
    <b v="0"/>
    <n v="0"/>
    <b v="0"/>
    <s v="theater/plays"/>
    <x v="1"/>
    <x v="6"/>
    <n v="0"/>
    <s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1:00:00"/>
    <n v="1488459307"/>
    <x v="3144"/>
    <b v="0"/>
    <n v="30"/>
    <b v="0"/>
    <s v="theater/plays"/>
    <x v="1"/>
    <x v="6"/>
    <n v="0.754"/>
    <n v="251.33333333333334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8:58:54"/>
    <n v="1485478734"/>
    <x v="3145"/>
    <b v="0"/>
    <n v="0"/>
    <b v="0"/>
    <s v="theater/plays"/>
    <x v="1"/>
    <x v="6"/>
    <n v="0"/>
    <s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0:22:46"/>
    <n v="1488471766"/>
    <x v="3146"/>
    <b v="0"/>
    <n v="12"/>
    <b v="0"/>
    <s v="theater/plays"/>
    <x v="1"/>
    <x v="6"/>
    <n v="0.105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9:15:55"/>
    <n v="1411859755"/>
    <x v="3147"/>
    <b v="1"/>
    <n v="213"/>
    <b v="1"/>
    <s v="theater/plays"/>
    <x v="1"/>
    <x v="6"/>
    <n v="1.1752499999999999"/>
    <n v="110.35211267605634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3:00:00"/>
    <n v="1410278284"/>
    <x v="3148"/>
    <b v="1"/>
    <n v="57"/>
    <b v="1"/>
    <s v="theater/plays"/>
    <x v="1"/>
    <x v="6"/>
    <n v="1.3116666666666668"/>
    <n v="41.421052631578945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1:00:00"/>
    <n v="1352766300"/>
    <x v="3149"/>
    <b v="1"/>
    <n v="25"/>
    <b v="1"/>
    <s v="theater/plays"/>
    <x v="1"/>
    <x v="6"/>
    <n v="1.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3:00:00"/>
    <n v="1288160403"/>
    <x v="3150"/>
    <b v="1"/>
    <n v="104"/>
    <b v="1"/>
    <s v="theater/plays"/>
    <x v="1"/>
    <x v="6"/>
    <n v="1.01"/>
    <n v="33.99038461538461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5:09:34"/>
    <n v="1407787774"/>
    <x v="3151"/>
    <b v="1"/>
    <n v="34"/>
    <b v="1"/>
    <s v="theater/plays"/>
    <x v="1"/>
    <x v="6"/>
    <n v="1.004"/>
    <n v="103.35294117647059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5:49:27"/>
    <n v="1380833367"/>
    <x v="3152"/>
    <b v="1"/>
    <n v="67"/>
    <b v="1"/>
    <s v="theater/plays"/>
    <x v="1"/>
    <x v="6"/>
    <n v="1.0595454545454546"/>
    <n v="34.79104477611940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3:59:00"/>
    <n v="1301542937"/>
    <x v="3153"/>
    <b v="1"/>
    <n v="241"/>
    <b v="1"/>
    <s v="theater/plays"/>
    <x v="1"/>
    <x v="6"/>
    <n v="3.3558333333333334"/>
    <n v="41.77385892116182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5:00:58"/>
    <n v="1330722058"/>
    <x v="3154"/>
    <b v="1"/>
    <n v="123"/>
    <b v="1"/>
    <s v="theater/plays"/>
    <x v="1"/>
    <x v="6"/>
    <n v="1.1292857142857142"/>
    <n v="64.2682926829268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6:58:45"/>
    <n v="1353412725"/>
    <x v="3155"/>
    <b v="1"/>
    <n v="302"/>
    <b v="1"/>
    <s v="theater/plays"/>
    <x v="1"/>
    <x v="6"/>
    <n v="1.885046"/>
    <n v="31.20937086092715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7:52:24"/>
    <n v="1335567144"/>
    <x v="3156"/>
    <b v="1"/>
    <n v="89"/>
    <b v="1"/>
    <s v="theater/plays"/>
    <x v="1"/>
    <x v="6"/>
    <n v="1.0181818181818181"/>
    <n v="62.921348314606739"/>
  </r>
  <r>
    <n v="3157"/>
    <s v="Summer FourPlay"/>
    <s v="Four Directors.  Four One Acts.  Four Genres.  For You."/>
    <n v="4000"/>
    <n v="4040"/>
    <x v="0"/>
    <x v="0"/>
    <s v="USD"/>
    <n v="1405746000"/>
    <d v="2014-07-19T00:00:00"/>
    <n v="1404932105"/>
    <x v="3157"/>
    <b v="1"/>
    <n v="41"/>
    <b v="1"/>
    <s v="theater/plays"/>
    <x v="1"/>
    <x v="6"/>
    <n v="1.01"/>
    <n v="98.536585365853654"/>
  </r>
  <r>
    <n v="3158"/>
    <s v="Nursery Crimes"/>
    <s v="A 40s crime-noir play using nursery rhyme characters."/>
    <n v="5000"/>
    <n v="5700"/>
    <x v="0"/>
    <x v="0"/>
    <s v="USD"/>
    <n v="1374523752"/>
    <d v="2013-07-22T15:09:12"/>
    <n v="1371931752"/>
    <x v="3158"/>
    <b v="1"/>
    <n v="69"/>
    <b v="1"/>
    <s v="theater/plays"/>
    <x v="1"/>
    <x v="6"/>
    <n v="1.1399999999999999"/>
    <n v="82.608695652173907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8:00:00"/>
    <n v="1323221761"/>
    <x v="3159"/>
    <b v="1"/>
    <n v="52"/>
    <b v="1"/>
    <s v="theater/plays"/>
    <x v="1"/>
    <x v="6"/>
    <n v="1.3348133333333334"/>
    <n v="38.50423076923077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3:59:00"/>
    <n v="1405923687"/>
    <x v="3160"/>
    <b v="1"/>
    <n v="57"/>
    <b v="1"/>
    <s v="theater/plays"/>
    <x v="1"/>
    <x v="6"/>
    <n v="1.0153333333333334"/>
    <n v="80.1578947368421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7:52:02"/>
    <n v="1410785522"/>
    <x v="3161"/>
    <b v="1"/>
    <n v="74"/>
    <b v="1"/>
    <s v="theater/plays"/>
    <x v="1"/>
    <x v="6"/>
    <n v="1.0509999999999999"/>
    <n v="28.405405405405407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21:00:00"/>
    <n v="1402331262"/>
    <x v="3162"/>
    <b v="1"/>
    <n v="63"/>
    <b v="1"/>
    <s v="theater/plays"/>
    <x v="1"/>
    <x v="6"/>
    <n v="1.2715000000000001"/>
    <n v="80.73015873015873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3:05:25"/>
    <n v="1400263525"/>
    <x v="3163"/>
    <b v="1"/>
    <n v="72"/>
    <b v="1"/>
    <s v="theater/plays"/>
    <x v="1"/>
    <x v="6"/>
    <n v="1.1115384615384616"/>
    <n v="200.6944444444444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4:20:15"/>
    <n v="1399490415"/>
    <x v="3164"/>
    <b v="1"/>
    <n v="71"/>
    <b v="1"/>
    <s v="theater/plays"/>
    <x v="1"/>
    <x v="6"/>
    <n v="1.0676000000000001"/>
    <n v="37.59154929577464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22:59:00"/>
    <n v="1302493760"/>
    <x v="3165"/>
    <b v="1"/>
    <n v="21"/>
    <b v="1"/>
    <s v="theater/plays"/>
    <x v="1"/>
    <x v="6"/>
    <n v="1.6266666666666667"/>
    <n v="58.09523809523809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2:59:00"/>
    <n v="1414514153"/>
    <x v="3166"/>
    <b v="1"/>
    <n v="930"/>
    <b v="1"/>
    <s v="theater/plays"/>
    <x v="1"/>
    <x v="6"/>
    <n v="1.6022808571428573"/>
    <n v="60.300892473118282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3:13:01"/>
    <n v="1405743181"/>
    <x v="3167"/>
    <b v="1"/>
    <n v="55"/>
    <b v="1"/>
    <s v="theater/plays"/>
    <x v="1"/>
    <x v="6"/>
    <n v="1.1616666666666666"/>
    <n v="63.36363636363636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7:00:00"/>
    <n v="1399948353"/>
    <x v="3168"/>
    <b v="1"/>
    <n v="61"/>
    <b v="1"/>
    <s v="theater/plays"/>
    <x v="1"/>
    <x v="6"/>
    <n v="1.242"/>
    <n v="50.901639344262293"/>
  </r>
  <r>
    <n v="3169"/>
    <s v="The Window"/>
    <s v="We're bringing The Window to the Cherry Lane Theater in January 2014."/>
    <n v="8000"/>
    <n v="8241"/>
    <x v="0"/>
    <x v="0"/>
    <s v="USD"/>
    <n v="1386910740"/>
    <d v="2013-12-12T23:59:00"/>
    <n v="1384364561"/>
    <x v="3169"/>
    <b v="1"/>
    <n v="82"/>
    <b v="1"/>
    <s v="theater/plays"/>
    <x v="1"/>
    <x v="6"/>
    <n v="1.030125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3:00:00"/>
    <n v="1401414944"/>
    <x v="3170"/>
    <b v="1"/>
    <n v="71"/>
    <b v="1"/>
    <s v="theater/plays"/>
    <x v="1"/>
    <x v="6"/>
    <n v="1.1225000000000001"/>
    <n v="31.61971830985915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9:35:58"/>
    <n v="1459953358"/>
    <x v="3171"/>
    <b v="1"/>
    <n v="117"/>
    <b v="1"/>
    <s v="theater/plays"/>
    <x v="1"/>
    <x v="6"/>
    <n v="1.0881428571428571"/>
    <n v="65.10256410256410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2:31:08"/>
    <n v="1326648668"/>
    <x v="3172"/>
    <b v="1"/>
    <n v="29"/>
    <b v="1"/>
    <s v="theater/plays"/>
    <x v="1"/>
    <x v="6"/>
    <n v="1.1499999999999999"/>
    <n v="79.3103448275862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6:04:52"/>
    <n v="1409173492"/>
    <x v="3173"/>
    <b v="1"/>
    <n v="74"/>
    <b v="1"/>
    <s v="theater/plays"/>
    <x v="1"/>
    <x v="6"/>
    <n v="1.03"/>
    <n v="139.189189189189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5:45:08"/>
    <n v="1407789908"/>
    <x v="3174"/>
    <b v="1"/>
    <n v="23"/>
    <b v="1"/>
    <s v="theater/plays"/>
    <x v="1"/>
    <x v="6"/>
    <n v="1.0113333333333334"/>
    <n v="131.9130434782608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6:17:07"/>
    <n v="1292793427"/>
    <x v="3175"/>
    <b v="1"/>
    <n v="60"/>
    <b v="1"/>
    <s v="theater/plays"/>
    <x v="1"/>
    <x v="6"/>
    <n v="1.0955999999999999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0:00:00"/>
    <n v="1374531631"/>
    <x v="3176"/>
    <b v="1"/>
    <n v="55"/>
    <b v="1"/>
    <s v="theater/plays"/>
    <x v="1"/>
    <x v="6"/>
    <n v="1.148421052631579"/>
    <n v="39.67272727272727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1:00:09"/>
    <n v="1400774409"/>
    <x v="3177"/>
    <b v="1"/>
    <n v="51"/>
    <b v="1"/>
    <s v="theater/plays"/>
    <x v="1"/>
    <x v="6"/>
    <n v="1.1739999999999999"/>
    <n v="57.54901960784313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9:31:15"/>
    <n v="1402929075"/>
    <x v="3178"/>
    <b v="1"/>
    <n v="78"/>
    <b v="1"/>
    <s v="theater/plays"/>
    <x v="1"/>
    <x v="6"/>
    <n v="1.7173333333333334"/>
    <n v="33.025641025641029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1:51:11"/>
    <n v="1365699071"/>
    <x v="3179"/>
    <b v="1"/>
    <n v="62"/>
    <b v="1"/>
    <s v="theater/plays"/>
    <x v="1"/>
    <x v="6"/>
    <n v="1.1416238095238094"/>
    <n v="77.33580645161289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4:54:09"/>
    <n v="1400666049"/>
    <x v="3180"/>
    <b v="1"/>
    <n v="45"/>
    <b v="1"/>
    <s v="theater/plays"/>
    <x v="1"/>
    <x v="6"/>
    <n v="1.1975"/>
    <n v="31.93333333333333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1:00:00"/>
    <n v="1400570787"/>
    <x v="3181"/>
    <b v="1"/>
    <n v="15"/>
    <b v="1"/>
    <s v="theater/plays"/>
    <x v="1"/>
    <x v="6"/>
    <n v="1.0900000000000001"/>
    <n v="36.33333333333333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2:00:00"/>
    <n v="1323211621"/>
    <x v="3182"/>
    <b v="1"/>
    <n v="151"/>
    <b v="1"/>
    <s v="theater/plays"/>
    <x v="1"/>
    <x v="6"/>
    <n v="1.0088571428571429"/>
    <n v="46.7682119205298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4:04:29"/>
    <n v="1375729469"/>
    <x v="3183"/>
    <b v="1"/>
    <n v="68"/>
    <b v="1"/>
    <s v="theater/plays"/>
    <x v="1"/>
    <x v="6"/>
    <n v="1.0900000000000001"/>
    <n v="40.073529411764703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8:50:31"/>
    <n v="1401666631"/>
    <x v="3184"/>
    <b v="1"/>
    <n v="46"/>
    <b v="1"/>
    <s v="theater/plays"/>
    <x v="1"/>
    <x v="6"/>
    <n v="1.0720930232558139"/>
    <n v="100.2173913043478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8:27:21"/>
    <n v="1404948441"/>
    <x v="3185"/>
    <b v="1"/>
    <n v="24"/>
    <b v="1"/>
    <s v="theater/plays"/>
    <x v="1"/>
    <x v="6"/>
    <n v="1"/>
    <n v="41.666666666666664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6:00:00"/>
    <n v="1408313438"/>
    <x v="3186"/>
    <b v="1"/>
    <n v="70"/>
    <b v="1"/>
    <s v="theater/plays"/>
    <x v="1"/>
    <x v="6"/>
    <n v="1.0218750000000001"/>
    <n v="46.7142857142857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0:59:33"/>
    <n v="1405439973"/>
    <x v="3187"/>
    <b v="1"/>
    <n v="244"/>
    <b v="1"/>
    <s v="theater/plays"/>
    <x v="1"/>
    <x v="6"/>
    <n v="1.1629333333333334"/>
    <n v="71.49180327868852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4:58:22"/>
    <n v="1432115902"/>
    <x v="3188"/>
    <b v="0"/>
    <n v="9"/>
    <b v="0"/>
    <s v="theater/musical"/>
    <x v="1"/>
    <x v="40"/>
    <n v="0.65"/>
    <n v="14.44444444444444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3:18:52"/>
    <n v="1429863532"/>
    <x v="3189"/>
    <b v="0"/>
    <n v="19"/>
    <b v="0"/>
    <s v="theater/musical"/>
    <x v="1"/>
    <x v="40"/>
    <n v="0.12327272727272727"/>
    <n v="356.8421052631579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3:37:55"/>
    <n v="1478662675"/>
    <x v="3190"/>
    <b v="0"/>
    <n v="0"/>
    <b v="0"/>
    <s v="theater/musical"/>
    <x v="1"/>
    <x v="40"/>
    <n v="0"/>
    <s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3:07:49"/>
    <n v="1466186869"/>
    <x v="3191"/>
    <b v="0"/>
    <n v="4"/>
    <b v="0"/>
    <s v="theater/musical"/>
    <x v="1"/>
    <x v="40"/>
    <n v="4.0266666666666666E-2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7:00:00"/>
    <n v="1421274859"/>
    <x v="3192"/>
    <b v="0"/>
    <n v="8"/>
    <b v="0"/>
    <s v="theater/musical"/>
    <x v="1"/>
    <x v="40"/>
    <n v="1.0200000000000001E-2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8:14:16"/>
    <n v="1420586056"/>
    <x v="3193"/>
    <b v="0"/>
    <n v="24"/>
    <b v="0"/>
    <s v="theater/musical"/>
    <x v="1"/>
    <x v="40"/>
    <n v="0.1174"/>
    <n v="24.45833333333333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20:29:58"/>
    <n v="1435368598"/>
    <x v="3194"/>
    <b v="0"/>
    <n v="0"/>
    <b v="0"/>
    <s v="theater/musical"/>
    <x v="1"/>
    <x v="40"/>
    <n v="0"/>
    <s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9:15:42"/>
    <n v="1421158542"/>
    <x v="3195"/>
    <b v="0"/>
    <n v="39"/>
    <b v="0"/>
    <s v="theater/musical"/>
    <x v="1"/>
    <x v="40"/>
    <n v="0.59142857142857141"/>
    <n v="53.076923076923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9:00:00"/>
    <n v="1433254875"/>
    <x v="3196"/>
    <b v="0"/>
    <n v="6"/>
    <b v="0"/>
    <s v="theater/musical"/>
    <x v="1"/>
    <x v="40"/>
    <n v="5.9999999999999995E-4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6:50:18"/>
    <n v="1420458618"/>
    <x v="3197"/>
    <b v="0"/>
    <n v="4"/>
    <b v="0"/>
    <s v="theater/musical"/>
    <x v="1"/>
    <x v="40"/>
    <n v="0.1145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5:11:17"/>
    <n v="1420798277"/>
    <x v="3198"/>
    <b v="0"/>
    <n v="3"/>
    <b v="0"/>
    <s v="theater/musical"/>
    <x v="1"/>
    <x v="40"/>
    <n v="3.6666666666666666E-3"/>
    <n v="36.66666666666666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6:00:00"/>
    <n v="1407435418"/>
    <x v="3199"/>
    <b v="0"/>
    <n v="53"/>
    <b v="0"/>
    <s v="theater/musical"/>
    <x v="1"/>
    <x v="40"/>
    <n v="0.52159999999999995"/>
    <n v="49.20754716981132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0:34:00"/>
    <n v="1459410101"/>
    <x v="3200"/>
    <b v="0"/>
    <n v="1"/>
    <b v="0"/>
    <s v="theater/musical"/>
    <x v="1"/>
    <x v="40"/>
    <n v="2.0000000000000002E-5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3:24:37"/>
    <n v="1407695077"/>
    <x v="3201"/>
    <b v="0"/>
    <n v="2"/>
    <b v="0"/>
    <s v="theater/musical"/>
    <x v="1"/>
    <x v="40"/>
    <n v="1.2500000000000001E-2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0:59:00"/>
    <n v="1445027346"/>
    <x v="3202"/>
    <b v="0"/>
    <n v="25"/>
    <b v="0"/>
    <s v="theater/musical"/>
    <x v="1"/>
    <x v="40"/>
    <n v="0.54520000000000002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8:43:42"/>
    <n v="1440632622"/>
    <x v="3203"/>
    <b v="0"/>
    <n v="6"/>
    <b v="0"/>
    <s v="theater/musical"/>
    <x v="1"/>
    <x v="40"/>
    <n v="0.25"/>
    <n v="41.66666666666666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1:14:00"/>
    <n v="1434558479"/>
    <x v="3204"/>
    <b v="0"/>
    <n v="0"/>
    <b v="0"/>
    <s v="theater/musical"/>
    <x v="1"/>
    <x v="40"/>
    <n v="0"/>
    <s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3:59:32"/>
    <n v="1427878772"/>
    <x v="3205"/>
    <b v="0"/>
    <n v="12"/>
    <b v="0"/>
    <s v="theater/musical"/>
    <x v="1"/>
    <x v="40"/>
    <n v="3.4125000000000003E-2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1:37:31"/>
    <n v="1440052651"/>
    <x v="3206"/>
    <b v="0"/>
    <n v="0"/>
    <b v="0"/>
    <s v="theater/musical"/>
    <x v="1"/>
    <x v="40"/>
    <n v="0"/>
    <s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0:40:07"/>
    <n v="1424587207"/>
    <x v="3207"/>
    <b v="0"/>
    <n v="36"/>
    <b v="0"/>
    <s v="theater/musical"/>
    <x v="1"/>
    <x v="40"/>
    <n v="0.46363636363636362"/>
    <n v="70.83333333333332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9:31:17"/>
    <n v="1404743477"/>
    <x v="3208"/>
    <b v="1"/>
    <n v="82"/>
    <b v="1"/>
    <s v="theater/plays"/>
    <x v="1"/>
    <x v="6"/>
    <n v="1.0349999999999999"/>
    <n v="63.10975609756097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8:00:00"/>
    <n v="1400512658"/>
    <x v="3209"/>
    <b v="1"/>
    <n v="226"/>
    <b v="1"/>
    <s v="theater/plays"/>
    <x v="1"/>
    <x v="6"/>
    <n v="1.1932315789473684"/>
    <n v="50.15796460176991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2:59:00"/>
    <n v="1334442519"/>
    <x v="3210"/>
    <b v="1"/>
    <n v="60"/>
    <b v="1"/>
    <s v="theater/plays"/>
    <x v="1"/>
    <x v="6"/>
    <n v="1.2576666666666667"/>
    <n v="62.88333333333333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1:00:00"/>
    <n v="1405346680"/>
    <x v="3211"/>
    <b v="1"/>
    <n v="322"/>
    <b v="1"/>
    <s v="theater/plays"/>
    <x v="1"/>
    <x v="6"/>
    <n v="1.1974347826086957"/>
    <n v="85.531055900621112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4:05:51"/>
    <n v="1404932751"/>
    <x v="3212"/>
    <b v="1"/>
    <n v="94"/>
    <b v="1"/>
    <s v="theater/plays"/>
    <x v="1"/>
    <x v="6"/>
    <n v="1.2625"/>
    <n v="53.72340425531914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3:19:19"/>
    <n v="1434478759"/>
    <x v="3213"/>
    <b v="1"/>
    <n v="47"/>
    <b v="1"/>
    <s v="theater/plays"/>
    <x v="1"/>
    <x v="6"/>
    <n v="1.0011666666666668"/>
    <n v="127.8085106382978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8:55:00"/>
    <n v="1448823673"/>
    <x v="3214"/>
    <b v="1"/>
    <n v="115"/>
    <b v="1"/>
    <s v="theater/plays"/>
    <x v="1"/>
    <x v="6"/>
    <n v="1.0213333333333334"/>
    <n v="106.5739130434782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2:59:00"/>
    <n v="1438617471"/>
    <x v="3215"/>
    <b v="1"/>
    <n v="134"/>
    <b v="1"/>
    <s v="theater/plays"/>
    <x v="1"/>
    <x v="6"/>
    <n v="1.0035142857142858"/>
    <n v="262.1119402985074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9:30:00"/>
    <n v="1433934371"/>
    <x v="3216"/>
    <b v="1"/>
    <n v="35"/>
    <b v="1"/>
    <s v="theater/plays"/>
    <x v="1"/>
    <x v="6"/>
    <n v="1.0004999999999999"/>
    <n v="57.17142857142857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8:06:24"/>
    <n v="1475672784"/>
    <x v="3217"/>
    <b v="1"/>
    <n v="104"/>
    <b v="1"/>
    <s v="theater/plays"/>
    <x v="1"/>
    <x v="6"/>
    <n v="1.1602222222222223"/>
    <n v="50.2019230769230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9:00:00"/>
    <n v="1417132986"/>
    <x v="3218"/>
    <b v="1"/>
    <n v="184"/>
    <b v="1"/>
    <s v="theater/plays"/>
    <x v="1"/>
    <x v="6"/>
    <n v="1.0209999999999999"/>
    <n v="66.58695652173912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7:35:47"/>
    <n v="1424043347"/>
    <x v="3219"/>
    <b v="1"/>
    <n v="119"/>
    <b v="1"/>
    <s v="theater/plays"/>
    <x v="1"/>
    <x v="6"/>
    <n v="1.0011000000000001"/>
    <n v="168.25210084033614"/>
  </r>
  <r>
    <n v="3220"/>
    <s v="Burners"/>
    <s v="A sci-fi thriller for the stage opening March 10 in Los Angeles."/>
    <n v="15000"/>
    <n v="15126"/>
    <x v="0"/>
    <x v="0"/>
    <s v="USD"/>
    <n v="1489352400"/>
    <d v="2017-03-12T16:00:00"/>
    <n v="1486411204"/>
    <x v="3220"/>
    <b v="1"/>
    <n v="59"/>
    <b v="1"/>
    <s v="theater/plays"/>
    <x v="1"/>
    <x v="6"/>
    <n v="1.0084"/>
    <n v="256.3728813559321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1:43:23"/>
    <n v="1433090603"/>
    <x v="3221"/>
    <b v="1"/>
    <n v="113"/>
    <b v="1"/>
    <s v="theater/plays"/>
    <x v="1"/>
    <x v="6"/>
    <n v="1.0342499999999999"/>
    <n v="36.61061946902654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6:29:00"/>
    <n v="1443016697"/>
    <x v="3222"/>
    <b v="1"/>
    <n v="84"/>
    <b v="1"/>
    <s v="theater/plays"/>
    <x v="1"/>
    <x v="6"/>
    <n v="1.248"/>
    <n v="37.14285714285714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5:02:56"/>
    <n v="1437508976"/>
    <x v="3223"/>
    <b v="1"/>
    <n v="74"/>
    <b v="1"/>
    <s v="theater/plays"/>
    <x v="1"/>
    <x v="6"/>
    <n v="1.0951612903225807"/>
    <n v="45.87837837837837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0:00:00"/>
    <n v="1479932713"/>
    <x v="3224"/>
    <b v="1"/>
    <n v="216"/>
    <b v="1"/>
    <s v="theater/plays"/>
    <x v="1"/>
    <x v="6"/>
    <n v="1.0203333333333333"/>
    <n v="141.7129629629629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6:00:00"/>
    <n v="1463145938"/>
    <x v="3225"/>
    <b v="1"/>
    <n v="39"/>
    <b v="1"/>
    <s v="theater/plays"/>
    <x v="1"/>
    <x v="6"/>
    <n v="1.0235000000000001"/>
    <n v="52.48717948717948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9:00:12"/>
    <n v="1443621612"/>
    <x v="3226"/>
    <b v="1"/>
    <n v="21"/>
    <b v="1"/>
    <s v="theater/plays"/>
    <x v="1"/>
    <x v="6"/>
    <n v="1.0416666666666667"/>
    <n v="59.5238095238095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6:10:36"/>
    <n v="1482095436"/>
    <x v="3227"/>
    <b v="0"/>
    <n v="30"/>
    <b v="1"/>
    <s v="theater/plays"/>
    <x v="1"/>
    <x v="6"/>
    <n v="1.25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3:59:00"/>
    <n v="1447606884"/>
    <x v="3228"/>
    <b v="1"/>
    <n v="37"/>
    <b v="1"/>
    <s v="theater/plays"/>
    <x v="1"/>
    <x v="6"/>
    <n v="1.0234285714285714"/>
    <n v="193.6216216216216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2:59:58"/>
    <n v="1413874798"/>
    <x v="3229"/>
    <b v="1"/>
    <n v="202"/>
    <b v="1"/>
    <s v="theater/plays"/>
    <x v="1"/>
    <x v="6"/>
    <n v="1.0786500000000001"/>
    <n v="106.797029702970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2:59:00"/>
    <n v="1410840126"/>
    <x v="3230"/>
    <b v="1"/>
    <n v="37"/>
    <b v="1"/>
    <s v="theater/plays"/>
    <x v="1"/>
    <x v="6"/>
    <n v="1.0988461538461538"/>
    <n v="77.2162162162162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7:39:07"/>
    <n v="1458254347"/>
    <x v="3231"/>
    <b v="0"/>
    <n v="28"/>
    <b v="1"/>
    <s v="theater/plays"/>
    <x v="1"/>
    <x v="6"/>
    <n v="1.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22:59:00"/>
    <n v="1459711917"/>
    <x v="3232"/>
    <b v="1"/>
    <n v="26"/>
    <b v="1"/>
    <s v="theater/plays"/>
    <x v="1"/>
    <x v="6"/>
    <n v="1.3120000000000001"/>
    <n v="50.461538461538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4:19:15"/>
    <n v="1485890355"/>
    <x v="3233"/>
    <b v="0"/>
    <n v="61"/>
    <b v="1"/>
    <s v="theater/plays"/>
    <x v="1"/>
    <x v="6"/>
    <n v="1.1879999999999999"/>
    <n v="97.37704918032787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8:31:00"/>
    <n v="1483124208"/>
    <x v="3234"/>
    <b v="0"/>
    <n v="115"/>
    <b v="1"/>
    <s v="theater/plays"/>
    <x v="1"/>
    <x v="6"/>
    <n v="1.0039275000000001"/>
    <n v="34.9192173913043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3:20:51"/>
    <n v="1464769251"/>
    <x v="3235"/>
    <b v="1"/>
    <n v="181"/>
    <b v="1"/>
    <s v="theater/plays"/>
    <x v="1"/>
    <x v="6"/>
    <n v="1.0320666666666667"/>
    <n v="85.530386740331494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7:00:33"/>
    <n v="1480370433"/>
    <x v="3236"/>
    <b v="0"/>
    <n v="110"/>
    <b v="1"/>
    <s v="theater/plays"/>
    <x v="1"/>
    <x v="6"/>
    <n v="1.006"/>
    <n v="182.909090909090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22:59:00"/>
    <n v="1441452184"/>
    <x v="3237"/>
    <b v="1"/>
    <n v="269"/>
    <b v="1"/>
    <s v="theater/plays"/>
    <x v="1"/>
    <x v="6"/>
    <n v="1.0078754285714286"/>
    <n v="131.1362081784386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7:14:58"/>
    <n v="1433160898"/>
    <x v="3238"/>
    <b v="1"/>
    <n v="79"/>
    <b v="1"/>
    <s v="theater/plays"/>
    <x v="1"/>
    <x v="6"/>
    <n v="1.1232142857142857"/>
    <n v="39.81012658227847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8:59:00"/>
    <n v="1443665293"/>
    <x v="3239"/>
    <b v="1"/>
    <n v="104"/>
    <b v="1"/>
    <s v="theater/plays"/>
    <x v="1"/>
    <x v="6"/>
    <n v="1.0591914022517912"/>
    <n v="59.70173076923076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8:00:00"/>
    <n v="1484843948"/>
    <x v="3240"/>
    <b v="0"/>
    <n v="34"/>
    <b v="1"/>
    <s v="theater/plays"/>
    <x v="1"/>
    <x v="6"/>
    <n v="1.0056666666666667"/>
    <n v="88.73529411764705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1:59:00"/>
    <n v="1410421670"/>
    <x v="3241"/>
    <b v="1"/>
    <n v="167"/>
    <b v="1"/>
    <s v="theater/plays"/>
    <x v="1"/>
    <x v="6"/>
    <n v="1.1530588235294117"/>
    <n v="58.68862275449102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3:08:12"/>
    <n v="1408558092"/>
    <x v="3242"/>
    <b v="1"/>
    <n v="183"/>
    <b v="1"/>
    <s v="theater/plays"/>
    <x v="1"/>
    <x v="6"/>
    <n v="1.273042"/>
    <n v="69.5651366120218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9:00:00"/>
    <n v="1442283562"/>
    <x v="3243"/>
    <b v="1"/>
    <n v="71"/>
    <b v="1"/>
    <s v="theater/plays"/>
    <x v="1"/>
    <x v="6"/>
    <n v="1.028375"/>
    <n v="115.8732394366197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2:39:42"/>
    <n v="1478018382"/>
    <x v="3244"/>
    <b v="0"/>
    <n v="69"/>
    <b v="1"/>
    <s v="theater/plays"/>
    <x v="1"/>
    <x v="6"/>
    <n v="1.0293749999999999"/>
    <n v="23.869565217391305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21:00:00"/>
    <n v="1431354258"/>
    <x v="3245"/>
    <b v="0"/>
    <n v="270"/>
    <b v="1"/>
    <s v="theater/plays"/>
    <x v="1"/>
    <x v="6"/>
    <n v="1.043047619047619"/>
    <n v="81.12592592592592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22:59:00"/>
    <n v="1439551200"/>
    <x v="3246"/>
    <b v="1"/>
    <n v="193"/>
    <b v="1"/>
    <s v="theater/plays"/>
    <x v="1"/>
    <x v="6"/>
    <n v="1.1122000000000001"/>
    <n v="57.6269430051813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5:25:12"/>
    <n v="1434104712"/>
    <x v="3247"/>
    <b v="1"/>
    <n v="57"/>
    <b v="1"/>
    <s v="theater/plays"/>
    <x v="1"/>
    <x v="6"/>
    <n v="1.0586"/>
    <n v="46.429824561403507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5:19:17"/>
    <n v="1425590357"/>
    <x v="3248"/>
    <b v="1"/>
    <n v="200"/>
    <b v="1"/>
    <s v="theater/plays"/>
    <x v="1"/>
    <x v="6"/>
    <n v="1.0079166666666666"/>
    <n v="60.47500000000000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2:55:14"/>
    <n v="1432230914"/>
    <x v="3249"/>
    <b v="1"/>
    <n v="88"/>
    <b v="1"/>
    <s v="theater/plays"/>
    <x v="1"/>
    <x v="6"/>
    <n v="1.0492727272727274"/>
    <n v="65.57954545454545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3:48:44"/>
    <n v="1412617724"/>
    <x v="3250"/>
    <b v="1"/>
    <n v="213"/>
    <b v="1"/>
    <s v="theater/plays"/>
    <x v="1"/>
    <x v="6"/>
    <n v="1.01552"/>
    <n v="119.1924882629108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2:32:46"/>
    <n v="1432315966"/>
    <x v="3251"/>
    <b v="1"/>
    <n v="20"/>
    <b v="1"/>
    <s v="theater/plays"/>
    <x v="1"/>
    <x v="6"/>
    <n v="1.1073333333333333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6:20:40"/>
    <n v="1470655240"/>
    <x v="3252"/>
    <b v="1"/>
    <n v="50"/>
    <b v="1"/>
    <s v="theater/plays"/>
    <x v="1"/>
    <x v="6"/>
    <n v="1.2782222222222221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22:45:00"/>
    <n v="1471701028"/>
    <x v="3253"/>
    <b v="1"/>
    <n v="115"/>
    <b v="1"/>
    <s v="theater/plays"/>
    <x v="1"/>
    <x v="6"/>
    <n v="1.0182500000000001"/>
    <n v="177.0869565217391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20:03:29"/>
    <n v="1424743409"/>
    <x v="3254"/>
    <b v="1"/>
    <n v="186"/>
    <b v="1"/>
    <s v="theater/plays"/>
    <x v="1"/>
    <x v="6"/>
    <n v="1.012576923076923"/>
    <n v="70.77150537634408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3:26:15"/>
    <n v="1410114375"/>
    <x v="3255"/>
    <b v="1"/>
    <n v="18"/>
    <b v="1"/>
    <s v="theater/plays"/>
    <x v="1"/>
    <x v="6"/>
    <n v="1.75"/>
    <n v="29.16666666666666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22:59:00"/>
    <n v="1432129577"/>
    <x v="3256"/>
    <b v="1"/>
    <n v="176"/>
    <b v="1"/>
    <s v="theater/plays"/>
    <x v="1"/>
    <x v="6"/>
    <n v="1.2806"/>
    <n v="72.7613636363636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8:25:52"/>
    <n v="1485177952"/>
    <x v="3257"/>
    <b v="0"/>
    <n v="41"/>
    <b v="1"/>
    <s v="theater/plays"/>
    <x v="1"/>
    <x v="6"/>
    <n v="1.0629949999999999"/>
    <n v="51.85341463414633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6:17:41"/>
    <n v="1418159861"/>
    <x v="3258"/>
    <b v="1"/>
    <n v="75"/>
    <b v="1"/>
    <s v="theater/plays"/>
    <x v="1"/>
    <x v="6"/>
    <n v="1.052142857142857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2:59:00"/>
    <n v="1472753745"/>
    <x v="3259"/>
    <b v="1"/>
    <n v="97"/>
    <b v="1"/>
    <s v="theater/plays"/>
    <x v="1"/>
    <x v="6"/>
    <n v="1.0616782608695652"/>
    <n v="251.738144329896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2:08:38"/>
    <n v="1445875718"/>
    <x v="3260"/>
    <b v="1"/>
    <n v="73"/>
    <b v="1"/>
    <s v="theater/plays"/>
    <x v="1"/>
    <x v="6"/>
    <n v="1.0924"/>
    <n v="74.82191780821918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2:24:36"/>
    <n v="1434475476"/>
    <x v="3261"/>
    <b v="1"/>
    <n v="49"/>
    <b v="1"/>
    <s v="theater/plays"/>
    <x v="1"/>
    <x v="6"/>
    <n v="1.0045454545454546"/>
    <n v="67.65306122448979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3:00:00"/>
    <n v="1416555262"/>
    <x v="3262"/>
    <b v="1"/>
    <n v="134"/>
    <b v="1"/>
    <s v="theater/plays"/>
    <x v="1"/>
    <x v="6"/>
    <n v="1.0304098360655738"/>
    <n v="93.81343283582089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6:00:00"/>
    <n v="1444220588"/>
    <x v="3263"/>
    <b v="1"/>
    <n v="68"/>
    <b v="1"/>
    <s v="theater/plays"/>
    <x v="1"/>
    <x v="6"/>
    <n v="1.121664"/>
    <n v="41.23764705882352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7:00:00"/>
    <n v="1421089938"/>
    <x v="3264"/>
    <b v="1"/>
    <n v="49"/>
    <b v="1"/>
    <s v="theater/plays"/>
    <x v="1"/>
    <x v="6"/>
    <n v="1.03"/>
    <n v="52.55102040816326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2:00:00"/>
    <n v="1446570315"/>
    <x v="3265"/>
    <b v="1"/>
    <n v="63"/>
    <b v="1"/>
    <s v="theater/plays"/>
    <x v="1"/>
    <x v="6"/>
    <n v="1.64"/>
    <n v="70.28571428571429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6:00:00"/>
    <n v="1431435122"/>
    <x v="3266"/>
    <b v="1"/>
    <n v="163"/>
    <b v="1"/>
    <s v="theater/plays"/>
    <x v="1"/>
    <x v="6"/>
    <n v="1.3128333333333333"/>
    <n v="48.32515337423313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3:11:00"/>
    <n v="1434564660"/>
    <x v="3267"/>
    <b v="1"/>
    <n v="288"/>
    <b v="1"/>
    <s v="theater/plays"/>
    <x v="1"/>
    <x v="6"/>
    <n v="1.0209999999999999"/>
    <n v="53.17708333333333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6:42:08"/>
    <n v="1470692528"/>
    <x v="3268"/>
    <b v="1"/>
    <n v="42"/>
    <b v="1"/>
    <s v="theater/plays"/>
    <x v="1"/>
    <x v="6"/>
    <n v="1.28"/>
    <n v="60.952380952380949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6:00:00"/>
    <n v="1431509397"/>
    <x v="3269"/>
    <b v="1"/>
    <n v="70"/>
    <b v="1"/>
    <s v="theater/plays"/>
    <x v="1"/>
    <x v="6"/>
    <n v="1.0149999999999999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7:47:45"/>
    <n v="1434113265"/>
    <x v="3270"/>
    <b v="1"/>
    <n v="30"/>
    <b v="1"/>
    <s v="theater/plays"/>
    <x v="1"/>
    <x v="6"/>
    <n v="1.0166666666666666"/>
    <n v="61"/>
  </r>
  <r>
    <n v="3271"/>
    <s v="Saxon Court at Southwark Playhouse"/>
    <s v="A razor sharp satire to darken your Christmas."/>
    <n v="1500"/>
    <n v="1950"/>
    <x v="0"/>
    <x v="1"/>
    <s v="GBP"/>
    <n v="1414927775"/>
    <d v="2014-11-02T06:29:35"/>
    <n v="1412332175"/>
    <x v="3271"/>
    <b v="1"/>
    <n v="51"/>
    <b v="1"/>
    <s v="theater/plays"/>
    <x v="1"/>
    <x v="6"/>
    <n v="1.3"/>
    <n v="38.23529411764705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8:00:09"/>
    <n v="1444219209"/>
    <x v="3272"/>
    <b v="1"/>
    <n v="145"/>
    <b v="1"/>
    <s v="theater/plays"/>
    <x v="1"/>
    <x v="6"/>
    <n v="1.5443"/>
    <n v="106.50344827586207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4:00:00"/>
    <n v="1472498042"/>
    <x v="3273"/>
    <b v="1"/>
    <n v="21"/>
    <b v="1"/>
    <s v="theater/plays"/>
    <x v="1"/>
    <x v="6"/>
    <n v="1.0740000000000001"/>
    <n v="204.5714285714285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6:00:00"/>
    <n v="1454259272"/>
    <x v="3274"/>
    <b v="1"/>
    <n v="286"/>
    <b v="1"/>
    <s v="theater/plays"/>
    <x v="1"/>
    <x v="6"/>
    <n v="1.0132258064516129"/>
    <n v="54.91258741258741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3:30:00"/>
    <n v="1421183271"/>
    <x v="3275"/>
    <b v="1"/>
    <n v="12"/>
    <b v="1"/>
    <s v="theater/plays"/>
    <x v="1"/>
    <x v="6"/>
    <n v="1.0027777777777778"/>
    <n v="150.4166666666666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22:59:00"/>
    <n v="1456526879"/>
    <x v="3276"/>
    <b v="1"/>
    <n v="100"/>
    <b v="1"/>
    <s v="theater/plays"/>
    <x v="1"/>
    <x v="6"/>
    <n v="1.1684444444444444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2:23:26"/>
    <n v="1413735806"/>
    <x v="3277"/>
    <b v="1"/>
    <n v="100"/>
    <b v="1"/>
    <s v="theater/plays"/>
    <x v="1"/>
    <x v="6"/>
    <n v="1.0860000000000001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5:21:43"/>
    <n v="1430425303"/>
    <x v="3278"/>
    <b v="1"/>
    <n v="34"/>
    <b v="1"/>
    <s v="theater/plays"/>
    <x v="1"/>
    <x v="6"/>
    <n v="1.034"/>
    <n v="76.02941176470588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20:27:39"/>
    <n v="1456885659"/>
    <x v="3279"/>
    <b v="0"/>
    <n v="63"/>
    <b v="1"/>
    <s v="theater/plays"/>
    <x v="1"/>
    <x v="6"/>
    <n v="1.1427586206896552"/>
    <n v="105.206349206349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0:00:00"/>
    <n v="1430158198"/>
    <x v="3280"/>
    <b v="0"/>
    <n v="30"/>
    <b v="1"/>
    <s v="theater/plays"/>
    <x v="1"/>
    <x v="6"/>
    <n v="1.03"/>
    <n v="68.66666666666667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9:28:25"/>
    <n v="1438561705"/>
    <x v="3281"/>
    <b v="0"/>
    <n v="47"/>
    <b v="1"/>
    <s v="theater/plays"/>
    <x v="1"/>
    <x v="6"/>
    <n v="1.216"/>
    <n v="129.3617021276595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3:39:48"/>
    <n v="1458103188"/>
    <x v="3282"/>
    <b v="0"/>
    <n v="237"/>
    <b v="1"/>
    <s v="theater/plays"/>
    <x v="1"/>
    <x v="6"/>
    <n v="1.026467741935484"/>
    <n v="134.2637130801687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6:00:00"/>
    <n v="1452448298"/>
    <x v="3283"/>
    <b v="0"/>
    <n v="47"/>
    <b v="1"/>
    <s v="theater/plays"/>
    <x v="1"/>
    <x v="6"/>
    <n v="1.0475000000000001"/>
    <n v="17.82978723404255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0:59:00"/>
    <n v="1452546853"/>
    <x v="3284"/>
    <b v="0"/>
    <n v="15"/>
    <b v="1"/>
    <s v="theater/plays"/>
    <x v="1"/>
    <x v="6"/>
    <n v="1.016"/>
    <n v="203.2"/>
  </r>
  <r>
    <n v="3285"/>
    <s v="By Morning"/>
    <s v="A new play by Matthew Gasda"/>
    <n v="4999"/>
    <n v="5604"/>
    <x v="0"/>
    <x v="0"/>
    <s v="USD"/>
    <n v="1488258000"/>
    <d v="2017-02-28T00:00:00"/>
    <n v="1485556626"/>
    <x v="3285"/>
    <b v="0"/>
    <n v="81"/>
    <b v="1"/>
    <s v="theater/plays"/>
    <x v="1"/>
    <x v="6"/>
    <n v="1.1210242048409682"/>
    <n v="69.185185185185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5:09:42"/>
    <n v="1468699782"/>
    <x v="3286"/>
    <b v="0"/>
    <n v="122"/>
    <b v="1"/>
    <s v="theater/plays"/>
    <x v="1"/>
    <x v="6"/>
    <n v="1.0176666666666667"/>
    <n v="125.12295081967213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3:00:28"/>
    <n v="1446573628"/>
    <x v="3287"/>
    <b v="0"/>
    <n v="34"/>
    <b v="1"/>
    <s v="theater/plays"/>
    <x v="1"/>
    <x v="6"/>
    <n v="1"/>
    <n v="73.5294117647058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8:00:00"/>
    <n v="1463337315"/>
    <x v="3288"/>
    <b v="0"/>
    <n v="207"/>
    <b v="1"/>
    <s v="theater/plays"/>
    <x v="1"/>
    <x v="6"/>
    <n v="1.0026489999999999"/>
    <n v="48.43714975845410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3:50:02"/>
    <n v="1485161402"/>
    <x v="3289"/>
    <b v="0"/>
    <n v="25"/>
    <b v="1"/>
    <s v="theater/plays"/>
    <x v="1"/>
    <x v="6"/>
    <n v="1.3304200000000002"/>
    <n v="26.60840000000000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7:21:31"/>
    <n v="1486642891"/>
    <x v="3290"/>
    <b v="0"/>
    <n v="72"/>
    <b v="1"/>
    <s v="theater/plays"/>
    <x v="1"/>
    <x v="6"/>
    <n v="1.212"/>
    <n v="33.66666666666666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22:59:00"/>
    <n v="1439743900"/>
    <x v="3291"/>
    <b v="0"/>
    <n v="14"/>
    <b v="1"/>
    <s v="theater/plays"/>
    <x v="1"/>
    <x v="6"/>
    <n v="1.1399999999999999"/>
    <n v="40.714285714285715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4:29:08"/>
    <n v="1444069748"/>
    <x v="3292"/>
    <b v="0"/>
    <n v="15"/>
    <b v="1"/>
    <s v="theater/plays"/>
    <x v="1"/>
    <x v="6"/>
    <n v="2.8613861386138613"/>
    <n v="19.26666666666666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5:12:32"/>
    <n v="1486030352"/>
    <x v="3293"/>
    <b v="0"/>
    <n v="91"/>
    <b v="1"/>
    <s v="theater/plays"/>
    <x v="1"/>
    <x v="6"/>
    <n v="1.7044444444444444"/>
    <n v="84.28571428571429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7:59:14"/>
    <n v="1431867554"/>
    <x v="3294"/>
    <b v="0"/>
    <n v="24"/>
    <b v="1"/>
    <s v="theater/plays"/>
    <x v="1"/>
    <x v="6"/>
    <n v="1.1833333333333333"/>
    <n v="29.583333333333332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5:37:09"/>
    <n v="1472294229"/>
    <x v="3295"/>
    <b v="0"/>
    <n v="27"/>
    <b v="1"/>
    <s v="theater/plays"/>
    <x v="1"/>
    <x v="6"/>
    <n v="1.0285857142857142"/>
    <n v="26.66703703703703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7:00:00"/>
    <n v="1446401372"/>
    <x v="3296"/>
    <b v="0"/>
    <n v="47"/>
    <b v="1"/>
    <s v="theater/plays"/>
    <x v="1"/>
    <x v="6"/>
    <n v="1.4406666666666668"/>
    <n v="45.978723404255319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7:59:00"/>
    <n v="1436380256"/>
    <x v="3297"/>
    <b v="0"/>
    <n v="44"/>
    <b v="1"/>
    <s v="theater/plays"/>
    <x v="1"/>
    <x v="6"/>
    <n v="1.0007272727272727"/>
    <n v="125.090909090909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9:00:00"/>
    <n v="1440370768"/>
    <x v="3298"/>
    <b v="0"/>
    <n v="72"/>
    <b v="1"/>
    <s v="theater/plays"/>
    <x v="1"/>
    <x v="6"/>
    <n v="1.0173000000000001"/>
    <n v="141.2916666666666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7:01:03"/>
    <n v="1442268063"/>
    <x v="3299"/>
    <b v="0"/>
    <n v="63"/>
    <b v="1"/>
    <s v="theater/plays"/>
    <x v="1"/>
    <x v="6"/>
    <n v="1.1619999999999999"/>
    <n v="55.33333333333333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2:51:02"/>
    <n v="1428515462"/>
    <x v="3300"/>
    <b v="0"/>
    <n v="88"/>
    <b v="1"/>
    <s v="theater/plays"/>
    <x v="1"/>
    <x v="6"/>
    <n v="1.3616666666666666"/>
    <n v="46.42045454545454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1:59:00"/>
    <n v="1466185176"/>
    <x v="3301"/>
    <b v="0"/>
    <n v="70"/>
    <b v="1"/>
    <s v="theater/plays"/>
    <x v="1"/>
    <x v="6"/>
    <n v="1.3346666666666667"/>
    <n v="57.2"/>
  </r>
  <r>
    <n v="3302"/>
    <s v="El muro de BorÃ­s KiÃ©n"/>
    <s v="FilosofÃ­a de los anÃ³nimos"/>
    <n v="8400"/>
    <n v="8685"/>
    <x v="0"/>
    <x v="3"/>
    <s v="EUR"/>
    <n v="1481099176"/>
    <d v="2016-12-07T03:26:16"/>
    <n v="1478507176"/>
    <x v="3302"/>
    <b v="0"/>
    <n v="50"/>
    <b v="1"/>
    <s v="theater/plays"/>
    <x v="1"/>
    <x v="6"/>
    <n v="1.0339285714285715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9:38:04"/>
    <n v="1424533084"/>
    <x v="3303"/>
    <b v="0"/>
    <n v="35"/>
    <b v="1"/>
    <s v="theater/plays"/>
    <x v="1"/>
    <x v="6"/>
    <n v="1.1588888888888889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9:59:12"/>
    <n v="1479826752"/>
    <x v="3304"/>
    <b v="0"/>
    <n v="175"/>
    <b v="1"/>
    <s v="theater/plays"/>
    <x v="1"/>
    <x v="6"/>
    <n v="1.0451666666666666"/>
    <n v="89.58571428571428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5:32:28"/>
    <n v="1435782748"/>
    <x v="3305"/>
    <b v="0"/>
    <n v="20"/>
    <b v="1"/>
    <s v="theater/plays"/>
    <x v="1"/>
    <x v="6"/>
    <n v="1.0202500000000001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2:00:00"/>
    <n v="1462252542"/>
    <x v="3306"/>
    <b v="0"/>
    <n v="54"/>
    <b v="1"/>
    <s v="theater/plays"/>
    <x v="1"/>
    <x v="6"/>
    <n v="1.7533333333333334"/>
    <n v="48.70370370370370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20:22:19"/>
    <n v="1460683339"/>
    <x v="3307"/>
    <b v="0"/>
    <n v="20"/>
    <b v="1"/>
    <s v="theater/plays"/>
    <x v="1"/>
    <x v="6"/>
    <n v="1.0668"/>
    <n v="53.33999999999999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6:02:45"/>
    <n v="1458766965"/>
    <x v="3308"/>
    <b v="0"/>
    <n v="57"/>
    <b v="1"/>
    <s v="theater/plays"/>
    <x v="1"/>
    <x v="6"/>
    <n v="1.2228571428571429"/>
    <n v="75.087719298245617"/>
  </r>
  <r>
    <n v="3309"/>
    <s v="Collision Course"/>
    <s v="Two unlikely friends, a garage, tinned beans &amp; the end of the world."/>
    <n v="350"/>
    <n v="558"/>
    <x v="0"/>
    <x v="1"/>
    <s v="GBP"/>
    <n v="1476632178"/>
    <d v="2016-10-16T10:36:18"/>
    <n v="1473953778"/>
    <x v="3309"/>
    <b v="0"/>
    <n v="31"/>
    <b v="1"/>
    <s v="theater/plays"/>
    <x v="1"/>
    <x v="6"/>
    <n v="1.5942857142857143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7:17:05"/>
    <n v="1441577825"/>
    <x v="3310"/>
    <b v="0"/>
    <n v="31"/>
    <b v="1"/>
    <s v="theater/plays"/>
    <x v="1"/>
    <x v="6"/>
    <n v="1.0007692307692309"/>
    <n v="209.8387096774193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2:00:10"/>
    <n v="1442473210"/>
    <x v="3311"/>
    <b v="0"/>
    <n v="45"/>
    <b v="1"/>
    <s v="theater/plays"/>
    <x v="1"/>
    <x v="6"/>
    <n v="1.0984"/>
    <n v="61.02222222222222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7:00:00"/>
    <n v="1477077946"/>
    <x v="3312"/>
    <b v="0"/>
    <n v="41"/>
    <b v="1"/>
    <s v="theater/plays"/>
    <x v="1"/>
    <x v="6"/>
    <n v="1.0004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20:00:00"/>
    <n v="1452664317"/>
    <x v="3313"/>
    <b v="0"/>
    <n v="29"/>
    <b v="1"/>
    <s v="theater/plays"/>
    <x v="1"/>
    <x v="6"/>
    <n v="1.1605000000000001"/>
    <n v="80.03448275862068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5:05:00"/>
    <n v="1428733511"/>
    <x v="3314"/>
    <b v="0"/>
    <n v="58"/>
    <b v="1"/>
    <s v="theater/plays"/>
    <x v="1"/>
    <x v="6"/>
    <n v="2.1074999999999999"/>
    <n v="29.06896551724138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2:17:21"/>
    <n v="1459927041"/>
    <x v="3315"/>
    <b v="0"/>
    <n v="89"/>
    <b v="1"/>
    <s v="theater/plays"/>
    <x v="1"/>
    <x v="6"/>
    <n v="1.1000000000000001"/>
    <n v="49.4382022471910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8:54:00"/>
    <n v="1404680075"/>
    <x v="3316"/>
    <b v="0"/>
    <n v="125"/>
    <b v="1"/>
    <s v="theater/plays"/>
    <x v="1"/>
    <x v="6"/>
    <n v="1.0008673425918038"/>
    <n v="93.97744000000000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9:57:04"/>
    <n v="1462755424"/>
    <x v="3317"/>
    <b v="0"/>
    <n v="18"/>
    <b v="1"/>
    <s v="theater/plays"/>
    <x v="1"/>
    <x v="6"/>
    <n v="1.0619047619047619"/>
    <n v="61.944444444444443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21:30:00"/>
    <n v="1456902893"/>
    <x v="3318"/>
    <b v="0"/>
    <n v="32"/>
    <b v="1"/>
    <s v="theater/plays"/>
    <x v="1"/>
    <x v="6"/>
    <n v="1.25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9:03:06"/>
    <n v="1418824986"/>
    <x v="3319"/>
    <b v="0"/>
    <n v="16"/>
    <b v="1"/>
    <s v="theater/plays"/>
    <x v="1"/>
    <x v="6"/>
    <n v="1.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20:05:57"/>
    <n v="1463965557"/>
    <x v="3320"/>
    <b v="0"/>
    <n v="38"/>
    <b v="1"/>
    <s v="theater/plays"/>
    <x v="1"/>
    <x v="6"/>
    <n v="1.01"/>
    <n v="66.4473684210526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2:59:00"/>
    <n v="1412216665"/>
    <x v="3321"/>
    <b v="0"/>
    <n v="15"/>
    <b v="1"/>
    <s v="theater/plays"/>
    <x v="1"/>
    <x v="6"/>
    <n v="1.0740000000000001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22:55:00"/>
    <n v="1464653696"/>
    <x v="3322"/>
    <b v="0"/>
    <n v="23"/>
    <b v="1"/>
    <s v="theater/plays"/>
    <x v="1"/>
    <x v="6"/>
    <n v="1.0151515151515151"/>
    <n v="145.65217391304347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3:46:48"/>
    <n v="1472201208"/>
    <x v="3323"/>
    <b v="0"/>
    <n v="49"/>
    <b v="1"/>
    <s v="theater/plays"/>
    <x v="1"/>
    <x v="6"/>
    <n v="1.2589999999999999"/>
    <n v="25.693877551020407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8:59:50"/>
    <n v="1463925590"/>
    <x v="3324"/>
    <b v="0"/>
    <n v="10"/>
    <b v="1"/>
    <s v="theater/plays"/>
    <x v="1"/>
    <x v="6"/>
    <n v="1.0166666666666666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2:51:17"/>
    <n v="1425235877"/>
    <x v="3325"/>
    <b v="0"/>
    <n v="15"/>
    <b v="1"/>
    <s v="theater/plays"/>
    <x v="1"/>
    <x v="6"/>
    <n v="1.125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1:08:25"/>
    <n v="1423242505"/>
    <x v="3326"/>
    <b v="0"/>
    <n v="57"/>
    <b v="1"/>
    <s v="theater/plays"/>
    <x v="1"/>
    <x v="6"/>
    <n v="1.0137499999999999"/>
    <n v="142.2807017543859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3:59:26"/>
    <n v="1460105966"/>
    <x v="3327"/>
    <b v="0"/>
    <n v="33"/>
    <b v="1"/>
    <s v="theater/plays"/>
    <x v="1"/>
    <x v="6"/>
    <n v="1.0125"/>
    <n v="24.54545454545454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20:00:00"/>
    <n v="1404308883"/>
    <x v="3328"/>
    <b v="0"/>
    <n v="9"/>
    <b v="1"/>
    <s v="theater/plays"/>
    <x v="1"/>
    <x v="6"/>
    <n v="1.4638888888888888"/>
    <n v="292.7777777777777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8:00:00"/>
    <n v="1405583108"/>
    <x v="3329"/>
    <b v="0"/>
    <n v="26"/>
    <b v="1"/>
    <s v="theater/plays"/>
    <x v="1"/>
    <x v="6"/>
    <n v="1.1679999999999999"/>
    <n v="44.923076923076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5:17:48"/>
    <n v="1425331068"/>
    <x v="3330"/>
    <b v="0"/>
    <n v="69"/>
    <b v="1"/>
    <s v="theater/plays"/>
    <x v="1"/>
    <x v="6"/>
    <n v="1.0626666666666666"/>
    <n v="23.1014492753623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1:44:46"/>
    <n v="1441125886"/>
    <x v="3331"/>
    <b v="0"/>
    <n v="65"/>
    <b v="1"/>
    <s v="theater/plays"/>
    <x v="1"/>
    <x v="6"/>
    <n v="1.0451999999999999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5:38:50"/>
    <n v="1403210330"/>
    <x v="3332"/>
    <b v="0"/>
    <n v="83"/>
    <b v="1"/>
    <s v="theater/plays"/>
    <x v="1"/>
    <x v="6"/>
    <n v="1"/>
    <n v="72.28915662650602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1:14:40"/>
    <n v="1432484080"/>
    <x v="3333"/>
    <b v="0"/>
    <n v="111"/>
    <b v="1"/>
    <s v="theater/plays"/>
    <x v="1"/>
    <x v="6"/>
    <n v="1.0457142857142858"/>
    <n v="32.97297297297297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7:30:22"/>
    <n v="1435667422"/>
    <x v="3334"/>
    <b v="0"/>
    <n v="46"/>
    <b v="1"/>
    <s v="theater/plays"/>
    <x v="1"/>
    <x v="6"/>
    <n v="1.3862051149573753"/>
    <n v="116.6521739130434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8:00:00"/>
    <n v="1404749446"/>
    <x v="3335"/>
    <b v="0"/>
    <n v="63"/>
    <b v="1"/>
    <s v="theater/plays"/>
    <x v="1"/>
    <x v="6"/>
    <n v="1.0032000000000001"/>
    <n v="79.619047619047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3:34:06"/>
    <n v="1457429646"/>
    <x v="3336"/>
    <b v="0"/>
    <n v="9"/>
    <b v="1"/>
    <s v="theater/plays"/>
    <x v="1"/>
    <x v="6"/>
    <n v="1"/>
    <n v="27.777777777777779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6:00:00"/>
    <n v="1411109167"/>
    <x v="3337"/>
    <b v="0"/>
    <n v="34"/>
    <b v="1"/>
    <s v="theater/plays"/>
    <x v="1"/>
    <x v="6"/>
    <n v="1.1020000000000001"/>
    <n v="81.02941176470588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8:48:00"/>
    <n v="1486129680"/>
    <x v="3338"/>
    <b v="0"/>
    <n v="112"/>
    <b v="1"/>
    <s v="theater/plays"/>
    <x v="1"/>
    <x v="6"/>
    <n v="1.0218"/>
    <n v="136.8482142857142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0:58:38"/>
    <n v="1467129518"/>
    <x v="3339"/>
    <b v="0"/>
    <n v="47"/>
    <b v="1"/>
    <s v="theater/plays"/>
    <x v="1"/>
    <x v="6"/>
    <n v="1.0435000000000001"/>
    <n v="177.61702127659575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8:22:34"/>
    <n v="1478906554"/>
    <x v="3340"/>
    <b v="0"/>
    <n v="38"/>
    <b v="1"/>
    <s v="theater/plays"/>
    <x v="1"/>
    <x v="6"/>
    <n v="1.3816666666666666"/>
    <n v="109.07894736842105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2:00:00"/>
    <n v="1463771421"/>
    <x v="3341"/>
    <b v="0"/>
    <n v="28"/>
    <b v="1"/>
    <s v="theater/plays"/>
    <x v="1"/>
    <x v="6"/>
    <n v="1"/>
    <n v="119.6428571428571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3:59:00"/>
    <n v="1425020810"/>
    <x v="3342"/>
    <b v="0"/>
    <n v="78"/>
    <b v="1"/>
    <s v="theater/plays"/>
    <x v="1"/>
    <x v="6"/>
    <n v="1.0166666666666666"/>
    <n v="78.20512820512820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8:18:00"/>
    <n v="1458770384"/>
    <x v="3343"/>
    <b v="0"/>
    <n v="23"/>
    <b v="1"/>
    <s v="theater/plays"/>
    <x v="1"/>
    <x v="6"/>
    <n v="1.7142857142857142"/>
    <n v="52.17391304347825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3:48:13"/>
    <n v="1406782093"/>
    <x v="3344"/>
    <b v="0"/>
    <n v="40"/>
    <b v="1"/>
    <s v="theater/plays"/>
    <x v="1"/>
    <x v="6"/>
    <n v="1.0144444444444445"/>
    <n v="114.12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9:37:00"/>
    <n v="1424226768"/>
    <x v="3345"/>
    <b v="0"/>
    <n v="13"/>
    <b v="1"/>
    <s v="theater/plays"/>
    <x v="1"/>
    <x v="6"/>
    <n v="1.3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9:35:10"/>
    <n v="1424306110"/>
    <x v="3346"/>
    <b v="0"/>
    <n v="18"/>
    <b v="1"/>
    <s v="theater/plays"/>
    <x v="1"/>
    <x v="6"/>
    <n v="1.1000000000000001"/>
    <n v="91.66666666666667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6:00:00"/>
    <n v="1461503654"/>
    <x v="3347"/>
    <b v="0"/>
    <n v="22"/>
    <b v="1"/>
    <s v="theater/plays"/>
    <x v="1"/>
    <x v="6"/>
    <n v="1.1944999999999999"/>
    <n v="108.5909090909090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22:59:00"/>
    <n v="1459949080"/>
    <x v="3348"/>
    <b v="0"/>
    <n v="79"/>
    <b v="1"/>
    <s v="theater/plays"/>
    <x v="1"/>
    <x v="6"/>
    <n v="1.002909090909091"/>
    <n v="69.82278481012657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2:00:00"/>
    <n v="1463971172"/>
    <x v="3349"/>
    <b v="0"/>
    <n v="14"/>
    <b v="1"/>
    <s v="theater/plays"/>
    <x v="1"/>
    <x v="6"/>
    <n v="1.534"/>
    <n v="109.571428571428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8:00:00"/>
    <n v="1445791811"/>
    <x v="3350"/>
    <b v="0"/>
    <n v="51"/>
    <b v="1"/>
    <s v="theater/plays"/>
    <x v="1"/>
    <x v="6"/>
    <n v="1.0442857142857143"/>
    <n v="71.66666666666667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6:00:00"/>
    <n v="1402910965"/>
    <x v="3351"/>
    <b v="0"/>
    <n v="54"/>
    <b v="1"/>
    <s v="theater/plays"/>
    <x v="1"/>
    <x v="6"/>
    <n v="1.0109999999999999"/>
    <n v="93.6111111111111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8:00:00"/>
    <n v="1462492178"/>
    <x v="3352"/>
    <b v="0"/>
    <n v="70"/>
    <b v="1"/>
    <s v="theater/plays"/>
    <x v="1"/>
    <x v="6"/>
    <n v="1.0751999999999999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8:00:00"/>
    <n v="1461061350"/>
    <x v="3353"/>
    <b v="0"/>
    <n v="44"/>
    <b v="1"/>
    <s v="theater/plays"/>
    <x v="1"/>
    <x v="6"/>
    <n v="3.15"/>
    <n v="35.79545454545454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3:01:00"/>
    <n v="1443029206"/>
    <x v="3354"/>
    <b v="0"/>
    <n v="55"/>
    <b v="1"/>
    <s v="theater/plays"/>
    <x v="1"/>
    <x v="6"/>
    <n v="1.0193333333333334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6:17:00"/>
    <n v="1461941527"/>
    <x v="3355"/>
    <b v="0"/>
    <n v="15"/>
    <b v="1"/>
    <s v="theater/plays"/>
    <x v="1"/>
    <x v="6"/>
    <n v="1.2628571428571429"/>
    <n v="147.3333333333333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4:34:32"/>
    <n v="1466019272"/>
    <x v="3356"/>
    <b v="0"/>
    <n v="27"/>
    <b v="1"/>
    <s v="theater/plays"/>
    <x v="1"/>
    <x v="6"/>
    <n v="1.014"/>
    <n v="56.3333333333333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5:01:50"/>
    <n v="1404295310"/>
    <x v="3357"/>
    <b v="0"/>
    <n v="21"/>
    <b v="1"/>
    <s v="theater/plays"/>
    <x v="1"/>
    <x v="6"/>
    <n v="1.01"/>
    <n v="96.190476190476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3:27:59"/>
    <n v="1413790079"/>
    <x v="3358"/>
    <b v="0"/>
    <n v="162"/>
    <b v="1"/>
    <s v="theater/plays"/>
    <x v="1"/>
    <x v="6"/>
    <n v="1.0299"/>
    <n v="63.57407407407407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20:22:14"/>
    <n v="1484097734"/>
    <x v="3359"/>
    <b v="0"/>
    <n v="23"/>
    <b v="1"/>
    <s v="theater/plays"/>
    <x v="1"/>
    <x v="6"/>
    <n v="1.0625"/>
    <n v="184.78260869565219"/>
  </r>
  <r>
    <n v="3360"/>
    <s v="Pretty Butch"/>
    <s v="World Premiere, an M1 Singapore Fringe Festival 2017 commission."/>
    <n v="9000"/>
    <n v="9124"/>
    <x v="0"/>
    <x v="20"/>
    <s v="SGD"/>
    <n v="1481731140"/>
    <d v="2016-12-14T10:59:00"/>
    <n v="1479866343"/>
    <x v="3360"/>
    <b v="0"/>
    <n v="72"/>
    <b v="1"/>
    <s v="theater/plays"/>
    <x v="1"/>
    <x v="6"/>
    <n v="1.0137777777777779"/>
    <n v="126.7222222222222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0:59:00"/>
    <n v="1408062990"/>
    <x v="3361"/>
    <b v="0"/>
    <n v="68"/>
    <b v="1"/>
    <s v="theater/plays"/>
    <x v="1"/>
    <x v="6"/>
    <n v="1.1346000000000001"/>
    <n v="83.4264705882352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3:55:00"/>
    <n v="1424484717"/>
    <x v="3362"/>
    <b v="0"/>
    <n v="20"/>
    <b v="1"/>
    <s v="theater/plays"/>
    <x v="1"/>
    <x v="6"/>
    <n v="2.1800000000000002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1:00:00"/>
    <n v="1406831445"/>
    <x v="3363"/>
    <b v="0"/>
    <n v="26"/>
    <b v="1"/>
    <s v="theater/plays"/>
    <x v="1"/>
    <x v="6"/>
    <n v="1.0141935483870967"/>
    <n v="302.30769230769232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6:00:00"/>
    <n v="1456183649"/>
    <x v="3364"/>
    <b v="0"/>
    <n v="72"/>
    <b v="1"/>
    <s v="theater/plays"/>
    <x v="1"/>
    <x v="6"/>
    <n v="1.0593333333333332"/>
    <n v="44.13888888888888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1:26:32"/>
    <n v="1447381592"/>
    <x v="3365"/>
    <b v="0"/>
    <n v="3"/>
    <b v="1"/>
    <s v="theater/plays"/>
    <x v="1"/>
    <x v="6"/>
    <n v="1.04"/>
    <n v="866.66666666666663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20:37:17"/>
    <n v="1428889037"/>
    <x v="3366"/>
    <b v="0"/>
    <n v="18"/>
    <b v="1"/>
    <s v="theater/plays"/>
    <x v="1"/>
    <x v="6"/>
    <n v="2.21"/>
    <n v="61.38888888888888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7:24:54"/>
    <n v="1436307894"/>
    <x v="3367"/>
    <b v="0"/>
    <n v="30"/>
    <b v="1"/>
    <s v="theater/plays"/>
    <x v="1"/>
    <x v="6"/>
    <n v="1.1866666666666668"/>
    <n v="29.66666666666666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0:00:00"/>
    <n v="1416977259"/>
    <x v="3368"/>
    <b v="0"/>
    <n v="23"/>
    <b v="1"/>
    <s v="theater/plays"/>
    <x v="1"/>
    <x v="6"/>
    <n v="1.046"/>
    <n v="45.47826086956521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9:59:40"/>
    <n v="1479257980"/>
    <x v="3369"/>
    <b v="0"/>
    <n v="54"/>
    <b v="1"/>
    <s v="theater/plays"/>
    <x v="1"/>
    <x v="6"/>
    <n v="1.0389999999999999"/>
    <n v="96.203703703703709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3:00:00"/>
    <n v="1479283285"/>
    <x v="3370"/>
    <b v="0"/>
    <n v="26"/>
    <b v="1"/>
    <s v="theater/plays"/>
    <x v="1"/>
    <x v="6"/>
    <n v="1.1773333333333333"/>
    <n v="67.923076923076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5:59:25"/>
    <n v="1446670765"/>
    <x v="3371"/>
    <b v="0"/>
    <n v="9"/>
    <b v="1"/>
    <s v="theater/plays"/>
    <x v="1"/>
    <x v="6"/>
    <n v="1.385"/>
    <n v="30.777777777777779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3:59:00"/>
    <n v="1407157756"/>
    <x v="3372"/>
    <b v="0"/>
    <n v="27"/>
    <b v="1"/>
    <s v="theater/plays"/>
    <x v="1"/>
    <x v="6"/>
    <n v="1.0349999999999999"/>
    <n v="38.33333333333333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1:00:00"/>
    <n v="1435177840"/>
    <x v="3373"/>
    <b v="0"/>
    <n v="30"/>
    <b v="1"/>
    <s v="theater/plays"/>
    <x v="1"/>
    <x v="6"/>
    <n v="1.0024999999999999"/>
    <n v="66.833333333333329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2:33:36"/>
    <n v="1443461616"/>
    <x v="3374"/>
    <b v="0"/>
    <n v="52"/>
    <b v="1"/>
    <s v="theater/plays"/>
    <x v="1"/>
    <x v="6"/>
    <n v="1.0657142857142856"/>
    <n v="71.73076923076922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9:39:33"/>
    <n v="1399387173"/>
    <x v="3375"/>
    <b v="0"/>
    <n v="17"/>
    <b v="1"/>
    <s v="theater/plays"/>
    <x v="1"/>
    <x v="6"/>
    <n v="1"/>
    <n v="176.47058823529412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0:49:54"/>
    <n v="1424796594"/>
    <x v="3376"/>
    <b v="0"/>
    <n v="19"/>
    <b v="1"/>
    <s v="theater/plays"/>
    <x v="1"/>
    <x v="6"/>
    <n v="1.0001249999999999"/>
    <n v="421.1052631578947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1:56:00"/>
    <n v="1424280899"/>
    <x v="3377"/>
    <b v="0"/>
    <n v="77"/>
    <b v="1"/>
    <s v="theater/plays"/>
    <x v="1"/>
    <x v="6"/>
    <n v="1.0105"/>
    <n v="104.987012987012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8:08:00"/>
    <n v="1407400306"/>
    <x v="3378"/>
    <b v="0"/>
    <n v="21"/>
    <b v="1"/>
    <s v="theater/plays"/>
    <x v="1"/>
    <x v="6"/>
    <n v="1.0763636363636364"/>
    <n v="28.190476190476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8:00:00"/>
    <n v="1439122800"/>
    <x v="3379"/>
    <b v="0"/>
    <n v="38"/>
    <b v="1"/>
    <s v="theater/plays"/>
    <x v="1"/>
    <x v="6"/>
    <n v="1.0365"/>
    <n v="54.55263157894737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8:52:58"/>
    <n v="1414277578"/>
    <x v="3380"/>
    <b v="0"/>
    <n v="28"/>
    <b v="1"/>
    <s v="theater/plays"/>
    <x v="1"/>
    <x v="6"/>
    <n v="1.0443333333333333"/>
    <n v="111.892857142857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2:26:23"/>
    <n v="1423455983"/>
    <x v="3381"/>
    <b v="0"/>
    <n v="48"/>
    <b v="1"/>
    <s v="theater/plays"/>
    <x v="1"/>
    <x v="6"/>
    <n v="1.0225"/>
    <n v="85.20833333333332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7:59:00"/>
    <n v="1467973256"/>
    <x v="3382"/>
    <b v="0"/>
    <n v="46"/>
    <b v="1"/>
    <s v="theater/plays"/>
    <x v="1"/>
    <x v="6"/>
    <n v="1.0074285714285713"/>
    <n v="76.65217391304348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3:47:00"/>
    <n v="1464979620"/>
    <x v="3383"/>
    <b v="0"/>
    <n v="30"/>
    <b v="1"/>
    <s v="theater/plays"/>
    <x v="1"/>
    <x v="6"/>
    <n v="1.1171428571428572"/>
    <n v="65.16666666666667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2:00:00"/>
    <n v="1444874768"/>
    <x v="3384"/>
    <b v="0"/>
    <n v="64"/>
    <b v="1"/>
    <s v="theater/plays"/>
    <x v="1"/>
    <x v="6"/>
    <n v="1.0001100000000001"/>
    <n v="93.76031249999999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5:49:12"/>
    <n v="1415652552"/>
    <x v="3385"/>
    <b v="0"/>
    <n v="15"/>
    <b v="1"/>
    <s v="theater/plays"/>
    <x v="1"/>
    <x v="6"/>
    <n v="1"/>
    <n v="133.3333333333333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0:28:26"/>
    <n v="1415028506"/>
    <x v="3386"/>
    <b v="0"/>
    <n v="41"/>
    <b v="1"/>
    <s v="theater/plays"/>
    <x v="1"/>
    <x v="6"/>
    <n v="1.05"/>
    <n v="51.21951219512195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3:18:08"/>
    <n v="1415125088"/>
    <x v="3387"/>
    <b v="0"/>
    <n v="35"/>
    <b v="1"/>
    <s v="theater/plays"/>
    <x v="1"/>
    <x v="6"/>
    <n v="1.1686666666666667"/>
    <n v="100.1714285714285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6:04:01"/>
    <n v="1432033441"/>
    <x v="3388"/>
    <b v="0"/>
    <n v="45"/>
    <b v="1"/>
    <s v="theater/plays"/>
    <x v="1"/>
    <x v="6"/>
    <n v="1.038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8:31:22"/>
    <n v="1462368682"/>
    <x v="3389"/>
    <b v="0"/>
    <n v="62"/>
    <b v="1"/>
    <s v="theater/plays"/>
    <x v="1"/>
    <x v="6"/>
    <n v="1.145"/>
    <n v="184.6774193548387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3:35:45"/>
    <n v="1403721345"/>
    <x v="3390"/>
    <b v="0"/>
    <n v="22"/>
    <b v="1"/>
    <s v="theater/plays"/>
    <x v="1"/>
    <x v="6"/>
    <n v="1.024"/>
    <n v="69.81818181818181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7:28:00"/>
    <n v="1404997548"/>
    <x v="3391"/>
    <b v="0"/>
    <n v="18"/>
    <b v="1"/>
    <s v="theater/plays"/>
    <x v="1"/>
    <x v="6"/>
    <n v="2.23"/>
    <n v="61.94444444444444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5:17:35"/>
    <n v="1458245855"/>
    <x v="3392"/>
    <b v="0"/>
    <n v="12"/>
    <b v="1"/>
    <s v="theater/plays"/>
    <x v="1"/>
    <x v="6"/>
    <n v="1"/>
    <n v="41.666666666666664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9:46:00"/>
    <n v="1413065230"/>
    <x v="3393"/>
    <b v="0"/>
    <n v="44"/>
    <b v="1"/>
    <s v="theater/plays"/>
    <x v="1"/>
    <x v="6"/>
    <n v="1.0580000000000001"/>
    <n v="36.06818181818182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9:17:25"/>
    <n v="1403878645"/>
    <x v="3394"/>
    <b v="0"/>
    <n v="27"/>
    <b v="1"/>
    <s v="theater/plays"/>
    <x v="1"/>
    <x v="6"/>
    <n v="1.4236363636363636"/>
    <n v="29"/>
  </r>
  <r>
    <n v="3395"/>
    <s v="MIRAMAR"/>
    <s v="Miramar is a a darkly funny play exploring what it is we call â€˜homeâ€™."/>
    <n v="500"/>
    <n v="920"/>
    <x v="0"/>
    <x v="1"/>
    <s v="GBP"/>
    <n v="1433009400"/>
    <d v="2015-05-30T13:10:00"/>
    <n v="1431795944"/>
    <x v="3395"/>
    <b v="0"/>
    <n v="38"/>
    <b v="1"/>
    <s v="theater/plays"/>
    <x v="1"/>
    <x v="6"/>
    <n v="1.84"/>
    <n v="24.210526315789473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22:59:00"/>
    <n v="1399286589"/>
    <x v="3396"/>
    <b v="0"/>
    <n v="28"/>
    <b v="1"/>
    <s v="theater/plays"/>
    <x v="1"/>
    <x v="6"/>
    <n v="1.0433333333333332"/>
    <n v="55.89285714285714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7:00:00"/>
    <n v="1452338929"/>
    <x v="3397"/>
    <b v="0"/>
    <n v="24"/>
    <b v="1"/>
    <s v="theater/plays"/>
    <x v="1"/>
    <x v="6"/>
    <n v="1.1200000000000001"/>
    <n v="11.66666666666666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2:00:00"/>
    <n v="1414605776"/>
    <x v="3398"/>
    <b v="0"/>
    <n v="65"/>
    <b v="1"/>
    <s v="theater/plays"/>
    <x v="1"/>
    <x v="6"/>
    <n v="1.1107499999999999"/>
    <n v="68.353846153846149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7:05:25"/>
    <n v="1421964325"/>
    <x v="3399"/>
    <b v="0"/>
    <n v="46"/>
    <b v="1"/>
    <s v="theater/plays"/>
    <x v="1"/>
    <x v="6"/>
    <n v="1.0375000000000001"/>
    <n v="27.06521739130434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7:53:34"/>
    <n v="1405378414"/>
    <x v="3400"/>
    <b v="0"/>
    <n v="85"/>
    <b v="1"/>
    <s v="theater/plays"/>
    <x v="1"/>
    <x v="6"/>
    <n v="1.0041"/>
    <n v="118.1294117647058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2:22:26"/>
    <n v="1436376146"/>
    <x v="3401"/>
    <b v="0"/>
    <n v="66"/>
    <b v="1"/>
    <s v="theater/plays"/>
    <x v="1"/>
    <x v="6"/>
    <n v="1.0186206896551724"/>
    <n v="44.75757575757575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1:31:00"/>
    <n v="1444747843"/>
    <x v="3402"/>
    <b v="0"/>
    <n v="165"/>
    <b v="1"/>
    <s v="theater/plays"/>
    <x v="1"/>
    <x v="6"/>
    <n v="1.0976666666666666"/>
    <n v="99.78787878787878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6:05:24"/>
    <n v="1432638324"/>
    <x v="3403"/>
    <b v="0"/>
    <n v="17"/>
    <b v="1"/>
    <s v="theater/plays"/>
    <x v="1"/>
    <x v="6"/>
    <n v="1"/>
    <n v="117.6470588235294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7:05:02"/>
    <n v="1432814702"/>
    <x v="3404"/>
    <b v="0"/>
    <n v="3"/>
    <b v="1"/>
    <s v="theater/plays"/>
    <x v="1"/>
    <x v="6"/>
    <n v="1.22"/>
    <n v="203.3333333333333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8:59:00"/>
    <n v="1455063886"/>
    <x v="3405"/>
    <b v="0"/>
    <n v="17"/>
    <b v="1"/>
    <s v="theater/plays"/>
    <x v="1"/>
    <x v="6"/>
    <n v="1.3757142857142857"/>
    <n v="28.323529411764707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6:49:36"/>
    <n v="1401623376"/>
    <x v="3406"/>
    <b v="0"/>
    <n v="91"/>
    <b v="1"/>
    <s v="theater/plays"/>
    <x v="1"/>
    <x v="6"/>
    <n v="1.0031000000000001"/>
    <n v="110.230769230769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5:08:09"/>
    <n v="1402049289"/>
    <x v="3407"/>
    <b v="0"/>
    <n v="67"/>
    <b v="1"/>
    <s v="theater/plays"/>
    <x v="1"/>
    <x v="6"/>
    <n v="1.071"/>
    <n v="31.97014925373134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8:48:24"/>
    <n v="1403135304"/>
    <x v="3408"/>
    <b v="0"/>
    <n v="18"/>
    <b v="1"/>
    <s v="theater/plays"/>
    <x v="1"/>
    <x v="6"/>
    <n v="2.11"/>
    <n v="58.61111111111111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5:58:00"/>
    <n v="1466710358"/>
    <x v="3409"/>
    <b v="0"/>
    <n v="21"/>
    <b v="1"/>
    <s v="theater/plays"/>
    <x v="1"/>
    <x v="6"/>
    <n v="1.236"/>
    <n v="29.428571428571427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2:00:00"/>
    <n v="1462841990"/>
    <x v="3410"/>
    <b v="0"/>
    <n v="40"/>
    <b v="1"/>
    <s v="theater/plays"/>
    <x v="1"/>
    <x v="6"/>
    <n v="1.085"/>
    <n v="81.37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9:32:52"/>
    <n v="1442536372"/>
    <x v="3411"/>
    <b v="0"/>
    <n v="78"/>
    <b v="1"/>
    <s v="theater/plays"/>
    <x v="1"/>
    <x v="6"/>
    <n v="1.0356666666666667"/>
    <n v="199.1666666666666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8:01:02"/>
    <n v="1409266862"/>
    <x v="3412"/>
    <b v="0"/>
    <n v="26"/>
    <b v="1"/>
    <s v="theater/plays"/>
    <x v="1"/>
    <x v="6"/>
    <n v="1"/>
    <n v="115.3846153846153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3:59:00"/>
    <n v="1424280938"/>
    <x v="3413"/>
    <b v="0"/>
    <n v="14"/>
    <b v="1"/>
    <s v="theater/plays"/>
    <x v="1"/>
    <x v="6"/>
    <n v="1.3"/>
    <n v="46.42857142857143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2:59:00"/>
    <n v="1478030325"/>
    <x v="3414"/>
    <b v="0"/>
    <n v="44"/>
    <b v="1"/>
    <s v="theater/plays"/>
    <x v="1"/>
    <x v="6"/>
    <n v="1.0349999999999999"/>
    <n v="70.56818181818181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8:30:00"/>
    <n v="1459999656"/>
    <x v="3415"/>
    <b v="0"/>
    <n v="9"/>
    <b v="1"/>
    <s v="theater/plays"/>
    <x v="1"/>
    <x v="6"/>
    <n v="1"/>
    <n v="22.22222222222222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3:30:00"/>
    <n v="1427363645"/>
    <x v="3416"/>
    <b v="0"/>
    <n v="30"/>
    <b v="1"/>
    <s v="theater/plays"/>
    <x v="1"/>
    <x v="6"/>
    <n v="1.196"/>
    <n v="159.4666666666666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9:43:00"/>
    <n v="1410558948"/>
    <x v="3417"/>
    <b v="0"/>
    <n v="45"/>
    <b v="1"/>
    <s v="theater/plays"/>
    <x v="1"/>
    <x v="6"/>
    <n v="1.0000058823529412"/>
    <n v="37.77799999999999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5:01:47"/>
    <n v="1398283307"/>
    <x v="3418"/>
    <b v="0"/>
    <n v="56"/>
    <b v="1"/>
    <s v="theater/plays"/>
    <x v="1"/>
    <x v="6"/>
    <n v="1.00875"/>
    <n v="72.05357142857143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6:30:00"/>
    <n v="1458416585"/>
    <x v="3419"/>
    <b v="0"/>
    <n v="46"/>
    <b v="1"/>
    <s v="theater/plays"/>
    <x v="1"/>
    <x v="6"/>
    <n v="1.0654545454545454"/>
    <n v="63.69565217391304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9:00:00"/>
    <n v="1454638202"/>
    <x v="3420"/>
    <b v="0"/>
    <n v="34"/>
    <b v="1"/>
    <s v="theater/plays"/>
    <x v="1"/>
    <x v="6"/>
    <n v="1.38"/>
    <n v="28.41176470588235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3:59:23"/>
    <n v="1422903563"/>
    <x v="3421"/>
    <b v="0"/>
    <n v="98"/>
    <b v="1"/>
    <s v="theater/plays"/>
    <x v="1"/>
    <x v="6"/>
    <n v="1.0115000000000001"/>
    <n v="103.2142857142857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9:00:00"/>
    <n v="1447594176"/>
    <x v="3422"/>
    <b v="0"/>
    <n v="46"/>
    <b v="1"/>
    <s v="theater/plays"/>
    <x v="1"/>
    <x v="6"/>
    <n v="1.091"/>
    <n v="71.152173913043484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6:52:21"/>
    <n v="1427320341"/>
    <x v="3423"/>
    <b v="0"/>
    <n v="10"/>
    <b v="1"/>
    <s v="theater/plays"/>
    <x v="1"/>
    <x v="6"/>
    <n v="1.4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1:59:00"/>
    <n v="1421252084"/>
    <x v="3424"/>
    <b v="0"/>
    <n v="76"/>
    <b v="1"/>
    <s v="theater/plays"/>
    <x v="1"/>
    <x v="6"/>
    <n v="1.0358333333333334"/>
    <n v="81.776315789473685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9:48:56"/>
    <n v="1409669336"/>
    <x v="3425"/>
    <b v="0"/>
    <n v="104"/>
    <b v="1"/>
    <s v="theater/plays"/>
    <x v="1"/>
    <x v="6"/>
    <n v="1.0297033333333332"/>
    <n v="297.0298076923076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21:00:00"/>
    <n v="1409620903"/>
    <x v="3426"/>
    <b v="0"/>
    <n v="87"/>
    <b v="1"/>
    <s v="theater/plays"/>
    <x v="1"/>
    <x v="6"/>
    <n v="1.0813333333333333"/>
    <n v="46.60919540229885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0:29:12"/>
    <n v="1401722952"/>
    <x v="3427"/>
    <b v="0"/>
    <n v="29"/>
    <b v="1"/>
    <s v="theater/plays"/>
    <x v="1"/>
    <x v="6"/>
    <n v="1"/>
    <n v="51.72413793103448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2:00:00"/>
    <n v="1422983847"/>
    <x v="3428"/>
    <b v="0"/>
    <n v="51"/>
    <b v="1"/>
    <s v="theater/plays"/>
    <x v="1"/>
    <x v="6"/>
    <n v="1.0275000000000001"/>
    <n v="40.29411764705882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9:31:01"/>
    <n v="1476837061"/>
    <x v="3429"/>
    <b v="0"/>
    <n v="12"/>
    <b v="1"/>
    <s v="theater/plays"/>
    <x v="1"/>
    <x v="6"/>
    <n v="1.3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7:41:41"/>
    <n v="1404168101"/>
    <x v="3430"/>
    <b v="0"/>
    <n v="72"/>
    <b v="1"/>
    <s v="theater/plays"/>
    <x v="1"/>
    <x v="6"/>
    <n v="1.0854949999999999"/>
    <n v="30.152638888888887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2:32:33"/>
    <n v="1405791153"/>
    <x v="3431"/>
    <b v="0"/>
    <n v="21"/>
    <b v="1"/>
    <s v="theater/plays"/>
    <x v="1"/>
    <x v="6"/>
    <n v="1"/>
    <n v="95.23809523809524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7:00:00"/>
    <n v="1452520614"/>
    <x v="3432"/>
    <b v="0"/>
    <n v="42"/>
    <b v="1"/>
    <s v="theater/plays"/>
    <x v="1"/>
    <x v="6"/>
    <n v="1.0965"/>
    <n v="52.214285714285715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22:00:00"/>
    <n v="1400290255"/>
    <x v="3433"/>
    <b v="0"/>
    <n v="71"/>
    <b v="1"/>
    <s v="theater/plays"/>
    <x v="1"/>
    <x v="6"/>
    <n v="1.0026315789473683"/>
    <n v="134.1549295774648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4:07:49"/>
    <n v="1402391269"/>
    <x v="3434"/>
    <b v="0"/>
    <n v="168"/>
    <b v="1"/>
    <s v="theater/plays"/>
    <x v="1"/>
    <x v="6"/>
    <n v="1.0555000000000001"/>
    <n v="62.8273809523809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2:00:00"/>
    <n v="1469112493"/>
    <x v="3435"/>
    <b v="0"/>
    <n v="19"/>
    <b v="1"/>
    <s v="theater/plays"/>
    <x v="1"/>
    <x v="6"/>
    <n v="1.1200000000000001"/>
    <n v="58.9473684210526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1:28:00"/>
    <n v="1406811593"/>
    <x v="3436"/>
    <b v="0"/>
    <n v="37"/>
    <b v="1"/>
    <s v="theater/plays"/>
    <x v="1"/>
    <x v="6"/>
    <n v="1.0589999999999999"/>
    <n v="143.108108108108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2:03:40"/>
    <n v="1437411820"/>
    <x v="3437"/>
    <b v="0"/>
    <n v="36"/>
    <b v="1"/>
    <s v="theater/plays"/>
    <x v="1"/>
    <x v="6"/>
    <n v="1.01"/>
    <n v="84.16666666666667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6:00:00"/>
    <n v="1428358567"/>
    <x v="3438"/>
    <b v="0"/>
    <n v="14"/>
    <b v="1"/>
    <s v="theater/plays"/>
    <x v="1"/>
    <x v="6"/>
    <n v="1.042"/>
    <n v="186.0714285714285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3:59:00"/>
    <n v="1452030730"/>
    <x v="3439"/>
    <b v="0"/>
    <n v="18"/>
    <b v="1"/>
    <s v="theater/plays"/>
    <x v="1"/>
    <x v="6"/>
    <n v="1.3467833333333334"/>
    <n v="89.78555555555556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1:15:00"/>
    <n v="1403146628"/>
    <x v="3440"/>
    <b v="0"/>
    <n v="82"/>
    <b v="1"/>
    <s v="theater/plays"/>
    <x v="1"/>
    <x v="6"/>
    <n v="1.052184"/>
    <n v="64.157560975609755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5:17:00"/>
    <n v="1445077121"/>
    <x v="3441"/>
    <b v="0"/>
    <n v="43"/>
    <b v="1"/>
    <s v="theater/plays"/>
    <x v="1"/>
    <x v="6"/>
    <n v="1.026"/>
    <n v="59.65116279069767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5:11:12"/>
    <n v="1430424672"/>
    <x v="3442"/>
    <b v="0"/>
    <n v="8"/>
    <b v="1"/>
    <s v="theater/plays"/>
    <x v="1"/>
    <x v="6"/>
    <n v="1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7:35:46"/>
    <n v="1407674146"/>
    <x v="3443"/>
    <b v="0"/>
    <n v="45"/>
    <b v="1"/>
    <s v="theater/plays"/>
    <x v="1"/>
    <x v="6"/>
    <n v="1.855"/>
    <n v="41.22222222222222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8:59:00"/>
    <n v="1464677986"/>
    <x v="3444"/>
    <b v="0"/>
    <n v="20"/>
    <b v="1"/>
    <s v="theater/plays"/>
    <x v="1"/>
    <x v="6"/>
    <n v="2.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7:43:56"/>
    <n v="1443185036"/>
    <x v="3445"/>
    <b v="0"/>
    <n v="31"/>
    <b v="1"/>
    <s v="theater/plays"/>
    <x v="1"/>
    <x v="6"/>
    <n v="1"/>
    <n v="64.51612903225806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7:20:00"/>
    <n v="1421092725"/>
    <x v="3446"/>
    <b v="0"/>
    <n v="25"/>
    <b v="1"/>
    <s v="theater/plays"/>
    <x v="1"/>
    <x v="6"/>
    <n v="1.0820000000000001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5:20:12"/>
    <n v="1454448012"/>
    <x v="3447"/>
    <b v="0"/>
    <n v="14"/>
    <b v="1"/>
    <s v="theater/plays"/>
    <x v="1"/>
    <x v="6"/>
    <n v="1.0780000000000001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21:51:29"/>
    <n v="1416192689"/>
    <x v="3448"/>
    <b v="0"/>
    <n v="45"/>
    <b v="1"/>
    <s v="theater/plays"/>
    <x v="1"/>
    <x v="6"/>
    <n v="1.0976190476190477"/>
    <n v="51.22222222222222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3:00:00"/>
    <n v="1465607738"/>
    <x v="3449"/>
    <b v="0"/>
    <n v="20"/>
    <b v="1"/>
    <s v="theater/plays"/>
    <x v="1"/>
    <x v="6"/>
    <n v="1.70625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0:54:31"/>
    <n v="1422809671"/>
    <x v="3450"/>
    <b v="0"/>
    <n v="39"/>
    <b v="1"/>
    <s v="theater/plays"/>
    <x v="1"/>
    <x v="6"/>
    <n v="1.52"/>
    <n v="19.487179487179485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2:22:07"/>
    <n v="1427304127"/>
    <x v="3451"/>
    <b v="0"/>
    <n v="16"/>
    <b v="1"/>
    <s v="theater/plays"/>
    <x v="1"/>
    <x v="6"/>
    <n v="1.0123076923076924"/>
    <n v="41.12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22:59:00"/>
    <n v="1404141626"/>
    <x v="3452"/>
    <b v="0"/>
    <n v="37"/>
    <b v="1"/>
    <s v="theater/plays"/>
    <x v="1"/>
    <x v="6"/>
    <n v="1.532"/>
    <n v="41.40540540540540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8:29:16"/>
    <n v="1465946956"/>
    <x v="3453"/>
    <b v="0"/>
    <n v="14"/>
    <b v="1"/>
    <s v="theater/plays"/>
    <x v="1"/>
    <x v="6"/>
    <n v="1.2833333333333334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1:45:59"/>
    <n v="1404233159"/>
    <x v="3454"/>
    <b v="0"/>
    <n v="21"/>
    <b v="1"/>
    <s v="theater/plays"/>
    <x v="1"/>
    <x v="6"/>
    <n v="1.0071428571428571"/>
    <n v="33.57142857142856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3:00:27"/>
    <n v="1473789627"/>
    <x v="3455"/>
    <b v="0"/>
    <n v="69"/>
    <b v="1"/>
    <s v="theater/plays"/>
    <x v="1"/>
    <x v="6"/>
    <n v="1.0065"/>
    <n v="145.8695652173913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1:59:00"/>
    <n v="1404190567"/>
    <x v="3456"/>
    <b v="0"/>
    <n v="16"/>
    <b v="1"/>
    <s v="theater/plays"/>
    <x v="1"/>
    <x v="6"/>
    <n v="1.913"/>
    <n v="358.6875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0:59:00"/>
    <n v="1421081857"/>
    <x v="3457"/>
    <b v="0"/>
    <n v="55"/>
    <b v="1"/>
    <s v="theater/plays"/>
    <x v="1"/>
    <x v="6"/>
    <n v="1.4019999999999999"/>
    <n v="50.98181818181818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3:27:00"/>
    <n v="1420606303"/>
    <x v="3458"/>
    <b v="0"/>
    <n v="27"/>
    <b v="1"/>
    <s v="theater/plays"/>
    <x v="1"/>
    <x v="6"/>
    <n v="1.2433537832310839"/>
    <n v="45.0370370370370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6:31:00"/>
    <n v="1461151860"/>
    <x v="3459"/>
    <b v="0"/>
    <n v="36"/>
    <b v="1"/>
    <s v="theater/plays"/>
    <x v="1"/>
    <x v="6"/>
    <n v="1.262"/>
    <n v="17.527777777777779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7:39:12"/>
    <n v="1406896752"/>
    <x v="3460"/>
    <b v="0"/>
    <n v="19"/>
    <b v="1"/>
    <s v="theater/plays"/>
    <x v="1"/>
    <x v="6"/>
    <n v="1.9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22:00:00"/>
    <n v="1475248279"/>
    <x v="3461"/>
    <b v="0"/>
    <n v="12"/>
    <b v="1"/>
    <s v="theater/plays"/>
    <x v="1"/>
    <x v="6"/>
    <n v="1.39"/>
    <n v="57.916666666666664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3:00:00"/>
    <n v="1435181628"/>
    <x v="3462"/>
    <b v="0"/>
    <n v="17"/>
    <b v="1"/>
    <s v="theater/plays"/>
    <x v="1"/>
    <x v="6"/>
    <n v="2.02"/>
    <n v="29.70588235294117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22:59:00"/>
    <n v="1472594585"/>
    <x v="3463"/>
    <b v="0"/>
    <n v="114"/>
    <b v="1"/>
    <s v="theater/plays"/>
    <x v="1"/>
    <x v="6"/>
    <n v="1.0338000000000001"/>
    <n v="90.68421052631579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2:07:17"/>
    <n v="1469329637"/>
    <x v="3464"/>
    <b v="0"/>
    <n v="93"/>
    <b v="1"/>
    <s v="theater/plays"/>
    <x v="1"/>
    <x v="6"/>
    <n v="1.023236"/>
    <n v="55.01268817204301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1:00:00"/>
    <n v="1436972472"/>
    <x v="3465"/>
    <b v="0"/>
    <n v="36"/>
    <b v="1"/>
    <s v="theater/plays"/>
    <x v="1"/>
    <x v="6"/>
    <n v="1.03"/>
    <n v="57.22222222222222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8:27:30"/>
    <n v="1455928050"/>
    <x v="3466"/>
    <b v="0"/>
    <n v="61"/>
    <b v="1"/>
    <s v="theater/plays"/>
    <x v="1"/>
    <x v="6"/>
    <n v="1.2714285714285714"/>
    <n v="72.950819672131146"/>
  </r>
  <r>
    <n v="3467"/>
    <s v="Venus in Fur, Los Angeles."/>
    <s v="Venus in Fur, By David Ives."/>
    <n v="3000"/>
    <n v="3030"/>
    <x v="0"/>
    <x v="0"/>
    <s v="USD"/>
    <n v="1426864032"/>
    <d v="2015-03-20T10:07:12"/>
    <n v="1424275632"/>
    <x v="3467"/>
    <b v="0"/>
    <n v="47"/>
    <b v="1"/>
    <s v="theater/plays"/>
    <x v="1"/>
    <x v="6"/>
    <n v="1.01"/>
    <n v="64.46808510638297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22:00:00"/>
    <n v="1471976529"/>
    <x v="3468"/>
    <b v="0"/>
    <n v="17"/>
    <b v="1"/>
    <s v="theater/plays"/>
    <x v="1"/>
    <x v="6"/>
    <n v="1.2178"/>
    <n v="716.3529411764706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0:24:05"/>
    <n v="1459265045"/>
    <x v="3469"/>
    <b v="0"/>
    <n v="63"/>
    <b v="1"/>
    <s v="theater/plays"/>
    <x v="1"/>
    <x v="6"/>
    <n v="1.1339285714285714"/>
    <n v="50.396825396825399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6:38:00"/>
    <n v="1465345902"/>
    <x v="3470"/>
    <b v="0"/>
    <n v="9"/>
    <b v="1"/>
    <s v="theater/plays"/>
    <x v="1"/>
    <x v="6"/>
    <n v="1.5"/>
    <n v="41.666666666666664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5:00:00"/>
    <n v="1405971690"/>
    <x v="3471"/>
    <b v="0"/>
    <n v="30"/>
    <b v="1"/>
    <s v="theater/plays"/>
    <x v="1"/>
    <x v="6"/>
    <n v="2.1459999999999999"/>
    <n v="35.76666666666666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0:59:00"/>
    <n v="1413432331"/>
    <x v="3472"/>
    <b v="0"/>
    <n v="23"/>
    <b v="1"/>
    <s v="theater/plays"/>
    <x v="1"/>
    <x v="6"/>
    <n v="1.0205"/>
    <n v="88.739130434782609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5:27:00"/>
    <n v="1425067296"/>
    <x v="3473"/>
    <b v="0"/>
    <n v="33"/>
    <b v="1"/>
    <s v="theater/plays"/>
    <x v="1"/>
    <x v="6"/>
    <n v="1"/>
    <n v="148.4848484848485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7:02:11"/>
    <n v="1466424131"/>
    <x v="3474"/>
    <b v="0"/>
    <n v="39"/>
    <b v="1"/>
    <s v="theater/plays"/>
    <x v="1"/>
    <x v="6"/>
    <n v="1.01"/>
    <n v="51.79487179487179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9:00:00"/>
    <n v="1412629704"/>
    <x v="3475"/>
    <b v="0"/>
    <n v="17"/>
    <b v="1"/>
    <s v="theater/plays"/>
    <x v="1"/>
    <x v="6"/>
    <n v="1.133333333333333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22:00:00"/>
    <n v="1412836990"/>
    <x v="3476"/>
    <b v="0"/>
    <n v="6"/>
    <b v="1"/>
    <s v="theater/plays"/>
    <x v="1"/>
    <x v="6"/>
    <n v="1.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22:00:00"/>
    <n v="1430761243"/>
    <x v="3477"/>
    <b v="0"/>
    <n v="39"/>
    <b v="1"/>
    <s v="theater/plays"/>
    <x v="1"/>
    <x v="6"/>
    <n v="1.1533333333333333"/>
    <n v="53.230769230769234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6:00:00"/>
    <n v="1424296822"/>
    <x v="3478"/>
    <b v="0"/>
    <n v="57"/>
    <b v="1"/>
    <s v="theater/plays"/>
    <x v="1"/>
    <x v="6"/>
    <n v="1.1285000000000001"/>
    <n v="39.596491228070178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5:31:20"/>
    <n v="1400790680"/>
    <x v="3479"/>
    <b v="0"/>
    <n v="56"/>
    <b v="1"/>
    <s v="theater/plays"/>
    <x v="1"/>
    <x v="6"/>
    <n v="1.2786666666666666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6:00:00"/>
    <n v="1434440227"/>
    <x v="3480"/>
    <b v="0"/>
    <n v="13"/>
    <b v="1"/>
    <s v="theater/plays"/>
    <x v="1"/>
    <x v="6"/>
    <n v="1.4266666666666667"/>
    <n v="164.61538461538461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0:56:28"/>
    <n v="1418709388"/>
    <x v="3481"/>
    <b v="0"/>
    <n v="95"/>
    <b v="1"/>
    <s v="theater/plays"/>
    <x v="1"/>
    <x v="6"/>
    <n v="1.1879999999999999"/>
    <n v="125.0526315789473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3:31:06"/>
    <n v="1402079466"/>
    <x v="3482"/>
    <b v="0"/>
    <n v="80"/>
    <b v="1"/>
    <s v="theater/plays"/>
    <x v="1"/>
    <x v="6"/>
    <n v="1.3833333333333333"/>
    <n v="51.875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1:03:01"/>
    <n v="1401811381"/>
    <x v="3483"/>
    <b v="0"/>
    <n v="133"/>
    <b v="1"/>
    <s v="theater/plays"/>
    <x v="1"/>
    <x v="6"/>
    <n v="1.599402985074627"/>
    <n v="40.285714285714285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3:14:59"/>
    <n v="1463422499"/>
    <x v="3484"/>
    <b v="0"/>
    <n v="44"/>
    <b v="1"/>
    <s v="theater/plays"/>
    <x v="1"/>
    <x v="6"/>
    <n v="1.1424000000000001"/>
    <n v="64.90909090909090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1:38:00"/>
    <n v="1451839080"/>
    <x v="3485"/>
    <b v="0"/>
    <n v="30"/>
    <b v="1"/>
    <s v="theater/plays"/>
    <x v="1"/>
    <x v="6"/>
    <n v="1.0060606060606061"/>
    <n v="55.33333333333333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1:59:00"/>
    <n v="1430600401"/>
    <x v="3486"/>
    <b v="0"/>
    <n v="56"/>
    <b v="1"/>
    <s v="theater/plays"/>
    <x v="1"/>
    <x v="6"/>
    <n v="1.552"/>
    <n v="83.142857142857139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7:34:12"/>
    <n v="1432593252"/>
    <x v="3487"/>
    <b v="0"/>
    <n v="66"/>
    <b v="1"/>
    <s v="theater/plays"/>
    <x v="1"/>
    <x v="6"/>
    <n v="1.2775000000000001"/>
    <n v="38.71212121212121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1:00:00"/>
    <n v="1427221560"/>
    <x v="3488"/>
    <b v="0"/>
    <n v="29"/>
    <b v="1"/>
    <s v="theater/plays"/>
    <x v="1"/>
    <x v="6"/>
    <n v="1.212"/>
    <n v="125.3793103448275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6:00:00"/>
    <n v="1398352531"/>
    <x v="3489"/>
    <b v="0"/>
    <n v="72"/>
    <b v="1"/>
    <s v="theater/plays"/>
    <x v="1"/>
    <x v="6"/>
    <n v="1.127"/>
    <n v="78.26388888888888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4:15:24"/>
    <n v="1457982924"/>
    <x v="3490"/>
    <b v="0"/>
    <n v="27"/>
    <b v="1"/>
    <s v="theater/plays"/>
    <x v="1"/>
    <x v="6"/>
    <n v="1.2749999999999999"/>
    <n v="47.22222222222222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0:59:44"/>
    <n v="1430114384"/>
    <x v="3491"/>
    <b v="0"/>
    <n v="10"/>
    <b v="1"/>
    <s v="theater/plays"/>
    <x v="1"/>
    <x v="6"/>
    <n v="1.5820000000000001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9:13:17"/>
    <n v="1442794397"/>
    <x v="3492"/>
    <b v="0"/>
    <n v="35"/>
    <b v="1"/>
    <s v="theater/plays"/>
    <x v="1"/>
    <x v="6"/>
    <n v="1.0526894736842105"/>
    <n v="114.2919999999999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0:11:00"/>
    <n v="1406580436"/>
    <x v="3493"/>
    <b v="0"/>
    <n v="29"/>
    <b v="1"/>
    <s v="theater/plays"/>
    <x v="1"/>
    <x v="6"/>
    <n v="1"/>
    <n v="51.72413793103448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1:00:00"/>
    <n v="1479186575"/>
    <x v="3494"/>
    <b v="0"/>
    <n v="13"/>
    <b v="1"/>
    <s v="theater/plays"/>
    <x v="1"/>
    <x v="6"/>
    <n v="1"/>
    <n v="30.769230769230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2:18:00"/>
    <n v="1412360309"/>
    <x v="3495"/>
    <b v="0"/>
    <n v="72"/>
    <b v="1"/>
    <s v="theater/plays"/>
    <x v="1"/>
    <x v="6"/>
    <n v="1.0686"/>
    <n v="74.2083333333333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5:19:26"/>
    <n v="1470169166"/>
    <x v="3496"/>
    <b v="0"/>
    <n v="78"/>
    <b v="1"/>
    <s v="theater/plays"/>
    <x v="1"/>
    <x v="6"/>
    <n v="1.244"/>
    <n v="47.846153846153847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7:00:00"/>
    <n v="1463852904"/>
    <x v="3497"/>
    <b v="0"/>
    <n v="49"/>
    <b v="1"/>
    <s v="theater/plays"/>
    <x v="1"/>
    <x v="6"/>
    <n v="1.0870406189555126"/>
    <n v="34.40816326530612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6:44:00"/>
    <n v="1459309704"/>
    <x v="3498"/>
    <b v="0"/>
    <n v="42"/>
    <b v="1"/>
    <s v="theater/plays"/>
    <x v="1"/>
    <x v="6"/>
    <n v="1.0242424242424242"/>
    <n v="40.23809523809524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1:59:00"/>
    <n v="1431046325"/>
    <x v="3499"/>
    <b v="0"/>
    <n v="35"/>
    <b v="1"/>
    <s v="theater/plays"/>
    <x v="1"/>
    <x v="6"/>
    <n v="1.0549999999999999"/>
    <n v="60.28571428571428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3:59:00"/>
    <n v="1455919438"/>
    <x v="3500"/>
    <b v="0"/>
    <n v="42"/>
    <b v="1"/>
    <s v="theater/plays"/>
    <x v="1"/>
    <x v="6"/>
    <n v="1.0629999999999999"/>
    <n v="25.3095238095238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3:19:55"/>
    <n v="1439835595"/>
    <x v="3501"/>
    <b v="0"/>
    <n v="42"/>
    <b v="1"/>
    <s v="theater/plays"/>
    <x v="1"/>
    <x v="6"/>
    <n v="1.0066666666666666"/>
    <n v="35.95238095238094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2:59:00"/>
    <n v="1456862924"/>
    <x v="3502"/>
    <b v="0"/>
    <n v="31"/>
    <b v="1"/>
    <s v="theater/plays"/>
    <x v="1"/>
    <x v="6"/>
    <n v="1.054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6:28:48"/>
    <n v="1466767728"/>
    <x v="3503"/>
    <b v="0"/>
    <n v="38"/>
    <b v="1"/>
    <s v="theater/plays"/>
    <x v="1"/>
    <x v="6"/>
    <n v="1.0755999999999999"/>
    <n v="70.76315789473683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3:58:11"/>
    <n v="1445363891"/>
    <x v="3504"/>
    <b v="0"/>
    <n v="8"/>
    <b v="1"/>
    <s v="theater/plays"/>
    <x v="1"/>
    <x v="6"/>
    <n v="1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3:00:00"/>
    <n v="1398983245"/>
    <x v="3505"/>
    <b v="0"/>
    <n v="39"/>
    <b v="1"/>
    <s v="theater/plays"/>
    <x v="1"/>
    <x v="6"/>
    <n v="1.0376000000000001"/>
    <n v="66.51282051282051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2:37:20"/>
    <n v="1404927440"/>
    <x v="3506"/>
    <b v="0"/>
    <n v="29"/>
    <b v="1"/>
    <s v="theater/plays"/>
    <x v="1"/>
    <x v="6"/>
    <n v="1.0149999999999999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7:08:57"/>
    <n v="1462140537"/>
    <x v="3507"/>
    <b v="0"/>
    <n v="72"/>
    <b v="1"/>
    <s v="theater/plays"/>
    <x v="1"/>
    <x v="6"/>
    <n v="1.04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6:00:00"/>
    <n v="1460914253"/>
    <x v="3508"/>
    <b v="0"/>
    <n v="15"/>
    <b v="1"/>
    <s v="theater/plays"/>
    <x v="1"/>
    <x v="6"/>
    <n v="1.8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3:55:00"/>
    <n v="1415392666"/>
    <x v="3509"/>
    <b v="0"/>
    <n v="33"/>
    <b v="1"/>
    <s v="theater/plays"/>
    <x v="1"/>
    <x v="6"/>
    <n v="1.0633333333333332"/>
    <n v="96.66666666666667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9:54:06"/>
    <n v="1402584846"/>
    <x v="3510"/>
    <b v="0"/>
    <n v="15"/>
    <b v="1"/>
    <s v="theater/plays"/>
    <x v="1"/>
    <x v="6"/>
    <n v="1.0055555555555555"/>
    <n v="60.33333333333333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3:30:00"/>
    <n v="1413406695"/>
    <x v="3511"/>
    <b v="0"/>
    <n v="19"/>
    <b v="1"/>
    <s v="theater/plays"/>
    <x v="1"/>
    <x v="6"/>
    <n v="1.012"/>
    <n v="79.8947368421052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6:53:12"/>
    <n v="1424609592"/>
    <x v="3512"/>
    <b v="0"/>
    <n v="17"/>
    <b v="1"/>
    <s v="theater/plays"/>
    <x v="1"/>
    <x v="6"/>
    <n v="1"/>
    <n v="58.82352941176470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3:59:00"/>
    <n v="1400725112"/>
    <x v="3513"/>
    <b v="0"/>
    <n v="44"/>
    <b v="1"/>
    <s v="theater/plays"/>
    <x v="1"/>
    <x v="6"/>
    <n v="1.1839285714285714"/>
    <n v="75.34090909090909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3:59:00"/>
    <n v="1421439552"/>
    <x v="3514"/>
    <b v="0"/>
    <n v="10"/>
    <b v="1"/>
    <s v="theater/plays"/>
    <x v="1"/>
    <x v="6"/>
    <n v="1.1000000000000001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3:32:51"/>
    <n v="1430505171"/>
    <x v="3515"/>
    <b v="0"/>
    <n v="46"/>
    <b v="1"/>
    <s v="theater/plays"/>
    <x v="1"/>
    <x v="6"/>
    <n v="1.0266666666666666"/>
    <n v="66.956521739130437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22:00:00"/>
    <n v="1407197670"/>
    <x v="3516"/>
    <b v="0"/>
    <n v="11"/>
    <b v="1"/>
    <s v="theater/plays"/>
    <x v="1"/>
    <x v="6"/>
    <n v="1"/>
    <n v="227.27272727272728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6:00:00"/>
    <n v="1401910634"/>
    <x v="3517"/>
    <b v="0"/>
    <n v="13"/>
    <b v="1"/>
    <s v="theater/plays"/>
    <x v="1"/>
    <x v="6"/>
    <n v="1"/>
    <n v="307.69230769230768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9:21:00"/>
    <n v="1410461299"/>
    <x v="3518"/>
    <b v="0"/>
    <n v="33"/>
    <b v="1"/>
    <s v="theater/plays"/>
    <x v="1"/>
    <x v="6"/>
    <n v="1.10046"/>
    <n v="50.02090909090909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9:22:30"/>
    <n v="1422886950"/>
    <x v="3519"/>
    <b v="0"/>
    <n v="28"/>
    <b v="1"/>
    <s v="theater/plays"/>
    <x v="1"/>
    <x v="6"/>
    <n v="1.0135000000000001"/>
    <n v="72.3928571428571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8:47:00"/>
    <n v="1439322412"/>
    <x v="3520"/>
    <b v="0"/>
    <n v="21"/>
    <b v="1"/>
    <s v="theater/plays"/>
    <x v="1"/>
    <x v="6"/>
    <n v="1.0075000000000001"/>
    <n v="95.95238095238094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3:40:20"/>
    <n v="1409388020"/>
    <x v="3521"/>
    <b v="0"/>
    <n v="13"/>
    <b v="1"/>
    <s v="theater/plays"/>
    <x v="1"/>
    <x v="6"/>
    <n v="1.6942857142857144"/>
    <n v="45.61538461538461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5:06:00"/>
    <n v="1439924246"/>
    <x v="3522"/>
    <b v="0"/>
    <n v="34"/>
    <b v="1"/>
    <s v="theater/plays"/>
    <x v="1"/>
    <x v="6"/>
    <n v="1"/>
    <n v="41.029411764705884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8:00:00"/>
    <n v="1469871148"/>
    <x v="3523"/>
    <b v="0"/>
    <n v="80"/>
    <b v="1"/>
    <s v="theater/plays"/>
    <x v="1"/>
    <x v="6"/>
    <n v="1.1365000000000001"/>
    <n v="56.82500000000000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3:00:00"/>
    <n v="1409336373"/>
    <x v="3524"/>
    <b v="0"/>
    <n v="74"/>
    <b v="1"/>
    <s v="theater/plays"/>
    <x v="1"/>
    <x v="6"/>
    <n v="1.0156000000000001"/>
    <n v="137.2432432432432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1:00:00"/>
    <n v="1438188106"/>
    <x v="3525"/>
    <b v="0"/>
    <n v="7"/>
    <b v="1"/>
    <s v="theater/plays"/>
    <x v="1"/>
    <x v="6"/>
    <n v="1.06"/>
    <n v="75.714285714285708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0:59:00"/>
    <n v="1459411371"/>
    <x v="3526"/>
    <b v="0"/>
    <n v="34"/>
    <b v="1"/>
    <s v="theater/plays"/>
    <x v="1"/>
    <x v="6"/>
    <n v="1.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2:59:00"/>
    <n v="1434069205"/>
    <x v="3527"/>
    <b v="0"/>
    <n v="86"/>
    <b v="1"/>
    <s v="theater/plays"/>
    <x v="1"/>
    <x v="6"/>
    <n v="1.1691666666666667"/>
    <n v="81.56976744186046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7:01:58"/>
    <n v="1483012918"/>
    <x v="3528"/>
    <b v="0"/>
    <n v="37"/>
    <b v="1"/>
    <s v="theater/plays"/>
    <x v="1"/>
    <x v="6"/>
    <n v="1.0115151515151515"/>
    <n v="45.10810810810810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20:00:00"/>
    <n v="1434997018"/>
    <x v="3529"/>
    <b v="0"/>
    <n v="18"/>
    <b v="1"/>
    <s v="theater/plays"/>
    <x v="1"/>
    <x v="6"/>
    <n v="1.32"/>
    <n v="36.66666666666666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5:00:00"/>
    <n v="1457881057"/>
    <x v="3530"/>
    <b v="0"/>
    <n v="22"/>
    <b v="1"/>
    <s v="theater/plays"/>
    <x v="1"/>
    <x v="6"/>
    <n v="1"/>
    <n v="125"/>
  </r>
  <r>
    <n v="3531"/>
    <s v="The Reinvention of Lily Johnson"/>
    <s v="A political comedy for a crazy election year"/>
    <n v="1000"/>
    <n v="1280"/>
    <x v="0"/>
    <x v="0"/>
    <s v="USD"/>
    <n v="1467301334"/>
    <d v="2016-06-30T10:42:14"/>
    <n v="1464709334"/>
    <x v="3531"/>
    <b v="0"/>
    <n v="26"/>
    <b v="1"/>
    <s v="theater/plays"/>
    <x v="1"/>
    <x v="6"/>
    <n v="1.28"/>
    <n v="49.23076923076923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2:59:00"/>
    <n v="1409667827"/>
    <x v="3532"/>
    <b v="0"/>
    <n v="27"/>
    <b v="1"/>
    <s v="theater/plays"/>
    <x v="1"/>
    <x v="6"/>
    <n v="1.1895833333333334"/>
    <n v="42.29629629629629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4:16:07"/>
    <n v="1444673767"/>
    <x v="3533"/>
    <b v="0"/>
    <n v="8"/>
    <b v="1"/>
    <s v="theater/plays"/>
    <x v="1"/>
    <x v="6"/>
    <n v="1.262"/>
    <n v="78.875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0:00:23"/>
    <n v="1440687623"/>
    <x v="3534"/>
    <b v="0"/>
    <n v="204"/>
    <b v="1"/>
    <s v="theater/plays"/>
    <x v="1"/>
    <x v="6"/>
    <n v="1.5620000000000001"/>
    <n v="38.28431372549019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3:00:00"/>
    <n v="1441120910"/>
    <x v="3535"/>
    <b v="0"/>
    <n v="46"/>
    <b v="1"/>
    <s v="theater/plays"/>
    <x v="1"/>
    <x v="6"/>
    <n v="1.0315000000000001"/>
    <n v="44.8478260869565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6:59:00"/>
    <n v="1448040425"/>
    <x v="3536"/>
    <b v="0"/>
    <n v="17"/>
    <b v="1"/>
    <s v="theater/plays"/>
    <x v="1"/>
    <x v="6"/>
    <n v="1.5333333333333334"/>
    <n v="13.52941176470588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2:59:00"/>
    <n v="1413016216"/>
    <x v="3537"/>
    <b v="0"/>
    <n v="28"/>
    <b v="1"/>
    <s v="theater/plays"/>
    <x v="1"/>
    <x v="6"/>
    <n v="1.8044444444444445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5:05:40"/>
    <n v="1469009140"/>
    <x v="3538"/>
    <b v="0"/>
    <n v="83"/>
    <b v="1"/>
    <s v="theater/plays"/>
    <x v="1"/>
    <x v="6"/>
    <n v="1.2845"/>
    <n v="30.95180722891566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3:08:42"/>
    <n v="1471543722"/>
    <x v="3539"/>
    <b v="0"/>
    <n v="13"/>
    <b v="1"/>
    <s v="theater/plays"/>
    <x v="1"/>
    <x v="6"/>
    <n v="1.1966666666666668"/>
    <n v="55.23076923076923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9:04:51"/>
    <n v="1464307491"/>
    <x v="3540"/>
    <b v="0"/>
    <n v="8"/>
    <b v="1"/>
    <s v="theater/plays"/>
    <x v="1"/>
    <x v="6"/>
    <n v="1.23"/>
    <n v="46.12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2:31:15"/>
    <n v="1438882275"/>
    <x v="3541"/>
    <b v="0"/>
    <n v="32"/>
    <b v="1"/>
    <s v="theater/plays"/>
    <x v="1"/>
    <x v="6"/>
    <n v="1.05"/>
    <n v="39.37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9:23:42"/>
    <n v="1404915822"/>
    <x v="3542"/>
    <b v="0"/>
    <n v="85"/>
    <b v="1"/>
    <s v="theater/plays"/>
    <x v="1"/>
    <x v="6"/>
    <n v="1.0223636363636364"/>
    <n v="66.15294117647059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3:07:39"/>
    <n v="1432663659"/>
    <x v="3543"/>
    <b v="0"/>
    <n v="29"/>
    <b v="1"/>
    <s v="theater/plays"/>
    <x v="1"/>
    <x v="6"/>
    <n v="1.0466666666666666"/>
    <n v="54.137931034482762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4:57:37"/>
    <n v="1423166257"/>
    <x v="3544"/>
    <b v="0"/>
    <n v="24"/>
    <b v="1"/>
    <s v="theater/plays"/>
    <x v="1"/>
    <x v="6"/>
    <n v="1"/>
    <n v="104.166666666666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4:22:39"/>
    <n v="1426188159"/>
    <x v="3545"/>
    <b v="0"/>
    <n v="8"/>
    <b v="1"/>
    <s v="theater/plays"/>
    <x v="1"/>
    <x v="6"/>
    <n v="1.004"/>
    <n v="31.37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2:59:00"/>
    <n v="1426002684"/>
    <x v="3546"/>
    <b v="0"/>
    <n v="19"/>
    <b v="1"/>
    <s v="theater/plays"/>
    <x v="1"/>
    <x v="6"/>
    <n v="1.0227272727272727"/>
    <n v="59.21052631578947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22:59:00"/>
    <n v="1461117201"/>
    <x v="3547"/>
    <b v="0"/>
    <n v="336"/>
    <b v="1"/>
    <s v="theater/plays"/>
    <x v="1"/>
    <x v="6"/>
    <n v="1.1440928571428572"/>
    <n v="119.17633928571429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20:00:00"/>
    <n v="1455230214"/>
    <x v="3548"/>
    <b v="0"/>
    <n v="13"/>
    <b v="1"/>
    <s v="theater/plays"/>
    <x v="1"/>
    <x v="6"/>
    <n v="1.019047619047619"/>
    <n v="164.61538461538461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4:27:53"/>
    <n v="1438939673"/>
    <x v="3549"/>
    <b v="0"/>
    <n v="42"/>
    <b v="1"/>
    <s v="theater/plays"/>
    <x v="1"/>
    <x v="6"/>
    <n v="1.02"/>
    <n v="24.28571428571428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6:26:38"/>
    <n v="1459632398"/>
    <x v="3550"/>
    <b v="0"/>
    <n v="64"/>
    <b v="1"/>
    <s v="theater/plays"/>
    <x v="1"/>
    <x v="6"/>
    <n v="1.048"/>
    <n v="40.9375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7:07:00"/>
    <n v="1398342170"/>
    <x v="3551"/>
    <b v="0"/>
    <n v="25"/>
    <b v="1"/>
    <s v="theater/plays"/>
    <x v="1"/>
    <x v="6"/>
    <n v="1.0183333333333333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9:05:24"/>
    <n v="1401372324"/>
    <x v="3552"/>
    <b v="0"/>
    <n v="20"/>
    <b v="1"/>
    <s v="theater/plays"/>
    <x v="1"/>
    <x v="6"/>
    <n v="1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9:00:00"/>
    <n v="1436575280"/>
    <x v="3553"/>
    <b v="0"/>
    <n v="104"/>
    <b v="1"/>
    <s v="theater/plays"/>
    <x v="1"/>
    <x v="6"/>
    <n v="1.0627272727272727"/>
    <n v="56.20192307692308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2:00:00"/>
    <n v="1421025159"/>
    <x v="3554"/>
    <b v="0"/>
    <n v="53"/>
    <b v="1"/>
    <s v="theater/plays"/>
    <x v="1"/>
    <x v="6"/>
    <n v="1.1342219999999998"/>
    <n v="107.002075471698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6:36:34"/>
    <n v="1476786994"/>
    <x v="3555"/>
    <b v="0"/>
    <n v="14"/>
    <b v="1"/>
    <s v="theater/plays"/>
    <x v="1"/>
    <x v="6"/>
    <n v="1"/>
    <n v="171.4285714285714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0:35:24"/>
    <n v="1403105724"/>
    <x v="3556"/>
    <b v="0"/>
    <n v="20"/>
    <b v="1"/>
    <s v="theater/plays"/>
    <x v="1"/>
    <x v="6"/>
    <n v="1.0045454545454546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1:38:31"/>
    <n v="1396334311"/>
    <x v="3557"/>
    <b v="0"/>
    <n v="558"/>
    <b v="1"/>
    <s v="theater/plays"/>
    <x v="1"/>
    <x v="6"/>
    <n v="1.0003599999999999"/>
    <n v="179.27598566308242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6:00:00"/>
    <n v="1431718575"/>
    <x v="3558"/>
    <b v="0"/>
    <n v="22"/>
    <b v="1"/>
    <s v="theater/plays"/>
    <x v="1"/>
    <x v="6"/>
    <n v="1.44"/>
    <n v="22.909090909090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3:58:00"/>
    <n v="1436408308"/>
    <x v="3559"/>
    <b v="0"/>
    <n v="24"/>
    <b v="1"/>
    <s v="theater/plays"/>
    <x v="1"/>
    <x v="6"/>
    <n v="1.0349999999999999"/>
    <n v="43.12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1:45:00"/>
    <n v="1429651266"/>
    <x v="3560"/>
    <b v="0"/>
    <n v="74"/>
    <b v="1"/>
    <s v="theater/plays"/>
    <x v="1"/>
    <x v="6"/>
    <n v="1.0843750000000001"/>
    <n v="46.89189189189189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3:36:00"/>
    <n v="1437236378"/>
    <x v="3561"/>
    <b v="0"/>
    <n v="54"/>
    <b v="1"/>
    <s v="theater/plays"/>
    <x v="1"/>
    <x v="6"/>
    <n v="1.024"/>
    <n v="47.40740740740740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7:00:00"/>
    <n v="1457115427"/>
    <x v="3562"/>
    <b v="0"/>
    <n v="31"/>
    <b v="1"/>
    <s v="theater/plays"/>
    <x v="1"/>
    <x v="6"/>
    <n v="1.4888888888888889"/>
    <n v="15.1290322580645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4:00:00"/>
    <n v="1467648456"/>
    <x v="3563"/>
    <b v="0"/>
    <n v="25"/>
    <b v="1"/>
    <s v="theater/plays"/>
    <x v="1"/>
    <x v="6"/>
    <n v="1.0549000000000002"/>
    <n v="21.098000000000003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1:00:00"/>
    <n v="1440082649"/>
    <x v="3564"/>
    <b v="0"/>
    <n v="17"/>
    <b v="1"/>
    <s v="theater/plays"/>
    <x v="1"/>
    <x v="6"/>
    <n v="1.0049999999999999"/>
    <n v="59.1176470588235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2:50:08"/>
    <n v="1417456208"/>
    <x v="3565"/>
    <b v="0"/>
    <n v="12"/>
    <b v="1"/>
    <s v="theater/plays"/>
    <x v="1"/>
    <x v="6"/>
    <n v="1.3055555555555556"/>
    <n v="97.91666666666667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7:11:23"/>
    <n v="1419423083"/>
    <x v="3566"/>
    <b v="0"/>
    <n v="38"/>
    <b v="1"/>
    <s v="theater/plays"/>
    <x v="1"/>
    <x v="6"/>
    <n v="1.0475000000000001"/>
    <n v="55.13157894736841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4:27:24"/>
    <n v="1431372444"/>
    <x v="3567"/>
    <b v="0"/>
    <n v="41"/>
    <b v="1"/>
    <s v="theater/plays"/>
    <x v="1"/>
    <x v="6"/>
    <n v="1.0880000000000001"/>
    <n v="26.53658536585365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2:46:34"/>
    <n v="1408383994"/>
    <x v="3568"/>
    <b v="0"/>
    <n v="19"/>
    <b v="1"/>
    <s v="theater/plays"/>
    <x v="1"/>
    <x v="6"/>
    <n v="1.1100000000000001"/>
    <n v="58.42105263157894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1:31:36"/>
    <n v="1418142696"/>
    <x v="3569"/>
    <b v="0"/>
    <n v="41"/>
    <b v="1"/>
    <s v="theater/plays"/>
    <x v="1"/>
    <x v="6"/>
    <n v="1.0047999999999999"/>
    <n v="122.53658536585365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2:00:00"/>
    <n v="1417593483"/>
    <x v="3570"/>
    <b v="0"/>
    <n v="26"/>
    <b v="1"/>
    <s v="theater/plays"/>
    <x v="1"/>
    <x v="6"/>
    <n v="1.1435"/>
    <n v="87.961538461538467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5:36:53"/>
    <n v="1412109413"/>
    <x v="3571"/>
    <b v="0"/>
    <n v="25"/>
    <b v="1"/>
    <s v="theater/plays"/>
    <x v="1"/>
    <x v="6"/>
    <n v="1.2206666666666666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d v="2015-06-21T08:41:22"/>
    <n v="1432302082"/>
    <x v="3572"/>
    <b v="0"/>
    <n v="9"/>
    <b v="1"/>
    <s v="theater/plays"/>
    <x v="1"/>
    <x v="6"/>
    <n v="1"/>
    <n v="55.555555555555557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5:00:46"/>
    <n v="1412845246"/>
    <x v="3573"/>
    <b v="0"/>
    <n v="78"/>
    <b v="1"/>
    <s v="theater/plays"/>
    <x v="1"/>
    <x v="6"/>
    <n v="1.028"/>
    <n v="39.538461538461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8:37:28"/>
    <n v="1413326248"/>
    <x v="3574"/>
    <b v="0"/>
    <n v="45"/>
    <b v="1"/>
    <s v="theater/plays"/>
    <x v="1"/>
    <x v="6"/>
    <n v="1.0612068965517241"/>
    <n v="136.7777777777777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2:59:00"/>
    <n v="1468176527"/>
    <x v="3575"/>
    <b v="0"/>
    <n v="102"/>
    <b v="1"/>
    <s v="theater/plays"/>
    <x v="1"/>
    <x v="6"/>
    <n v="1.0133000000000001"/>
    <n v="99.34313725490196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9:10:54"/>
    <n v="1475759454"/>
    <x v="3576"/>
    <b v="0"/>
    <n v="5"/>
    <b v="1"/>
    <s v="theater/plays"/>
    <x v="1"/>
    <x v="6"/>
    <n v="1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1:28:00"/>
    <n v="1427741583"/>
    <x v="3577"/>
    <b v="0"/>
    <n v="27"/>
    <b v="1"/>
    <s v="theater/plays"/>
    <x v="1"/>
    <x v="6"/>
    <n v="1.3"/>
    <n v="28.8888888888888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2:36:17"/>
    <n v="1459445777"/>
    <x v="3578"/>
    <b v="0"/>
    <n v="37"/>
    <b v="1"/>
    <s v="theater/plays"/>
    <x v="1"/>
    <x v="6"/>
    <n v="1.0001333333333333"/>
    <n v="40.54594594594594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2:17:36"/>
    <n v="1456856256"/>
    <x v="3579"/>
    <b v="0"/>
    <n v="14"/>
    <b v="1"/>
    <s v="theater/plays"/>
    <x v="1"/>
    <x v="6"/>
    <n v="1"/>
    <n v="35.71428571428571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3:59:00"/>
    <n v="1421900022"/>
    <x v="3580"/>
    <b v="0"/>
    <n v="27"/>
    <b v="1"/>
    <s v="theater/plays"/>
    <x v="1"/>
    <x v="6"/>
    <n v="1.1388888888888888"/>
    <n v="37.96296296296296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6:18:30"/>
    <n v="1405509510"/>
    <x v="3581"/>
    <b v="0"/>
    <n v="45"/>
    <b v="1"/>
    <s v="theater/plays"/>
    <x v="1"/>
    <x v="6"/>
    <n v="1"/>
    <n v="33.33333333333333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21:18:02"/>
    <n v="1458613082"/>
    <x v="3582"/>
    <b v="0"/>
    <n v="49"/>
    <b v="1"/>
    <s v="theater/plays"/>
    <x v="1"/>
    <x v="6"/>
    <n v="2.87"/>
    <n v="58.571428571428569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4:13:25"/>
    <n v="1455790405"/>
    <x v="3583"/>
    <b v="0"/>
    <n v="24"/>
    <b v="1"/>
    <s v="theater/plays"/>
    <x v="1"/>
    <x v="6"/>
    <n v="1.085"/>
    <n v="135.6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2:35:44"/>
    <n v="1434180944"/>
    <x v="3584"/>
    <b v="0"/>
    <n v="112"/>
    <b v="1"/>
    <s v="theater/plays"/>
    <x v="1"/>
    <x v="6"/>
    <n v="1.155"/>
    <n v="30.937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2:11:30"/>
    <n v="1416589890"/>
    <x v="3585"/>
    <b v="0"/>
    <n v="23"/>
    <b v="1"/>
    <s v="theater/plays"/>
    <x v="1"/>
    <x v="6"/>
    <n v="1.1911764705882353"/>
    <n v="176.08695652173913"/>
  </r>
  <r>
    <n v="3586"/>
    <s v="Actors &amp; Musicians who are Blind or Autistic"/>
    <s v="See Theatre In A New Light"/>
    <n v="7500"/>
    <n v="8207"/>
    <x v="0"/>
    <x v="0"/>
    <s v="USD"/>
    <n v="1474649070"/>
    <d v="2016-09-23T11:44:30"/>
    <n v="1469465070"/>
    <x v="3586"/>
    <b v="0"/>
    <n v="54"/>
    <b v="1"/>
    <s v="theater/plays"/>
    <x v="1"/>
    <x v="6"/>
    <n v="1.0942666666666667"/>
    <n v="151.981481481481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4:00:00"/>
    <n v="1463144254"/>
    <x v="3587"/>
    <b v="0"/>
    <n v="28"/>
    <b v="1"/>
    <s v="theater/plays"/>
    <x v="1"/>
    <x v="6"/>
    <n v="1.266"/>
    <n v="22.607142857142858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8:00:00"/>
    <n v="1428436410"/>
    <x v="3588"/>
    <b v="0"/>
    <n v="11"/>
    <b v="1"/>
    <s v="theater/plays"/>
    <x v="1"/>
    <x v="6"/>
    <n v="1.0049999999999999"/>
    <n v="18.27272727272727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0:32:27"/>
    <n v="1430494347"/>
    <x v="3589"/>
    <b v="0"/>
    <n v="62"/>
    <b v="1"/>
    <s v="theater/plays"/>
    <x v="1"/>
    <x v="6"/>
    <n v="1.2749999999999999"/>
    <n v="82.25806451612903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3:00:34"/>
    <n v="1411200034"/>
    <x v="3590"/>
    <b v="0"/>
    <n v="73"/>
    <b v="1"/>
    <s v="theater/plays"/>
    <x v="1"/>
    <x v="6"/>
    <n v="1.0005999999999999"/>
    <n v="68.53424657534246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3:59:00"/>
    <n v="1419979544"/>
    <x v="3591"/>
    <b v="0"/>
    <n v="18"/>
    <b v="1"/>
    <s v="theater/plays"/>
    <x v="1"/>
    <x v="6"/>
    <n v="1.75"/>
    <n v="68.05555555555555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3:59:00"/>
    <n v="1418673307"/>
    <x v="3592"/>
    <b v="0"/>
    <n v="35"/>
    <b v="1"/>
    <s v="theater/plays"/>
    <x v="1"/>
    <x v="6"/>
    <n v="1.2725"/>
    <n v="72.71428571428570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5:26:00"/>
    <n v="1417469639"/>
    <x v="3593"/>
    <b v="0"/>
    <n v="43"/>
    <b v="1"/>
    <s v="theater/plays"/>
    <x v="1"/>
    <x v="6"/>
    <n v="1.1063333333333334"/>
    <n v="77.186046511627907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20:36:22"/>
    <n v="1470792982"/>
    <x v="3594"/>
    <b v="0"/>
    <n v="36"/>
    <b v="1"/>
    <s v="theater/plays"/>
    <x v="1"/>
    <x v="6"/>
    <n v="1.2593749999999999"/>
    <n v="55.972222222222221"/>
  </r>
  <r>
    <n v="3595"/>
    <s v="The Flu Season"/>
    <s v="A new theatre company staging Will Eno's The Flu Season in Seattle"/>
    <n v="2600"/>
    <n v="3081"/>
    <x v="0"/>
    <x v="0"/>
    <s v="USD"/>
    <n v="1426229940"/>
    <d v="2015-03-13T01:59:00"/>
    <n v="1423959123"/>
    <x v="3595"/>
    <b v="0"/>
    <n v="62"/>
    <b v="1"/>
    <s v="theater/plays"/>
    <x v="1"/>
    <x v="6"/>
    <n v="1.1850000000000001"/>
    <n v="49.69354838709677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2:09:42"/>
    <n v="1407258582"/>
    <x v="3596"/>
    <b v="0"/>
    <n v="15"/>
    <b v="1"/>
    <s v="theater/plays"/>
    <x v="1"/>
    <x v="6"/>
    <n v="1.0772727272727274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0:59:00"/>
    <n v="1455717790"/>
    <x v="3597"/>
    <b v="0"/>
    <n v="33"/>
    <b v="1"/>
    <s v="theater/plays"/>
    <x v="1"/>
    <x v="6"/>
    <n v="1.026"/>
    <n v="77.72727272727273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3:59:00"/>
    <n v="1408129822"/>
    <x v="3598"/>
    <b v="0"/>
    <n v="27"/>
    <b v="1"/>
    <s v="theater/plays"/>
    <x v="1"/>
    <x v="6"/>
    <n v="1.101"/>
    <n v="40.777777777777779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9:00:00"/>
    <n v="1438715077"/>
    <x v="3599"/>
    <b v="0"/>
    <n v="17"/>
    <b v="1"/>
    <s v="theater/plays"/>
    <x v="1"/>
    <x v="6"/>
    <n v="2.02"/>
    <n v="59.411764705882355"/>
  </r>
  <r>
    <n v="3600"/>
    <s v="Pariah"/>
    <s v="The First Play From The Man Who Brought You The Black James Bond!"/>
    <n v="10"/>
    <n v="13"/>
    <x v="0"/>
    <x v="0"/>
    <s v="USD"/>
    <n v="1476390164"/>
    <d v="2016-10-13T15:22:44"/>
    <n v="1473970964"/>
    <x v="3600"/>
    <b v="0"/>
    <n v="4"/>
    <b v="1"/>
    <s v="theater/plays"/>
    <x v="1"/>
    <x v="6"/>
    <n v="1.3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8:58:02"/>
    <n v="1418860682"/>
    <x v="3601"/>
    <b v="0"/>
    <n v="53"/>
    <b v="1"/>
    <s v="theater/plays"/>
    <x v="1"/>
    <x v="6"/>
    <n v="1.0435000000000001"/>
    <n v="39.37735849056603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6:27:59"/>
    <n v="1458336479"/>
    <x v="3602"/>
    <b v="0"/>
    <n v="49"/>
    <b v="1"/>
    <s v="theater/plays"/>
    <x v="1"/>
    <x v="6"/>
    <n v="1.0004999999999999"/>
    <n v="81.67346938775510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6:44:40"/>
    <n v="1444164280"/>
    <x v="3603"/>
    <b v="0"/>
    <n v="57"/>
    <b v="1"/>
    <s v="theater/plays"/>
    <x v="1"/>
    <x v="6"/>
    <n v="1.7066666666666668"/>
    <n v="44.91228070175438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1:59:00"/>
    <n v="1461370956"/>
    <x v="3604"/>
    <b v="0"/>
    <n v="69"/>
    <b v="1"/>
    <s v="theater/plays"/>
    <x v="1"/>
    <x v="6"/>
    <n v="1.1283333333333334"/>
    <n v="49.0579710144927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4:02:06"/>
    <n v="1452798126"/>
    <x v="3605"/>
    <b v="0"/>
    <n v="15"/>
    <b v="1"/>
    <s v="theater/plays"/>
    <x v="1"/>
    <x v="6"/>
    <n v="1.84"/>
    <n v="30.66666666666666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9:30:57"/>
    <n v="1468593057"/>
    <x v="3606"/>
    <b v="0"/>
    <n v="64"/>
    <b v="1"/>
    <s v="theater/plays"/>
    <x v="1"/>
    <x v="6"/>
    <n v="1.3026666666666666"/>
    <n v="61.0625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9:00:00"/>
    <n v="1448924882"/>
    <x v="3607"/>
    <b v="0"/>
    <n v="20"/>
    <b v="1"/>
    <s v="theater/plays"/>
    <x v="1"/>
    <x v="6"/>
    <n v="1.0545454545454545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9:00:00"/>
    <n v="1463418090"/>
    <x v="3608"/>
    <b v="0"/>
    <n v="27"/>
    <b v="1"/>
    <s v="theater/plays"/>
    <x v="1"/>
    <x v="6"/>
    <n v="1"/>
    <n v="29.629629629629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7:48:05"/>
    <n v="1456789685"/>
    <x v="3609"/>
    <b v="0"/>
    <n v="21"/>
    <b v="1"/>
    <s v="theater/plays"/>
    <x v="1"/>
    <x v="6"/>
    <n v="1.5331632653061225"/>
    <n v="143.095238095238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5:22:16"/>
    <n v="1437214936"/>
    <x v="3610"/>
    <b v="0"/>
    <n v="31"/>
    <b v="1"/>
    <s v="theater/plays"/>
    <x v="1"/>
    <x v="6"/>
    <n v="1.623"/>
    <n v="52.3548387096774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3:53:21"/>
    <n v="1425891201"/>
    <x v="3611"/>
    <b v="0"/>
    <n v="51"/>
    <b v="1"/>
    <s v="theater/plays"/>
    <x v="1"/>
    <x v="6"/>
    <n v="1.36"/>
    <n v="66.66666666666667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2:26:51"/>
    <n v="1401470811"/>
    <x v="3612"/>
    <b v="0"/>
    <n v="57"/>
    <b v="1"/>
    <s v="theater/plays"/>
    <x v="1"/>
    <x v="6"/>
    <n v="1.444"/>
    <n v="126.666666666666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9:09:34"/>
    <n v="1401372574"/>
    <x v="3613"/>
    <b v="0"/>
    <n v="20"/>
    <b v="1"/>
    <s v="theater/plays"/>
    <x v="1"/>
    <x v="6"/>
    <n v="1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20:00:16"/>
    <n v="1432083616"/>
    <x v="3614"/>
    <b v="0"/>
    <n v="71"/>
    <b v="1"/>
    <s v="theater/plays"/>
    <x v="1"/>
    <x v="6"/>
    <n v="1.008"/>
    <n v="35.49295774647887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9:14:56"/>
    <n v="1447164896"/>
    <x v="3615"/>
    <b v="0"/>
    <n v="72"/>
    <b v="1"/>
    <s v="theater/plays"/>
    <x v="1"/>
    <x v="6"/>
    <n v="1.0680000000000001"/>
    <n v="37.08333333333333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6:47:44"/>
    <n v="1424213264"/>
    <x v="3616"/>
    <b v="0"/>
    <n v="45"/>
    <b v="1"/>
    <s v="theater/plays"/>
    <x v="1"/>
    <x v="6"/>
    <n v="1.248"/>
    <n v="69.33333333333332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9:00:00"/>
    <n v="1486996729"/>
    <x v="3617"/>
    <b v="0"/>
    <n v="51"/>
    <b v="1"/>
    <s v="theater/plays"/>
    <x v="1"/>
    <x v="6"/>
    <n v="1.1891891891891893"/>
    <n v="17.25490196078431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0:04:10"/>
    <n v="1430751850"/>
    <x v="3618"/>
    <b v="0"/>
    <n v="56"/>
    <b v="1"/>
    <s v="theater/plays"/>
    <x v="1"/>
    <x v="6"/>
    <n v="1.01"/>
    <n v="36.071428571428569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7:00:00"/>
    <n v="1476760226"/>
    <x v="3619"/>
    <b v="0"/>
    <n v="17"/>
    <b v="1"/>
    <s v="theater/plays"/>
    <x v="1"/>
    <x v="6"/>
    <n v="1.1299999999999999"/>
    <n v="66.4705882352941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3:00:00"/>
    <n v="1422916261"/>
    <x v="3620"/>
    <b v="0"/>
    <n v="197"/>
    <b v="1"/>
    <s v="theater/plays"/>
    <x v="1"/>
    <x v="6"/>
    <n v="1.0519047619047619"/>
    <n v="56.06598984771573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6:00:00"/>
    <n v="1473200844"/>
    <x v="3621"/>
    <b v="0"/>
    <n v="70"/>
    <b v="1"/>
    <s v="theater/plays"/>
    <x v="1"/>
    <x v="6"/>
    <n v="1.0973333333333333"/>
    <n v="47.02857142857143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22:23:00"/>
    <n v="1409030371"/>
    <x v="3622"/>
    <b v="0"/>
    <n v="21"/>
    <b v="1"/>
    <s v="theater/plays"/>
    <x v="1"/>
    <x v="6"/>
    <n v="1.00099"/>
    <n v="47.666190476190479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2:00:00"/>
    <n v="1404841270"/>
    <x v="3623"/>
    <b v="0"/>
    <n v="34"/>
    <b v="1"/>
    <s v="theater/plays"/>
    <x v="1"/>
    <x v="6"/>
    <n v="1.2"/>
    <n v="88.23529411764705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3:34:50"/>
    <n v="1466793290"/>
    <x v="3624"/>
    <b v="0"/>
    <n v="39"/>
    <b v="1"/>
    <s v="theater/plays"/>
    <x v="1"/>
    <x v="6"/>
    <n v="1.0493333333333332"/>
    <n v="80.71794871794871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0:39:37"/>
    <n v="1433259577"/>
    <x v="3625"/>
    <b v="0"/>
    <n v="78"/>
    <b v="1"/>
    <s v="theater/plays"/>
    <x v="1"/>
    <x v="6"/>
    <n v="1.0266666666666666"/>
    <n v="39.48717948717948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1:00:57"/>
    <n v="1406390457"/>
    <x v="3626"/>
    <b v="0"/>
    <n v="48"/>
    <b v="1"/>
    <s v="theater/plays"/>
    <x v="1"/>
    <x v="6"/>
    <n v="1.0182500000000001"/>
    <n v="84.85416666666667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2:59:00"/>
    <n v="1459446487"/>
    <x v="3627"/>
    <b v="0"/>
    <n v="29"/>
    <b v="1"/>
    <s v="theater/plays"/>
    <x v="1"/>
    <x v="6"/>
    <n v="1"/>
    <n v="68.96551724137931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5:59:56"/>
    <n v="1444852796"/>
    <x v="3628"/>
    <b v="0"/>
    <n v="0"/>
    <b v="0"/>
    <s v="theater/musical"/>
    <x v="1"/>
    <x v="40"/>
    <n v="0"/>
    <s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2:00:00"/>
    <n v="1457403364"/>
    <x v="3629"/>
    <b v="0"/>
    <n v="2"/>
    <b v="0"/>
    <s v="theater/musical"/>
    <x v="1"/>
    <x v="40"/>
    <n v="1.9999999999999999E-6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6:19:50"/>
    <n v="1414700390"/>
    <x v="3630"/>
    <b v="0"/>
    <n v="1"/>
    <b v="0"/>
    <s v="theater/musical"/>
    <x v="1"/>
    <x v="40"/>
    <n v="3.3333333333333332E-4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2:59:00"/>
    <n v="1409335497"/>
    <x v="3631"/>
    <b v="0"/>
    <n v="59"/>
    <b v="0"/>
    <s v="theater/musical"/>
    <x v="1"/>
    <x v="40"/>
    <n v="0.51023391812865493"/>
    <n v="147.8813559322033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7:29:09"/>
    <n v="1415053749"/>
    <x v="3632"/>
    <b v="0"/>
    <n v="1"/>
    <b v="0"/>
    <s v="theater/musical"/>
    <x v="1"/>
    <x v="40"/>
    <n v="0.2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20:00:00"/>
    <n v="1475765867"/>
    <x v="3633"/>
    <b v="0"/>
    <n v="31"/>
    <b v="0"/>
    <s v="theater/musical"/>
    <x v="1"/>
    <x v="40"/>
    <n v="0.35239999999999999"/>
    <n v="56.83870967741935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2:59:00"/>
    <n v="1480219174"/>
    <x v="3634"/>
    <b v="0"/>
    <n v="18"/>
    <b v="0"/>
    <s v="theater/musical"/>
    <x v="1"/>
    <x v="40"/>
    <n v="4.2466666666666666E-2"/>
    <n v="176.94444444444446"/>
  </r>
  <r>
    <n v="3635"/>
    <s v="Mary's Son"/>
    <s v="Mary's Son is a pop opera about Jesus and the hope he brings to all people."/>
    <n v="3500"/>
    <n v="1276"/>
    <x v="2"/>
    <x v="0"/>
    <s v="USD"/>
    <n v="1461186676"/>
    <d v="2016-04-20T16:11:16"/>
    <n v="1458594676"/>
    <x v="3635"/>
    <b v="0"/>
    <n v="10"/>
    <b v="0"/>
    <s v="theater/musical"/>
    <x v="1"/>
    <x v="40"/>
    <n v="0.36457142857142855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1:40:29"/>
    <n v="1439224829"/>
    <x v="3636"/>
    <b v="0"/>
    <n v="0"/>
    <b v="0"/>
    <s v="theater/musical"/>
    <x v="1"/>
    <x v="40"/>
    <n v="0"/>
    <s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1:48:55"/>
    <n v="1417538935"/>
    <x v="3637"/>
    <b v="0"/>
    <n v="14"/>
    <b v="0"/>
    <s v="theater/musical"/>
    <x v="1"/>
    <x v="40"/>
    <n v="0.30866666666666664"/>
    <n v="66.142857142857139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0:08:52"/>
    <n v="1424275732"/>
    <x v="3638"/>
    <b v="0"/>
    <n v="2"/>
    <b v="0"/>
    <s v="theater/musical"/>
    <x v="1"/>
    <x v="40"/>
    <n v="6.545454545454546E-2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0:11:00"/>
    <n v="1470672906"/>
    <x v="3639"/>
    <b v="0"/>
    <n v="1"/>
    <b v="0"/>
    <s v="theater/musical"/>
    <x v="1"/>
    <x v="40"/>
    <n v="4.0000000000000003E-5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3:45:30"/>
    <n v="1428691530"/>
    <x v="3640"/>
    <b v="0"/>
    <n v="3"/>
    <b v="0"/>
    <s v="theater/musical"/>
    <x v="1"/>
    <x v="40"/>
    <n v="5.5E-2"/>
    <n v="18.33333333333333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0:00:00"/>
    <n v="1410966179"/>
    <x v="3641"/>
    <b v="0"/>
    <n v="0"/>
    <b v="0"/>
    <s v="theater/musical"/>
    <x v="1"/>
    <x v="40"/>
    <n v="0"/>
    <s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2:00:00"/>
    <n v="1445369727"/>
    <x v="3642"/>
    <b v="0"/>
    <n v="2"/>
    <b v="0"/>
    <s v="theater/musical"/>
    <x v="1"/>
    <x v="40"/>
    <n v="2.1428571428571429E-2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3:27:19"/>
    <n v="1444274839"/>
    <x v="3643"/>
    <b v="0"/>
    <n v="0"/>
    <b v="0"/>
    <s v="theater/musical"/>
    <x v="1"/>
    <x v="40"/>
    <n v="0"/>
    <s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3:59:00"/>
    <n v="1454996887"/>
    <x v="3644"/>
    <b v="0"/>
    <n v="12"/>
    <b v="0"/>
    <s v="theater/musical"/>
    <x v="1"/>
    <x v="40"/>
    <n v="0.16420000000000001"/>
    <n v="68.416666666666671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9:17:18"/>
    <n v="1477178238"/>
    <x v="3645"/>
    <b v="0"/>
    <n v="1"/>
    <b v="0"/>
    <s v="theater/musical"/>
    <x v="1"/>
    <x v="40"/>
    <n v="1E-3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8:30:00"/>
    <n v="1431770802"/>
    <x v="3646"/>
    <b v="0"/>
    <n v="8"/>
    <b v="0"/>
    <s v="theater/musical"/>
    <x v="1"/>
    <x v="40"/>
    <n v="4.8099999999999997E-2"/>
    <n v="60.12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2:58:47"/>
    <n v="1471370327"/>
    <x v="3647"/>
    <b v="0"/>
    <n v="2"/>
    <b v="0"/>
    <s v="theater/musical"/>
    <x v="1"/>
    <x v="40"/>
    <n v="0.06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2:00:45"/>
    <n v="1409900445"/>
    <x v="3648"/>
    <b v="0"/>
    <n v="73"/>
    <b v="1"/>
    <s v="theater/plays"/>
    <x v="1"/>
    <x v="6"/>
    <n v="1.003825"/>
    <n v="550.0410958904109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2:06:34"/>
    <n v="1400691994"/>
    <x v="3649"/>
    <b v="0"/>
    <n v="8"/>
    <b v="1"/>
    <s v="theater/plays"/>
    <x v="1"/>
    <x v="6"/>
    <n v="1.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6:29:44"/>
    <n v="1452598184"/>
    <x v="3650"/>
    <b v="0"/>
    <n v="17"/>
    <b v="1"/>
    <s v="theater/plays"/>
    <x v="1"/>
    <x v="6"/>
    <n v="1"/>
    <n v="29.41176470588235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0:59:00"/>
    <n v="1404833442"/>
    <x v="3651"/>
    <b v="0"/>
    <n v="9"/>
    <b v="1"/>
    <s v="theater/plays"/>
    <x v="1"/>
    <x v="6"/>
    <n v="1.04"/>
    <n v="57.777777777777779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22:59:00"/>
    <n v="1471188502"/>
    <x v="3652"/>
    <b v="0"/>
    <n v="17"/>
    <b v="1"/>
    <s v="theater/plays"/>
    <x v="1"/>
    <x v="6"/>
    <n v="2.5066666666666668"/>
    <n v="44.23529411764705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3:43:27"/>
    <n v="1436172207"/>
    <x v="3653"/>
    <b v="0"/>
    <n v="33"/>
    <b v="1"/>
    <s v="theater/plays"/>
    <x v="1"/>
    <x v="6"/>
    <n v="1.0049999999999999"/>
    <n v="60.90909090909090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2:00:00"/>
    <n v="1457690386"/>
    <x v="3654"/>
    <b v="0"/>
    <n v="38"/>
    <b v="1"/>
    <s v="theater/plays"/>
    <x v="1"/>
    <x v="6"/>
    <n v="1.744"/>
    <n v="68.84210526315789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1:59:00"/>
    <n v="1434654998"/>
    <x v="3655"/>
    <b v="0"/>
    <n v="79"/>
    <b v="1"/>
    <s v="theater/plays"/>
    <x v="1"/>
    <x v="6"/>
    <n v="1.1626000000000001"/>
    <n v="73.58227848101266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7:59:00"/>
    <n v="1483393836"/>
    <x v="3656"/>
    <b v="0"/>
    <n v="46"/>
    <b v="1"/>
    <s v="theater/plays"/>
    <x v="1"/>
    <x v="6"/>
    <n v="1.0582"/>
    <n v="115.0217391304347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6:42:00"/>
    <n v="1462806419"/>
    <x v="3657"/>
    <b v="0"/>
    <n v="20"/>
    <b v="1"/>
    <s v="theater/plays"/>
    <x v="1"/>
    <x v="6"/>
    <n v="1.1074999999999999"/>
    <n v="110.75"/>
  </r>
  <r>
    <n v="3658"/>
    <s v="Mr. Marmalade"/>
    <s v="Life is hard when your own imaginary friend can't make time for you."/>
    <n v="1500"/>
    <n v="1510"/>
    <x v="0"/>
    <x v="0"/>
    <s v="USD"/>
    <n v="1404273540"/>
    <d v="2014-07-01T22:59:00"/>
    <n v="1400272580"/>
    <x v="3658"/>
    <b v="0"/>
    <n v="20"/>
    <b v="1"/>
    <s v="theater/plays"/>
    <x v="1"/>
    <x v="6"/>
    <n v="1.0066666666666666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9:39:00"/>
    <n v="1424414350"/>
    <x v="3659"/>
    <b v="0"/>
    <n v="13"/>
    <b v="1"/>
    <s v="theater/plays"/>
    <x v="1"/>
    <x v="6"/>
    <n v="1.0203333333333333"/>
    <n v="235.461538461538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6:08:45"/>
    <n v="1417208925"/>
    <x v="3660"/>
    <b v="0"/>
    <n v="22"/>
    <b v="1"/>
    <s v="theater/plays"/>
    <x v="1"/>
    <x v="6"/>
    <n v="1"/>
    <n v="11.36363636363636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3:00:00"/>
    <n v="1458336672"/>
    <x v="3661"/>
    <b v="0"/>
    <n v="36"/>
    <b v="1"/>
    <s v="theater/plays"/>
    <x v="1"/>
    <x v="6"/>
    <n v="1.110000000000000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3:16:54"/>
    <n v="1425187014"/>
    <x v="3662"/>
    <b v="0"/>
    <n v="40"/>
    <b v="1"/>
    <s v="theater/plays"/>
    <x v="1"/>
    <x v="6"/>
    <n v="1.01425000000000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6:50:30"/>
    <n v="1477133430"/>
    <x v="3663"/>
    <b v="0"/>
    <n v="9"/>
    <b v="1"/>
    <s v="theater/plays"/>
    <x v="1"/>
    <x v="6"/>
    <n v="1.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0:58:09"/>
    <n v="1464847089"/>
    <x v="3664"/>
    <b v="0"/>
    <n v="19"/>
    <b v="1"/>
    <s v="theater/plays"/>
    <x v="1"/>
    <x v="6"/>
    <n v="1.09375"/>
    <n v="46.05263157894737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4:54:00"/>
    <n v="1445109822"/>
    <x v="3665"/>
    <b v="0"/>
    <n v="14"/>
    <b v="1"/>
    <s v="theater/plays"/>
    <x v="1"/>
    <x v="6"/>
    <n v="1.1516129032258065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2:00:00"/>
    <n v="1404337382"/>
    <x v="3666"/>
    <b v="0"/>
    <n v="38"/>
    <b v="1"/>
    <s v="theater/plays"/>
    <x v="1"/>
    <x v="6"/>
    <n v="1"/>
    <n v="31.57894736842105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8:16:59"/>
    <n v="1434669419"/>
    <x v="3667"/>
    <b v="0"/>
    <n v="58"/>
    <b v="1"/>
    <s v="theater/plays"/>
    <x v="1"/>
    <x v="6"/>
    <n v="1.0317033333333334"/>
    <n v="53.36396551724138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3:33:00"/>
    <n v="1435670452"/>
    <x v="3668"/>
    <b v="0"/>
    <n v="28"/>
    <b v="1"/>
    <s v="theater/plays"/>
    <x v="1"/>
    <x v="6"/>
    <n v="1.0349999999999999"/>
    <n v="36.964285714285715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1:12:17"/>
    <n v="1431447137"/>
    <x v="3669"/>
    <b v="0"/>
    <n v="17"/>
    <b v="1"/>
    <s v="theater/plays"/>
    <x v="1"/>
    <x v="6"/>
    <n v="1.3819999999999999"/>
    <n v="81.29411764705882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8:00:00"/>
    <n v="1431951611"/>
    <x v="3670"/>
    <b v="0"/>
    <n v="12"/>
    <b v="1"/>
    <s v="theater/plays"/>
    <x v="1"/>
    <x v="6"/>
    <n v="1.0954545454545455"/>
    <n v="20.083333333333332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22:59:00"/>
    <n v="1404140667"/>
    <x v="3671"/>
    <b v="0"/>
    <n v="40"/>
    <b v="1"/>
    <s v="theater/plays"/>
    <x v="1"/>
    <x v="6"/>
    <n v="1.0085714285714287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7:43:04"/>
    <n v="1409179384"/>
    <x v="3672"/>
    <b v="0"/>
    <n v="57"/>
    <b v="1"/>
    <s v="theater/plays"/>
    <x v="1"/>
    <x v="6"/>
    <n v="1.0153333333333334"/>
    <n v="53.43859649122806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7:52:00"/>
    <n v="1412233497"/>
    <x v="3673"/>
    <b v="0"/>
    <n v="114"/>
    <b v="1"/>
    <s v="theater/plays"/>
    <x v="1"/>
    <x v="6"/>
    <n v="1.13625"/>
    <n v="39.86842105263158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5:57:09"/>
    <n v="1467752229"/>
    <x v="3674"/>
    <b v="0"/>
    <n v="31"/>
    <b v="1"/>
    <s v="theater/plays"/>
    <x v="1"/>
    <x v="6"/>
    <n v="1"/>
    <n v="145.1612903225806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8:00:00"/>
    <n v="1462285182"/>
    <x v="3675"/>
    <b v="0"/>
    <n v="3"/>
    <b v="1"/>
    <s v="theater/plays"/>
    <x v="1"/>
    <x v="6"/>
    <n v="1.4"/>
    <n v="23.33333333333333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4:34:44"/>
    <n v="1408995284"/>
    <x v="3676"/>
    <b v="0"/>
    <n v="16"/>
    <b v="1"/>
    <s v="theater/plays"/>
    <x v="1"/>
    <x v="6"/>
    <n v="1.2875000000000001"/>
    <n v="64.375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22:59:00"/>
    <n v="1402580818"/>
    <x v="3677"/>
    <b v="0"/>
    <n v="199"/>
    <b v="1"/>
    <s v="theater/plays"/>
    <x v="1"/>
    <x v="6"/>
    <n v="1.0290416666666666"/>
    <n v="62.05276381909547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7:44:58"/>
    <n v="1430052298"/>
    <x v="3678"/>
    <b v="0"/>
    <n v="31"/>
    <b v="1"/>
    <s v="theater/plays"/>
    <x v="1"/>
    <x v="6"/>
    <n v="1.0249999999999999"/>
    <n v="66.12903225806451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3:59:00"/>
    <n v="1401214581"/>
    <x v="3679"/>
    <b v="0"/>
    <n v="30"/>
    <b v="1"/>
    <s v="theater/plays"/>
    <x v="1"/>
    <x v="6"/>
    <n v="1.101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5:53:54"/>
    <n v="1473850434"/>
    <x v="3680"/>
    <b v="0"/>
    <n v="34"/>
    <b v="1"/>
    <s v="theater/plays"/>
    <x v="1"/>
    <x v="6"/>
    <n v="1.1276666666666666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0:38:10"/>
    <n v="1452008290"/>
    <x v="3681"/>
    <b v="0"/>
    <n v="18"/>
    <b v="1"/>
    <s v="theater/plays"/>
    <x v="1"/>
    <x v="6"/>
    <n v="1.119"/>
    <n v="62.16666666666666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1:59:00"/>
    <n v="1399998418"/>
    <x v="3682"/>
    <b v="0"/>
    <n v="67"/>
    <b v="1"/>
    <s v="theater/plays"/>
    <x v="1"/>
    <x v="6"/>
    <n v="1.3919999999999999"/>
    <n v="62.32835820895522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21:48:16"/>
    <n v="1474339696"/>
    <x v="3683"/>
    <b v="0"/>
    <n v="66"/>
    <b v="1"/>
    <s v="theater/plays"/>
    <x v="1"/>
    <x v="6"/>
    <n v="1.1085714285714285"/>
    <n v="58.78787878787878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3:19:46"/>
    <n v="1438575586"/>
    <x v="3684"/>
    <b v="0"/>
    <n v="23"/>
    <b v="1"/>
    <s v="theater/plays"/>
    <x v="1"/>
    <x v="6"/>
    <n v="1.3906666666666667"/>
    <n v="45.34782608695652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6:00:00"/>
    <n v="1398348859"/>
    <x v="3685"/>
    <b v="0"/>
    <n v="126"/>
    <b v="1"/>
    <s v="theater/plays"/>
    <x v="1"/>
    <x v="6"/>
    <n v="1.0569999999999999"/>
    <n v="41.94444444444444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22:59:00"/>
    <n v="1439567660"/>
    <x v="3686"/>
    <b v="0"/>
    <n v="6"/>
    <b v="1"/>
    <s v="theater/plays"/>
    <x v="1"/>
    <x v="6"/>
    <n v="1.0142857142857142"/>
    <n v="59.16666666666666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0:14:15"/>
    <n v="1401254055"/>
    <x v="3687"/>
    <b v="0"/>
    <n v="25"/>
    <b v="1"/>
    <s v="theater/plays"/>
    <x v="1"/>
    <x v="6"/>
    <n v="1.0024500000000001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3:53:24"/>
    <n v="1404932004"/>
    <x v="3688"/>
    <b v="0"/>
    <n v="39"/>
    <b v="1"/>
    <s v="theater/plays"/>
    <x v="1"/>
    <x v="6"/>
    <n v="1.0916666666666666"/>
    <n v="83.97435897435897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7:25:00"/>
    <n v="1432410639"/>
    <x v="3689"/>
    <b v="0"/>
    <n v="62"/>
    <b v="1"/>
    <s v="theater/plays"/>
    <x v="1"/>
    <x v="6"/>
    <n v="1.1833333333333333"/>
    <n v="57.258064516129032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0:21:23"/>
    <n v="1414506083"/>
    <x v="3690"/>
    <b v="0"/>
    <n v="31"/>
    <b v="1"/>
    <s v="theater/plays"/>
    <x v="1"/>
    <x v="6"/>
    <n v="1.2"/>
    <n v="58.06451612903225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3:59:00"/>
    <n v="1421426929"/>
    <x v="3691"/>
    <b v="0"/>
    <n v="274"/>
    <b v="1"/>
    <s v="theater/plays"/>
    <x v="1"/>
    <x v="6"/>
    <n v="1.2796000000000001"/>
    <n v="186.80291970802921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9:00:00"/>
    <n v="1410304179"/>
    <x v="3692"/>
    <b v="0"/>
    <n v="17"/>
    <b v="1"/>
    <s v="theater/plays"/>
    <x v="1"/>
    <x v="6"/>
    <n v="1.26"/>
    <n v="74.11764705882353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7:30:00"/>
    <n v="1446352529"/>
    <x v="3693"/>
    <b v="0"/>
    <n v="14"/>
    <b v="1"/>
    <s v="theater/plays"/>
    <x v="1"/>
    <x v="6"/>
    <n v="1.2912912912912913"/>
    <n v="30.7142857142857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21:00:00"/>
    <n v="1461985967"/>
    <x v="3694"/>
    <b v="0"/>
    <n v="60"/>
    <b v="1"/>
    <s v="theater/plays"/>
    <x v="1"/>
    <x v="6"/>
    <n v="1.0742857142857143"/>
    <n v="62.66666666666666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5:53:30"/>
    <n v="1419281610"/>
    <x v="3695"/>
    <b v="0"/>
    <n v="33"/>
    <b v="1"/>
    <s v="theater/plays"/>
    <x v="1"/>
    <x v="6"/>
    <n v="1.00125"/>
    <n v="121.363636363636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9:48:36"/>
    <n v="1418654916"/>
    <x v="3696"/>
    <b v="0"/>
    <n v="78"/>
    <b v="1"/>
    <s v="theater/plays"/>
    <x v="1"/>
    <x v="6"/>
    <n v="1.55"/>
    <n v="39.743589743589745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6:10:48"/>
    <n v="1461064248"/>
    <x v="3697"/>
    <b v="0"/>
    <n v="30"/>
    <b v="1"/>
    <s v="theater/plays"/>
    <x v="1"/>
    <x v="6"/>
    <n v="1.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4:21:27"/>
    <n v="1454354487"/>
    <x v="3698"/>
    <b v="0"/>
    <n v="136"/>
    <b v="1"/>
    <s v="theater/plays"/>
    <x v="1"/>
    <x v="6"/>
    <n v="1.1052"/>
    <n v="40.63235294117647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9:26:56"/>
    <n v="1410791216"/>
    <x v="3699"/>
    <b v="0"/>
    <n v="40"/>
    <b v="1"/>
    <s v="theater/plays"/>
    <x v="1"/>
    <x v="6"/>
    <n v="1.008"/>
    <n v="63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1:00:00"/>
    <n v="1409493800"/>
    <x v="3700"/>
    <b v="0"/>
    <n v="18"/>
    <b v="1"/>
    <s v="theater/plays"/>
    <x v="1"/>
    <x v="6"/>
    <n v="1.212"/>
    <n v="33.666666666666664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7:59:53"/>
    <n v="1430830793"/>
    <x v="3701"/>
    <b v="0"/>
    <n v="39"/>
    <b v="1"/>
    <s v="theater/plays"/>
    <x v="1"/>
    <x v="6"/>
    <n v="1.0033333333333334"/>
    <n v="38.58974358974359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7:59:00"/>
    <n v="1464958484"/>
    <x v="3702"/>
    <b v="0"/>
    <n v="21"/>
    <b v="1"/>
    <s v="theater/plays"/>
    <x v="1"/>
    <x v="6"/>
    <n v="1.0916666666666666"/>
    <n v="155.9523809523809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1:59:00"/>
    <n v="1467720388"/>
    <x v="3703"/>
    <b v="0"/>
    <n v="30"/>
    <b v="1"/>
    <s v="theater/plays"/>
    <x v="1"/>
    <x v="6"/>
    <n v="1.2342857142857142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1:33:14"/>
    <n v="1459528394"/>
    <x v="3704"/>
    <b v="0"/>
    <n v="27"/>
    <b v="1"/>
    <s v="theater/plays"/>
    <x v="1"/>
    <x v="6"/>
    <n v="1.3633666666666666"/>
    <n v="15.14851851851851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3:00:00"/>
    <n v="1401714114"/>
    <x v="3705"/>
    <b v="0"/>
    <n v="35"/>
    <b v="1"/>
    <s v="theater/plays"/>
    <x v="1"/>
    <x v="6"/>
    <n v="1.0346657233816767"/>
    <n v="83.571428571428569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6:55:49"/>
    <n v="1409262949"/>
    <x v="3706"/>
    <b v="0"/>
    <n v="13"/>
    <b v="1"/>
    <s v="theater/plays"/>
    <x v="1"/>
    <x v="6"/>
    <n v="1.2133333333333334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0:26:00"/>
    <n v="1467335378"/>
    <x v="3707"/>
    <b v="0"/>
    <n v="23"/>
    <b v="1"/>
    <s v="theater/plays"/>
    <x v="1"/>
    <x v="6"/>
    <n v="1.86"/>
    <n v="80.86956521739129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22:24:46"/>
    <n v="1403234686"/>
    <x v="3708"/>
    <b v="0"/>
    <n v="39"/>
    <b v="1"/>
    <s v="theater/plays"/>
    <x v="1"/>
    <x v="6"/>
    <n v="3"/>
    <n v="53.846153846153847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1:59:06"/>
    <n v="1401123546"/>
    <x v="3709"/>
    <b v="0"/>
    <n v="35"/>
    <b v="1"/>
    <s v="theater/plays"/>
    <x v="1"/>
    <x v="6"/>
    <n v="1.0825"/>
    <n v="30.928571428571427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8:49:48"/>
    <n v="1425908988"/>
    <x v="3710"/>
    <b v="0"/>
    <n v="27"/>
    <b v="1"/>
    <s v="theater/plays"/>
    <x v="1"/>
    <x v="6"/>
    <n v="1.4115384615384616"/>
    <n v="67.962962962962962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1:00:00"/>
    <n v="1400606573"/>
    <x v="3711"/>
    <b v="0"/>
    <n v="21"/>
    <b v="1"/>
    <s v="theater/plays"/>
    <x v="1"/>
    <x v="6"/>
    <n v="1.1399999999999999"/>
    <n v="27.142857142857142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1:59:00"/>
    <n v="1431230867"/>
    <x v="3712"/>
    <b v="0"/>
    <n v="104"/>
    <b v="1"/>
    <s v="theater/plays"/>
    <x v="1"/>
    <x v="6"/>
    <n v="1.5373333333333334"/>
    <n v="110.8653846153846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2:42:46"/>
    <n v="1463334166"/>
    <x v="3713"/>
    <b v="0"/>
    <n v="19"/>
    <b v="1"/>
    <s v="theater/plays"/>
    <x v="1"/>
    <x v="6"/>
    <n v="1.0149999999999999"/>
    <n v="106.84210526315789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2:59:00"/>
    <n v="1429881667"/>
    <x v="3714"/>
    <b v="0"/>
    <n v="97"/>
    <b v="1"/>
    <s v="theater/plays"/>
    <x v="1"/>
    <x v="6"/>
    <n v="1.0235000000000001"/>
    <n v="105.51546391752578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7:52:00"/>
    <n v="1422834819"/>
    <x v="3715"/>
    <b v="0"/>
    <n v="27"/>
    <b v="1"/>
    <s v="theater/plays"/>
    <x v="1"/>
    <x v="6"/>
    <n v="1.0257142857142858"/>
    <n v="132.962962962962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6:18:29"/>
    <n v="1450819109"/>
    <x v="3716"/>
    <b v="0"/>
    <n v="24"/>
    <b v="1"/>
    <s v="theater/plays"/>
    <x v="1"/>
    <x v="6"/>
    <n v="1.5575000000000001"/>
    <n v="51.91666666666666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5:47:29"/>
    <n v="1428526049"/>
    <x v="3717"/>
    <b v="0"/>
    <n v="13"/>
    <b v="1"/>
    <s v="theater/plays"/>
    <x v="1"/>
    <x v="6"/>
    <n v="1.0075000000000001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2:11:15"/>
    <n v="1422465075"/>
    <x v="3718"/>
    <b v="0"/>
    <n v="46"/>
    <b v="1"/>
    <s v="theater/plays"/>
    <x v="1"/>
    <x v="6"/>
    <n v="2.3940000000000001"/>
    <n v="26.021739130434781"/>
  </r>
  <r>
    <n v="3719"/>
    <s v="Corium"/>
    <s v="A new piece of physical theatre about love, regret and longing."/>
    <n v="200"/>
    <n v="420"/>
    <x v="0"/>
    <x v="1"/>
    <s v="GBP"/>
    <n v="1434994266"/>
    <d v="2015-06-22T12:31:06"/>
    <n v="1432402266"/>
    <x v="3719"/>
    <b v="0"/>
    <n v="4"/>
    <b v="1"/>
    <s v="theater/plays"/>
    <x v="1"/>
    <x v="6"/>
    <n v="2.1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8:50:06"/>
    <n v="1433980206"/>
    <x v="3720"/>
    <b v="0"/>
    <n v="40"/>
    <b v="1"/>
    <s v="theater/plays"/>
    <x v="1"/>
    <x v="6"/>
    <n v="1.0451515151515152"/>
    <n v="86.22499999999999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8:28:04"/>
    <n v="1413412084"/>
    <x v="3721"/>
    <b v="0"/>
    <n v="44"/>
    <b v="1"/>
    <s v="theater/plays"/>
    <x v="1"/>
    <x v="6"/>
    <n v="1.008"/>
    <n v="114.545454545454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7:59:00"/>
    <n v="1452614847"/>
    <x v="3722"/>
    <b v="0"/>
    <n v="35"/>
    <b v="1"/>
    <s v="theater/plays"/>
    <x v="1"/>
    <x v="6"/>
    <n v="1.1120000000000001"/>
    <n v="47.657142857142858"/>
  </r>
  <r>
    <n v="3723"/>
    <s v="Beauty and the Beast"/>
    <s v="Saltmine Theatre Company present Beauty and the Beast:"/>
    <n v="4500"/>
    <n v="4592"/>
    <x v="0"/>
    <x v="1"/>
    <s v="GBP"/>
    <n v="1417374262"/>
    <d v="2014-11-30T14:04:22"/>
    <n v="1414778662"/>
    <x v="3723"/>
    <b v="0"/>
    <n v="63"/>
    <b v="1"/>
    <s v="theater/plays"/>
    <x v="1"/>
    <x v="6"/>
    <n v="1.0204444444444445"/>
    <n v="72.88888888888888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8:00:00"/>
    <n v="1459856860"/>
    <x v="3724"/>
    <b v="0"/>
    <n v="89"/>
    <b v="1"/>
    <s v="theater/plays"/>
    <x v="1"/>
    <x v="6"/>
    <n v="1.0254767441860466"/>
    <n v="49.54550561797753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6:30:00"/>
    <n v="1454366467"/>
    <x v="3725"/>
    <b v="0"/>
    <n v="15"/>
    <b v="1"/>
    <s v="theater/plays"/>
    <x v="1"/>
    <x v="6"/>
    <n v="1.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6:00:00"/>
    <n v="1459567371"/>
    <x v="3726"/>
    <b v="0"/>
    <n v="46"/>
    <b v="1"/>
    <s v="theater/plays"/>
    <x v="1"/>
    <x v="6"/>
    <n v="3.3870588235294119"/>
    <n v="62.586956521739133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3:55:00"/>
    <n v="1474273294"/>
    <x v="3727"/>
    <b v="0"/>
    <n v="33"/>
    <b v="1"/>
    <s v="theater/plays"/>
    <x v="1"/>
    <x v="6"/>
    <n v="1.0075000000000001"/>
    <n v="61.06060606060606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3:06:16"/>
    <n v="1437365176"/>
    <x v="3728"/>
    <b v="0"/>
    <n v="31"/>
    <b v="0"/>
    <s v="theater/plays"/>
    <x v="1"/>
    <x v="6"/>
    <n v="9.3100000000000002E-2"/>
    <n v="60.06451612903225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2:55:12"/>
    <n v="1423198512"/>
    <x v="3729"/>
    <b v="0"/>
    <n v="5"/>
    <b v="0"/>
    <s v="theater/plays"/>
    <x v="1"/>
    <x v="6"/>
    <n v="7.2400000000000006E-2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1:15:59"/>
    <n v="1437236159"/>
    <x v="3730"/>
    <b v="0"/>
    <n v="1"/>
    <b v="0"/>
    <s v="theater/plays"/>
    <x v="1"/>
    <x v="6"/>
    <n v="0.1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22:23:00"/>
    <n v="1418234646"/>
    <x v="3731"/>
    <b v="0"/>
    <n v="12"/>
    <b v="0"/>
    <s v="theater/plays"/>
    <x v="1"/>
    <x v="6"/>
    <n v="0.11272727272727273"/>
    <n v="51.666666666666664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7:00:00"/>
    <n v="1416932133"/>
    <x v="3732"/>
    <b v="0"/>
    <n v="4"/>
    <b v="0"/>
    <s v="theater/plays"/>
    <x v="1"/>
    <x v="6"/>
    <n v="0.15411764705882353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7:30:00"/>
    <n v="1428539708"/>
    <x v="3733"/>
    <b v="0"/>
    <n v="0"/>
    <b v="0"/>
    <s v="theater/plays"/>
    <x v="1"/>
    <x v="6"/>
    <n v="0"/>
    <s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6:38:16"/>
    <n v="1427405896"/>
    <x v="3734"/>
    <b v="0"/>
    <n v="7"/>
    <b v="0"/>
    <s v="theater/plays"/>
    <x v="1"/>
    <x v="6"/>
    <n v="0.28466666666666668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1:38:09"/>
    <n v="1430239089"/>
    <x v="3735"/>
    <b v="0"/>
    <n v="2"/>
    <b v="0"/>
    <s v="theater/plays"/>
    <x v="1"/>
    <x v="6"/>
    <n v="0.13333333333333333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3:00:00"/>
    <n v="1423847093"/>
    <x v="3736"/>
    <b v="0"/>
    <n v="1"/>
    <b v="0"/>
    <s v="theater/plays"/>
    <x v="1"/>
    <x v="6"/>
    <n v="6.6666666666666671E-3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1:59:00"/>
    <n v="1445358903"/>
    <x v="3737"/>
    <b v="0"/>
    <n v="4"/>
    <b v="0"/>
    <s v="theater/plays"/>
    <x v="1"/>
    <x v="6"/>
    <n v="0.21428571428571427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7:00:00"/>
    <n v="1403562705"/>
    <x v="3738"/>
    <b v="0"/>
    <n v="6"/>
    <b v="0"/>
    <s v="theater/plays"/>
    <x v="1"/>
    <x v="6"/>
    <n v="0.18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5:47:48"/>
    <n v="1467024468"/>
    <x v="3739"/>
    <b v="0"/>
    <n v="8"/>
    <b v="0"/>
    <s v="theater/plays"/>
    <x v="1"/>
    <x v="6"/>
    <n v="0.20125000000000001"/>
    <n v="100.62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20:53:58"/>
    <n v="1405217355"/>
    <x v="3740"/>
    <b v="0"/>
    <n v="14"/>
    <b v="0"/>
    <s v="theater/plays"/>
    <x v="1"/>
    <x v="6"/>
    <n v="0.17899999999999999"/>
    <n v="25.57142857142857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7:05:50"/>
    <n v="1447797950"/>
    <x v="3741"/>
    <b v="0"/>
    <n v="0"/>
    <b v="0"/>
    <s v="theater/plays"/>
    <x v="1"/>
    <x v="6"/>
    <n v="0"/>
    <s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0:09:04"/>
    <n v="1407388144"/>
    <x v="3742"/>
    <b v="0"/>
    <n v="4"/>
    <b v="0"/>
    <s v="theater/plays"/>
    <x v="1"/>
    <x v="6"/>
    <n v="0.02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2:02:44"/>
    <n v="1401814964"/>
    <x v="3743"/>
    <b v="0"/>
    <n v="0"/>
    <b v="0"/>
    <s v="theater/plays"/>
    <x v="1"/>
    <x v="6"/>
    <n v="0"/>
    <s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22:59:00"/>
    <n v="1401823952"/>
    <x v="3744"/>
    <b v="0"/>
    <n v="0"/>
    <b v="0"/>
    <s v="theater/plays"/>
    <x v="1"/>
    <x v="6"/>
    <n v="0"/>
    <s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1:45:02"/>
    <n v="1405097102"/>
    <x v="3745"/>
    <b v="0"/>
    <n v="1"/>
    <b v="0"/>
    <s v="theater/plays"/>
    <x v="1"/>
    <x v="6"/>
    <n v="0.1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4:20:39"/>
    <n v="1473326439"/>
    <x v="3746"/>
    <b v="0"/>
    <n v="1"/>
    <b v="0"/>
    <s v="theater/plays"/>
    <x v="1"/>
    <x v="6"/>
    <n v="2.3764705882352941E-2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7:59:00"/>
    <n v="1433833896"/>
    <x v="3747"/>
    <b v="0"/>
    <n v="1"/>
    <b v="0"/>
    <s v="theater/plays"/>
    <x v="1"/>
    <x v="6"/>
    <n v="0.01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0:59:00"/>
    <n v="1453827436"/>
    <x v="3748"/>
    <b v="0"/>
    <n v="52"/>
    <b v="1"/>
    <s v="theater/musical"/>
    <x v="1"/>
    <x v="40"/>
    <n v="1.0351999999999999"/>
    <n v="99.53846153846153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22:59:00"/>
    <n v="1459220588"/>
    <x v="3749"/>
    <b v="0"/>
    <n v="7"/>
    <b v="1"/>
    <s v="theater/musical"/>
    <x v="1"/>
    <x v="40"/>
    <n v="1.05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2:59:00"/>
    <n v="1421105608"/>
    <x v="3750"/>
    <b v="0"/>
    <n v="28"/>
    <b v="1"/>
    <s v="theater/musical"/>
    <x v="1"/>
    <x v="40"/>
    <n v="1.0044999999999999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8:51:13"/>
    <n v="1454460673"/>
    <x v="3751"/>
    <b v="0"/>
    <n v="11"/>
    <b v="1"/>
    <s v="theater/musical"/>
    <x v="1"/>
    <x v="40"/>
    <n v="1.3260000000000001"/>
    <n v="120.545454545454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6:00:00"/>
    <n v="1473189335"/>
    <x v="3752"/>
    <b v="0"/>
    <n v="15"/>
    <b v="1"/>
    <s v="theater/musical"/>
    <x v="1"/>
    <x v="40"/>
    <n v="1.1299999999999999"/>
    <n v="37.66666666666666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9:00:00"/>
    <n v="1430768800"/>
    <x v="3753"/>
    <b v="0"/>
    <n v="30"/>
    <b v="1"/>
    <s v="theater/musical"/>
    <x v="1"/>
    <x v="40"/>
    <n v="1.0334000000000001"/>
    <n v="172.23333333333332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3:59:00"/>
    <n v="1403125737"/>
    <x v="3754"/>
    <b v="0"/>
    <n v="27"/>
    <b v="1"/>
    <s v="theater/musical"/>
    <x v="1"/>
    <x v="40"/>
    <n v="1.2"/>
    <n v="111.111111111111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5:48:27"/>
    <n v="1458161307"/>
    <x v="3755"/>
    <b v="0"/>
    <n v="28"/>
    <b v="1"/>
    <s v="theater/musical"/>
    <x v="1"/>
    <x v="40"/>
    <n v="1.2963636363636364"/>
    <n v="25.46428571428571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4:33:18"/>
    <n v="1399923198"/>
    <x v="3756"/>
    <b v="0"/>
    <n v="17"/>
    <b v="1"/>
    <s v="theater/musical"/>
    <x v="1"/>
    <x v="40"/>
    <n v="1.0111111111111111"/>
    <n v="267.6470588235293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5:25:15"/>
    <n v="1415737515"/>
    <x v="3757"/>
    <b v="0"/>
    <n v="50"/>
    <b v="1"/>
    <s v="theater/musical"/>
    <x v="1"/>
    <x v="40"/>
    <n v="1.0851428571428572"/>
    <n v="75.959999999999994"/>
  </r>
  <r>
    <n v="3758"/>
    <s v="Luigi's Ladies"/>
    <s v="LUIGI'S LADIES: an original one-woman musical comedy"/>
    <n v="1500"/>
    <n v="1535"/>
    <x v="0"/>
    <x v="0"/>
    <s v="USD"/>
    <n v="1400475600"/>
    <d v="2014-05-19T00:00:00"/>
    <n v="1397819938"/>
    <x v="3758"/>
    <b v="0"/>
    <n v="26"/>
    <b v="1"/>
    <s v="theater/musical"/>
    <x v="1"/>
    <x v="40"/>
    <n v="1.0233333333333334"/>
    <n v="59.03846153846154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21:35:53"/>
    <n v="1435372553"/>
    <x v="3759"/>
    <b v="0"/>
    <n v="88"/>
    <b v="1"/>
    <s v="theater/musical"/>
    <x v="1"/>
    <x v="40"/>
    <n v="1.1024425000000002"/>
    <n v="50.11102272727273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7:36:26"/>
    <n v="1397133386"/>
    <x v="3760"/>
    <b v="0"/>
    <n v="91"/>
    <b v="1"/>
    <s v="theater/musical"/>
    <x v="1"/>
    <x v="40"/>
    <n v="1.010154"/>
    <n v="55.50296703296703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8:00:00"/>
    <n v="1434625937"/>
    <x v="3761"/>
    <b v="0"/>
    <n v="3"/>
    <b v="1"/>
    <s v="theater/musical"/>
    <x v="1"/>
    <x v="40"/>
    <n v="1"/>
    <n v="166.6666666666666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4:31:29"/>
    <n v="1436383889"/>
    <x v="3762"/>
    <b v="0"/>
    <n v="28"/>
    <b v="1"/>
    <s v="theater/musical"/>
    <x v="1"/>
    <x v="40"/>
    <n v="1.0624"/>
    <n v="47.428571428571431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2:00:26"/>
    <n v="1425319226"/>
    <x v="3763"/>
    <b v="0"/>
    <n v="77"/>
    <b v="1"/>
    <s v="theater/musical"/>
    <x v="1"/>
    <x v="40"/>
    <n v="1"/>
    <n v="64.935064935064929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9:36:00"/>
    <n v="1462824832"/>
    <x v="3764"/>
    <b v="0"/>
    <n v="27"/>
    <b v="1"/>
    <s v="theater/musical"/>
    <x v="1"/>
    <x v="40"/>
    <n v="1"/>
    <n v="55.555555555555557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3:38:02"/>
    <n v="1404153482"/>
    <x v="3765"/>
    <b v="0"/>
    <n v="107"/>
    <b v="1"/>
    <s v="theater/musical"/>
    <x v="1"/>
    <x v="40"/>
    <n v="1.1345714285714286"/>
    <n v="74.224299065420567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3:00:45"/>
    <n v="1401336045"/>
    <x v="3766"/>
    <b v="0"/>
    <n v="96"/>
    <b v="1"/>
    <s v="theater/musical"/>
    <x v="1"/>
    <x v="40"/>
    <n v="1.0265010000000001"/>
    <n v="106.927187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3:59:00"/>
    <n v="1423960097"/>
    <x v="3767"/>
    <b v="0"/>
    <n v="56"/>
    <b v="1"/>
    <s v="theater/musical"/>
    <x v="1"/>
    <x v="40"/>
    <n v="1.1675"/>
    <n v="41.69642857142856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2:28:10"/>
    <n v="1400002090"/>
    <x v="3768"/>
    <b v="0"/>
    <n v="58"/>
    <b v="1"/>
    <s v="theater/musical"/>
    <x v="1"/>
    <x v="40"/>
    <n v="1.0765274999999999"/>
    <n v="74.24327586206895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9:21:19"/>
    <n v="1458138079"/>
    <x v="3769"/>
    <b v="0"/>
    <n v="15"/>
    <b v="1"/>
    <s v="theater/musical"/>
    <x v="1"/>
    <x v="40"/>
    <n v="1"/>
    <n v="73.33333333333332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7:20:10"/>
    <n v="1431642010"/>
    <x v="3770"/>
    <b v="0"/>
    <n v="20"/>
    <b v="1"/>
    <s v="theater/musical"/>
    <x v="1"/>
    <x v="40"/>
    <n v="1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9:00:00"/>
    <n v="1462307652"/>
    <x v="3771"/>
    <b v="0"/>
    <n v="38"/>
    <b v="1"/>
    <s v="theater/musical"/>
    <x v="1"/>
    <x v="40"/>
    <n v="1.46"/>
    <n v="38.42105263157894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1:00:00"/>
    <n v="1478616506"/>
    <x v="3772"/>
    <b v="0"/>
    <n v="33"/>
    <b v="1"/>
    <s v="theater/musical"/>
    <x v="1"/>
    <x v="40"/>
    <n v="1.1020000000000001"/>
    <n v="166.96969696969697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21:08:00"/>
    <n v="1476317247"/>
    <x v="3773"/>
    <b v="0"/>
    <n v="57"/>
    <b v="1"/>
    <s v="theater/musical"/>
    <x v="1"/>
    <x v="40"/>
    <n v="1.0820000000000001"/>
    <n v="94.912280701754383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4:00:55"/>
    <n v="1427223655"/>
    <x v="3774"/>
    <b v="0"/>
    <n v="25"/>
    <b v="1"/>
    <s v="theater/musical"/>
    <x v="1"/>
    <x v="40"/>
    <n v="1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3:00:00"/>
    <n v="1426199843"/>
    <x v="3775"/>
    <b v="0"/>
    <n v="14"/>
    <b v="1"/>
    <s v="theater/musical"/>
    <x v="1"/>
    <x v="40"/>
    <n v="1.0024999999999999"/>
    <n v="143.2142857142857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20:00:00"/>
    <n v="1403599778"/>
    <x v="3776"/>
    <b v="0"/>
    <n v="94"/>
    <b v="1"/>
    <s v="theater/musical"/>
    <x v="1"/>
    <x v="40"/>
    <n v="1.0671250000000001"/>
    <n v="90.81914893617020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3:00:00"/>
    <n v="1409884821"/>
    <x v="3777"/>
    <b v="0"/>
    <n v="59"/>
    <b v="1"/>
    <s v="theater/musical"/>
    <x v="1"/>
    <x v="40"/>
    <n v="1.4319999999999999"/>
    <n v="48.542372881355931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4:39:40"/>
    <n v="1418758780"/>
    <x v="3778"/>
    <b v="0"/>
    <n v="36"/>
    <b v="1"/>
    <s v="theater/musical"/>
    <x v="1"/>
    <x v="40"/>
    <n v="1.0504166666666668"/>
    <n v="70.02777777777777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1:39:00"/>
    <n v="1456421940"/>
    <x v="3779"/>
    <b v="0"/>
    <n v="115"/>
    <b v="1"/>
    <s v="theater/musical"/>
    <x v="1"/>
    <x v="40"/>
    <n v="1.0398000000000001"/>
    <n v="135.6260869565217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5:06:00"/>
    <n v="1433999785"/>
    <x v="3780"/>
    <b v="0"/>
    <n v="30"/>
    <b v="1"/>
    <s v="theater/musical"/>
    <x v="1"/>
    <x v="40"/>
    <n v="1.2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6:11:25"/>
    <n v="1408050685"/>
    <x v="3781"/>
    <b v="0"/>
    <n v="52"/>
    <b v="1"/>
    <s v="theater/musical"/>
    <x v="1"/>
    <x v="40"/>
    <n v="1.0966666666666667"/>
    <n v="94.9038461538461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8:00:00"/>
    <n v="1466887297"/>
    <x v="3782"/>
    <b v="0"/>
    <n v="27"/>
    <b v="1"/>
    <s v="theater/musical"/>
    <x v="1"/>
    <x v="40"/>
    <n v="1.0175000000000001"/>
    <n v="75.37037037037036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1:00:00"/>
    <n v="1455938520"/>
    <x v="3783"/>
    <b v="0"/>
    <n v="24"/>
    <b v="1"/>
    <s v="theater/musical"/>
    <x v="1"/>
    <x v="40"/>
    <n v="1.2891666666666666"/>
    <n v="64.45833333333332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8:32:12"/>
    <n v="1465601532"/>
    <x v="3784"/>
    <b v="0"/>
    <n v="10"/>
    <b v="1"/>
    <s v="theater/musical"/>
    <x v="1"/>
    <x v="40"/>
    <n v="1.1499999999999999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5:03:00"/>
    <n v="1467040769"/>
    <x v="3785"/>
    <b v="0"/>
    <n v="30"/>
    <b v="1"/>
    <s v="theater/musical"/>
    <x v="1"/>
    <x v="40"/>
    <n v="1.5075000000000001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9:54:35"/>
    <n v="1461718475"/>
    <x v="3786"/>
    <b v="0"/>
    <n v="71"/>
    <b v="1"/>
    <s v="theater/musical"/>
    <x v="1"/>
    <x v="40"/>
    <n v="1.1096666666666666"/>
    <n v="93.77464788732393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22:59:00"/>
    <n v="1434113406"/>
    <x v="3787"/>
    <b v="0"/>
    <n v="10"/>
    <b v="1"/>
    <s v="theater/musical"/>
    <x v="1"/>
    <x v="40"/>
    <n v="1.0028571428571429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1:18:00"/>
    <n v="1448469719"/>
    <x v="3788"/>
    <b v="0"/>
    <n v="1"/>
    <b v="0"/>
    <s v="theater/musical"/>
    <x v="1"/>
    <x v="40"/>
    <n v="6.6666666666666671E-3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4:10:18"/>
    <n v="1431630618"/>
    <x v="3789"/>
    <b v="0"/>
    <n v="4"/>
    <b v="0"/>
    <s v="theater/musical"/>
    <x v="1"/>
    <x v="40"/>
    <n v="3.267605633802817E-2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2:00:23"/>
    <n v="1477238423"/>
    <x v="3790"/>
    <b v="0"/>
    <n v="0"/>
    <b v="0"/>
    <s v="theater/musical"/>
    <x v="1"/>
    <x v="40"/>
    <n v="0"/>
    <s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1:36:32"/>
    <n v="1399480592"/>
    <x v="3791"/>
    <b v="0"/>
    <n v="0"/>
    <b v="0"/>
    <s v="theater/musical"/>
    <x v="1"/>
    <x v="40"/>
    <n v="0"/>
    <s v="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5:43:42"/>
    <n v="1434365022"/>
    <x v="3792"/>
    <b v="0"/>
    <n v="2"/>
    <b v="0"/>
    <s v="theater/musical"/>
    <x v="1"/>
    <x v="40"/>
    <n v="2.8E-3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7:32:09"/>
    <n v="1416954729"/>
    <x v="3793"/>
    <b v="0"/>
    <n v="24"/>
    <b v="0"/>
    <s v="theater/musical"/>
    <x v="1"/>
    <x v="40"/>
    <n v="0.59657142857142853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8:55:54"/>
    <n v="1431093354"/>
    <x v="3794"/>
    <b v="0"/>
    <n v="1"/>
    <b v="0"/>
    <s v="theater/musical"/>
    <x v="1"/>
    <x v="40"/>
    <n v="0.01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7:30:00"/>
    <n v="1437042490"/>
    <x v="3795"/>
    <b v="0"/>
    <n v="2"/>
    <b v="0"/>
    <s v="theater/musical"/>
    <x v="1"/>
    <x v="40"/>
    <n v="1.6666666666666666E-2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9:42:36"/>
    <n v="1479170556"/>
    <x v="3796"/>
    <b v="0"/>
    <n v="1"/>
    <b v="0"/>
    <s v="theater/musical"/>
    <x v="1"/>
    <x v="40"/>
    <n v="4.4444444444444447E-5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6:09:25"/>
    <n v="1426972165"/>
    <x v="3797"/>
    <b v="0"/>
    <n v="37"/>
    <b v="0"/>
    <s v="theater/musical"/>
    <x v="1"/>
    <x v="40"/>
    <n v="0.89666666666666661"/>
    <n v="145.4054054054054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2:20:48"/>
    <n v="1405099248"/>
    <x v="3798"/>
    <b v="0"/>
    <n v="5"/>
    <b v="0"/>
    <s v="theater/musical"/>
    <x v="1"/>
    <x v="40"/>
    <n v="1.4642857142857143E-2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7:20:43"/>
    <n v="1455142843"/>
    <x v="3799"/>
    <b v="0"/>
    <n v="4"/>
    <b v="0"/>
    <s v="theater/musical"/>
    <x v="1"/>
    <x v="40"/>
    <n v="4.02E-2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3:59:00"/>
    <n v="1418146883"/>
    <x v="3800"/>
    <b v="0"/>
    <n v="16"/>
    <b v="0"/>
    <s v="theater/musical"/>
    <x v="1"/>
    <x v="40"/>
    <n v="4.0045454545454544E-2"/>
    <n v="55.0625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1:13:36"/>
    <n v="1417536816"/>
    <x v="3801"/>
    <b v="0"/>
    <n v="9"/>
    <b v="0"/>
    <s v="theater/musical"/>
    <x v="1"/>
    <x v="40"/>
    <n v="8.5199999999999998E-2"/>
    <n v="47.3333333333333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22:01:46"/>
    <n v="1442890906"/>
    <x v="3802"/>
    <b v="0"/>
    <n v="0"/>
    <b v="0"/>
    <s v="theater/musical"/>
    <x v="1"/>
    <x v="40"/>
    <n v="0"/>
    <s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8:19:28"/>
    <n v="1454541568"/>
    <x v="3803"/>
    <b v="0"/>
    <n v="40"/>
    <b v="0"/>
    <s v="theater/musical"/>
    <x v="1"/>
    <x v="40"/>
    <n v="0.19650000000000001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2:00:00"/>
    <n v="1465172024"/>
    <x v="3804"/>
    <b v="0"/>
    <n v="0"/>
    <b v="0"/>
    <s v="theater/musical"/>
    <x v="1"/>
    <x v="40"/>
    <n v="0"/>
    <s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6:17:20"/>
    <n v="1406668640"/>
    <x v="3805"/>
    <b v="0"/>
    <n v="2"/>
    <b v="0"/>
    <s v="theater/musical"/>
    <x v="1"/>
    <x v="40"/>
    <n v="2.0000000000000002E-5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1:13:01"/>
    <n v="1402294381"/>
    <x v="3806"/>
    <b v="0"/>
    <n v="1"/>
    <b v="0"/>
    <s v="theater/musical"/>
    <x v="1"/>
    <x v="40"/>
    <n v="6.6666666666666664E-4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6:48:59"/>
    <n v="1427492939"/>
    <x v="3807"/>
    <b v="0"/>
    <n v="9"/>
    <b v="0"/>
    <s v="theater/musical"/>
    <x v="1"/>
    <x v="40"/>
    <n v="0.30333333333333334"/>
    <n v="50.55555555555555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4:53:39"/>
    <n v="1424775219"/>
    <x v="3808"/>
    <b v="0"/>
    <n v="24"/>
    <b v="1"/>
    <s v="theater/plays"/>
    <x v="1"/>
    <x v="6"/>
    <n v="1"/>
    <n v="41.66666666666666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8:00:00"/>
    <n v="1402403907"/>
    <x v="3809"/>
    <b v="0"/>
    <n v="38"/>
    <b v="1"/>
    <s v="theater/plays"/>
    <x v="1"/>
    <x v="6"/>
    <n v="1.0125"/>
    <n v="53.2894736842105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4:22:38"/>
    <n v="1424377358"/>
    <x v="3810"/>
    <b v="0"/>
    <n v="26"/>
    <b v="1"/>
    <s v="theater/plays"/>
    <x v="1"/>
    <x v="6"/>
    <n v="1.2173333333333334"/>
    <n v="70.23076923076922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6:00:00"/>
    <n v="1461769373"/>
    <x v="3811"/>
    <b v="0"/>
    <n v="19"/>
    <b v="1"/>
    <s v="theater/plays"/>
    <x v="1"/>
    <x v="6"/>
    <n v="3.3"/>
    <n v="43.42105263157894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2:59:00"/>
    <n v="1429120908"/>
    <x v="3812"/>
    <b v="0"/>
    <n v="11"/>
    <b v="1"/>
    <s v="theater/plays"/>
    <x v="1"/>
    <x v="6"/>
    <n v="1.0954999999999999"/>
    <n v="199.18181818181819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6:43:00"/>
    <n v="1462603021"/>
    <x v="3813"/>
    <b v="0"/>
    <n v="27"/>
    <b v="1"/>
    <s v="theater/plays"/>
    <x v="1"/>
    <x v="6"/>
    <n v="1.0095190476190474"/>
    <n v="78.51814814814814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22:59:00"/>
    <n v="1424727712"/>
    <x v="3814"/>
    <b v="0"/>
    <n v="34"/>
    <b v="1"/>
    <s v="theater/plays"/>
    <x v="1"/>
    <x v="6"/>
    <n v="1.4013333333333333"/>
    <n v="61.82352941176470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8:00:00"/>
    <n v="1437545657"/>
    <x v="3815"/>
    <b v="0"/>
    <n v="20"/>
    <b v="1"/>
    <s v="theater/plays"/>
    <x v="1"/>
    <x v="6"/>
    <n v="1.0000100000000001"/>
    <n v="50.00050000000000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1:33:43"/>
    <n v="1403022823"/>
    <x v="3816"/>
    <b v="0"/>
    <n v="37"/>
    <b v="1"/>
    <s v="theater/plays"/>
    <x v="1"/>
    <x v="6"/>
    <n v="1.19238"/>
    <n v="48.33972972972972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22:59:00"/>
    <n v="1444236216"/>
    <x v="3817"/>
    <b v="0"/>
    <n v="20"/>
    <b v="1"/>
    <s v="theater/plays"/>
    <x v="1"/>
    <x v="6"/>
    <n v="1.0725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4:13:02"/>
    <n v="1423599182"/>
    <x v="3818"/>
    <b v="0"/>
    <n v="10"/>
    <b v="1"/>
    <s v="theater/plays"/>
    <x v="1"/>
    <x v="6"/>
    <n v="2.2799999999999998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6:02:00"/>
    <n v="1435554104"/>
    <x v="3819"/>
    <b v="0"/>
    <n v="26"/>
    <b v="1"/>
    <s v="theater/plays"/>
    <x v="1"/>
    <x v="6"/>
    <n v="1.0640000000000001"/>
    <n v="40.923076923076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0:38:37"/>
    <n v="1433518717"/>
    <x v="3820"/>
    <b v="0"/>
    <n v="20"/>
    <b v="1"/>
    <s v="theater/plays"/>
    <x v="1"/>
    <x v="6"/>
    <n v="1.4333333333333333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3:20:07"/>
    <n v="1449116407"/>
    <x v="3821"/>
    <b v="0"/>
    <n v="46"/>
    <b v="1"/>
    <s v="theater/plays"/>
    <x v="1"/>
    <x v="6"/>
    <n v="1.0454285714285714"/>
    <n v="79.543478260869563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7:59:00"/>
    <n v="1448136417"/>
    <x v="3822"/>
    <b v="0"/>
    <n v="76"/>
    <b v="1"/>
    <s v="theater/plays"/>
    <x v="1"/>
    <x v="6"/>
    <n v="1.1002000000000001"/>
    <n v="72.381578947368425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22:59:00"/>
    <n v="1434405044"/>
    <x v="3823"/>
    <b v="0"/>
    <n v="41"/>
    <b v="1"/>
    <s v="theater/plays"/>
    <x v="1"/>
    <x v="6"/>
    <n v="1.06"/>
    <n v="64.63414634146342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8:41:00"/>
    <n v="1469026903"/>
    <x v="3824"/>
    <b v="0"/>
    <n v="7"/>
    <b v="1"/>
    <s v="theater/plays"/>
    <x v="1"/>
    <x v="6"/>
    <n v="1.08"/>
    <n v="38.57142857142856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20:40:14"/>
    <n v="1432690814"/>
    <x v="3825"/>
    <b v="0"/>
    <n v="49"/>
    <b v="1"/>
    <s v="theater/plays"/>
    <x v="1"/>
    <x v="6"/>
    <n v="1.0542"/>
    <n v="107.571428571428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5:09:54"/>
    <n v="1428401394"/>
    <x v="3826"/>
    <b v="0"/>
    <n v="26"/>
    <b v="1"/>
    <s v="theater/plays"/>
    <x v="1"/>
    <x v="6"/>
    <n v="1.1916666666666667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9:00:00"/>
    <n v="1422656201"/>
    <x v="3827"/>
    <b v="0"/>
    <n v="65"/>
    <b v="1"/>
    <s v="theater/plays"/>
    <x v="1"/>
    <x v="6"/>
    <n v="1.5266666666666666"/>
    <n v="70.46153846153846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8:39:47"/>
    <n v="1414845587"/>
    <x v="3828"/>
    <b v="0"/>
    <n v="28"/>
    <b v="1"/>
    <s v="theater/plays"/>
    <x v="1"/>
    <x v="6"/>
    <n v="1"/>
    <n v="178.5714285714285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5:46:11"/>
    <n v="1470948371"/>
    <x v="3829"/>
    <b v="0"/>
    <n v="8"/>
    <b v="1"/>
    <s v="theater/plays"/>
    <x v="1"/>
    <x v="6"/>
    <n v="1.002"/>
    <n v="62.625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2:46:51"/>
    <n v="1463161611"/>
    <x v="3830"/>
    <b v="0"/>
    <n v="3"/>
    <b v="1"/>
    <s v="theater/plays"/>
    <x v="1"/>
    <x v="6"/>
    <n v="2.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6:22:25"/>
    <n v="1413404545"/>
    <x v="3831"/>
    <b v="0"/>
    <n v="9"/>
    <b v="1"/>
    <s v="theater/plays"/>
    <x v="1"/>
    <x v="6"/>
    <n v="1.0602199999999999"/>
    <n v="58.90111111111111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21:45:35"/>
    <n v="1452048335"/>
    <x v="3832"/>
    <b v="0"/>
    <n v="9"/>
    <b v="1"/>
    <s v="theater/plays"/>
    <x v="1"/>
    <x v="6"/>
    <n v="1.0466666666666666"/>
    <n v="139.5555555555555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4:09:00"/>
    <n v="1416516972"/>
    <x v="3833"/>
    <b v="0"/>
    <n v="20"/>
    <b v="1"/>
    <s v="theater/plays"/>
    <x v="1"/>
    <x v="6"/>
    <n v="1.166666666666666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5:41:07"/>
    <n v="1432032067"/>
    <x v="3834"/>
    <b v="0"/>
    <n v="57"/>
    <b v="1"/>
    <s v="theater/plays"/>
    <x v="1"/>
    <x v="6"/>
    <n v="1.0903333333333334"/>
    <n v="57.38596491228069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7:36:48"/>
    <n v="1459463808"/>
    <x v="3835"/>
    <b v="0"/>
    <n v="8"/>
    <b v="1"/>
    <s v="theater/plays"/>
    <x v="1"/>
    <x v="6"/>
    <n v="1.6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3:09:00"/>
    <n v="1467497652"/>
    <x v="3836"/>
    <b v="0"/>
    <n v="14"/>
    <b v="1"/>
    <s v="theater/plays"/>
    <x v="1"/>
    <x v="6"/>
    <n v="1.125"/>
    <n v="64.28571428571429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3:22:38"/>
    <n v="1432837358"/>
    <x v="3837"/>
    <b v="0"/>
    <n v="17"/>
    <b v="1"/>
    <s v="theater/plays"/>
    <x v="1"/>
    <x v="6"/>
    <n v="1.0209999999999999"/>
    <n v="120.1176470588235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2:03:29"/>
    <n v="1429722209"/>
    <x v="3838"/>
    <b v="0"/>
    <n v="100"/>
    <b v="1"/>
    <s v="theater/plays"/>
    <x v="1"/>
    <x v="6"/>
    <n v="1.00824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2:25:24"/>
    <n v="1433042724"/>
    <x v="3839"/>
    <b v="0"/>
    <n v="32"/>
    <b v="1"/>
    <s v="theater/plays"/>
    <x v="1"/>
    <x v="6"/>
    <n v="1.0125"/>
    <n v="63.2812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0:50:29"/>
    <n v="1457023829"/>
    <x v="3840"/>
    <b v="0"/>
    <n v="3"/>
    <b v="1"/>
    <s v="theater/plays"/>
    <x v="1"/>
    <x v="6"/>
    <n v="65"/>
    <n v="21.66666666666666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3:51:27"/>
    <n v="1400698287"/>
    <x v="3841"/>
    <b v="1"/>
    <n v="34"/>
    <b v="0"/>
    <s v="theater/plays"/>
    <x v="1"/>
    <x v="6"/>
    <n v="8.72E-2"/>
    <n v="25.64705882352941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6:50:52"/>
    <n v="1397217052"/>
    <x v="3842"/>
    <b v="1"/>
    <n v="23"/>
    <b v="0"/>
    <s v="theater/plays"/>
    <x v="1"/>
    <x v="6"/>
    <n v="0.21940000000000001"/>
    <n v="47.69565217391304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20:44:24"/>
    <n v="1399427064"/>
    <x v="3843"/>
    <b v="1"/>
    <n v="19"/>
    <b v="0"/>
    <s v="theater/plays"/>
    <x v="1"/>
    <x v="6"/>
    <n v="0.21299999999999999"/>
    <n v="56.0526315789473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1:59:00"/>
    <n v="1399474134"/>
    <x v="3844"/>
    <b v="1"/>
    <n v="50"/>
    <b v="0"/>
    <s v="theater/plays"/>
    <x v="1"/>
    <x v="6"/>
    <n v="0.41489795918367345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0:02:54"/>
    <n v="1441119774"/>
    <x v="3845"/>
    <b v="1"/>
    <n v="12"/>
    <b v="0"/>
    <s v="theater/plays"/>
    <x v="1"/>
    <x v="6"/>
    <n v="2.1049999999999999E-2"/>
    <n v="70.16666666666667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1:59:00"/>
    <n v="1409721542"/>
    <x v="3846"/>
    <b v="1"/>
    <n v="8"/>
    <b v="0"/>
    <s v="theater/plays"/>
    <x v="1"/>
    <x v="6"/>
    <n v="2.7E-2"/>
    <n v="23.625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0:23:11"/>
    <n v="1433395391"/>
    <x v="3847"/>
    <b v="1"/>
    <n v="9"/>
    <b v="0"/>
    <s v="theater/plays"/>
    <x v="1"/>
    <x v="6"/>
    <n v="0.16161904761904761"/>
    <n v="188.5555555555555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4:36:29"/>
    <n v="1442604989"/>
    <x v="3848"/>
    <b v="1"/>
    <n v="43"/>
    <b v="0"/>
    <s v="theater/plays"/>
    <x v="1"/>
    <x v="6"/>
    <n v="0.16376923076923078"/>
    <n v="49.51162790697674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3:24:44"/>
    <n v="1431455084"/>
    <x v="3849"/>
    <b v="1"/>
    <n v="28"/>
    <b v="0"/>
    <s v="theater/plays"/>
    <x v="1"/>
    <x v="6"/>
    <n v="7.0433333333333334E-2"/>
    <n v="75.464285714285708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21:59:03"/>
    <n v="1417489143"/>
    <x v="3850"/>
    <b v="1"/>
    <n v="4"/>
    <b v="0"/>
    <s v="theater/plays"/>
    <x v="1"/>
    <x v="6"/>
    <n v="3.7999999999999999E-2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5:32:59"/>
    <n v="1434537179"/>
    <x v="3851"/>
    <b v="1"/>
    <n v="24"/>
    <b v="0"/>
    <s v="theater/plays"/>
    <x v="1"/>
    <x v="6"/>
    <n v="0.34079999999999999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22:34:36"/>
    <n v="1425270876"/>
    <x v="3852"/>
    <b v="0"/>
    <n v="2"/>
    <b v="0"/>
    <s v="theater/plays"/>
    <x v="1"/>
    <x v="6"/>
    <n v="2E-3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5:09:38"/>
    <n v="1406578178"/>
    <x v="3853"/>
    <b v="0"/>
    <n v="2"/>
    <b v="0"/>
    <s v="theater/plays"/>
    <x v="1"/>
    <x v="6"/>
    <n v="2.5999999999999998E-4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6:14:18"/>
    <n v="1428614058"/>
    <x v="3854"/>
    <b v="0"/>
    <n v="20"/>
    <b v="0"/>
    <s v="theater/plays"/>
    <x v="1"/>
    <x v="6"/>
    <n v="0.16254545454545455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7:17:51"/>
    <n v="1424819871"/>
    <x v="3855"/>
    <b v="0"/>
    <n v="1"/>
    <b v="0"/>
    <s v="theater/plays"/>
    <x v="1"/>
    <x v="6"/>
    <n v="2.5000000000000001E-2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1:50:03"/>
    <n v="1423245003"/>
    <x v="3856"/>
    <b v="0"/>
    <n v="1"/>
    <b v="0"/>
    <s v="theater/plays"/>
    <x v="1"/>
    <x v="6"/>
    <n v="2.0000000000000001E-4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2:12:00"/>
    <n v="1404927690"/>
    <x v="3857"/>
    <b v="0"/>
    <n v="4"/>
    <b v="0"/>
    <s v="theater/plays"/>
    <x v="1"/>
    <x v="6"/>
    <n v="5.1999999999999998E-2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6:00:00"/>
    <n v="1430734844"/>
    <x v="3858"/>
    <b v="0"/>
    <n v="1"/>
    <b v="0"/>
    <s v="theater/plays"/>
    <x v="1"/>
    <x v="6"/>
    <n v="0.02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6:00:00"/>
    <n v="1401485207"/>
    <x v="3859"/>
    <b v="0"/>
    <n v="1"/>
    <b v="0"/>
    <s v="theater/plays"/>
    <x v="1"/>
    <x v="6"/>
    <n v="4.0000000000000002E-4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0:51:50"/>
    <n v="1405266710"/>
    <x v="3860"/>
    <b v="0"/>
    <n v="13"/>
    <b v="0"/>
    <s v="theater/plays"/>
    <x v="1"/>
    <x v="6"/>
    <n v="0.17666666666666667"/>
    <n v="81.538461538461533"/>
  </r>
  <r>
    <n v="3861"/>
    <s v="READY OR NOT HERE I COME"/>
    <s v="THE COMING OF THE LORD!"/>
    <n v="2000"/>
    <n v="100"/>
    <x v="2"/>
    <x v="0"/>
    <s v="USD"/>
    <n v="1415828820"/>
    <d v="2014-11-12T16:47:00"/>
    <n v="1412258977"/>
    <x v="3861"/>
    <b v="0"/>
    <n v="1"/>
    <b v="0"/>
    <s v="theater/plays"/>
    <x v="1"/>
    <x v="6"/>
    <n v="0.05"/>
    <n v="100"/>
  </r>
  <r>
    <n v="3862"/>
    <s v="The Container Play"/>
    <s v="The hit immersive theatre experience of England comes to Corpus Christi!"/>
    <n v="7500"/>
    <n v="1"/>
    <x v="2"/>
    <x v="0"/>
    <s v="USD"/>
    <n v="1473699540"/>
    <d v="2016-09-12T11:59:00"/>
    <n v="1472451356"/>
    <x v="3862"/>
    <b v="0"/>
    <n v="1"/>
    <b v="0"/>
    <s v="theater/plays"/>
    <x v="1"/>
    <x v="6"/>
    <n v="1.3333333333333334E-4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1:11:45"/>
    <n v="1441552305"/>
    <x v="3863"/>
    <b v="0"/>
    <n v="0"/>
    <b v="0"/>
    <s v="theater/plays"/>
    <x v="1"/>
    <x v="6"/>
    <n v="0"/>
    <s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7:24:14"/>
    <n v="1445203454"/>
    <x v="3864"/>
    <b v="0"/>
    <n v="3"/>
    <b v="0"/>
    <s v="theater/plays"/>
    <x v="1"/>
    <x v="6"/>
    <n v="1.2E-2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0:30:00"/>
    <n v="1405957098"/>
    <x v="3865"/>
    <b v="0"/>
    <n v="14"/>
    <b v="0"/>
    <s v="theater/plays"/>
    <x v="1"/>
    <x v="6"/>
    <n v="0.26937422295897223"/>
    <n v="46.428571428571431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22:29:00"/>
    <n v="1454453021"/>
    <x v="3866"/>
    <b v="0"/>
    <n v="2"/>
    <b v="0"/>
    <s v="theater/plays"/>
    <x v="1"/>
    <x v="6"/>
    <n v="5.4999999999999997E-3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4:32:19"/>
    <n v="1463686339"/>
    <x v="3867"/>
    <b v="0"/>
    <n v="5"/>
    <b v="0"/>
    <s v="theater/plays"/>
    <x v="1"/>
    <x v="6"/>
    <n v="0.1255"/>
    <n v="50.2"/>
  </r>
  <r>
    <n v="3868"/>
    <s v="1000 words (Canceled)"/>
    <s v="New collection of music by Scott Evan Davis!"/>
    <n v="5000"/>
    <n v="10"/>
    <x v="1"/>
    <x v="1"/>
    <s v="GBP"/>
    <n v="1410191405"/>
    <d v="2014-09-08T10:50:05"/>
    <n v="1408031405"/>
    <x v="3868"/>
    <b v="0"/>
    <n v="1"/>
    <b v="0"/>
    <s v="theater/musical"/>
    <x v="1"/>
    <x v="40"/>
    <n v="2E-3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22:11:00"/>
    <n v="1423761792"/>
    <x v="3869"/>
    <b v="0"/>
    <n v="15"/>
    <b v="0"/>
    <s v="theater/musical"/>
    <x v="1"/>
    <x v="40"/>
    <n v="3.44748684310884E-2"/>
    <n v="30.13333333333333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3:07:58"/>
    <n v="1401768478"/>
    <x v="3870"/>
    <b v="0"/>
    <n v="10"/>
    <b v="0"/>
    <s v="theater/musical"/>
    <x v="1"/>
    <x v="40"/>
    <n v="0.15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2:44:10"/>
    <n v="1485629050"/>
    <x v="3871"/>
    <b v="0"/>
    <n v="3"/>
    <b v="0"/>
    <s v="theater/musical"/>
    <x v="1"/>
    <x v="40"/>
    <n v="2.6666666666666668E-2"/>
    <n v="13.33333333333333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22:29:56"/>
    <n v="1435202996"/>
    <x v="3872"/>
    <b v="0"/>
    <n v="0"/>
    <b v="0"/>
    <s v="theater/musical"/>
    <x v="1"/>
    <x v="40"/>
    <n v="0"/>
    <s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1:42:15"/>
    <n v="1441730535"/>
    <x v="3873"/>
    <b v="0"/>
    <n v="0"/>
    <b v="0"/>
    <s v="theater/musical"/>
    <x v="1"/>
    <x v="40"/>
    <n v="0"/>
    <s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20:00:00"/>
    <n v="1420244622"/>
    <x v="3874"/>
    <b v="0"/>
    <n v="0"/>
    <b v="0"/>
    <s v="theater/musical"/>
    <x v="1"/>
    <x v="40"/>
    <n v="0"/>
    <s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5:00:00"/>
    <n v="1472804365"/>
    <x v="3875"/>
    <b v="0"/>
    <n v="0"/>
    <b v="0"/>
    <s v="theater/musical"/>
    <x v="1"/>
    <x v="40"/>
    <n v="0"/>
    <s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9:58:48"/>
    <n v="1451833128"/>
    <x v="3876"/>
    <b v="0"/>
    <n v="46"/>
    <b v="0"/>
    <s v="theater/musical"/>
    <x v="1"/>
    <x v="40"/>
    <n v="0.52794871794871789"/>
    <n v="44.76086956521739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1:15:52"/>
    <n v="1478621752"/>
    <x v="3877"/>
    <b v="0"/>
    <n v="14"/>
    <b v="0"/>
    <s v="theater/musical"/>
    <x v="1"/>
    <x v="40"/>
    <n v="4.9639999999999997E-2"/>
    <n v="88.64285714285713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22:59:00"/>
    <n v="1433014746"/>
    <x v="3878"/>
    <b v="0"/>
    <n v="1"/>
    <b v="0"/>
    <s v="theater/musical"/>
    <x v="1"/>
    <x v="40"/>
    <n v="5.5555555555555556E-4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5:39:56"/>
    <n v="1419626396"/>
    <x v="3879"/>
    <b v="0"/>
    <n v="0"/>
    <b v="0"/>
    <s v="theater/musical"/>
    <x v="1"/>
    <x v="40"/>
    <n v="0"/>
    <s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8:00:00"/>
    <n v="1403724820"/>
    <x v="3880"/>
    <b v="0"/>
    <n v="17"/>
    <b v="0"/>
    <s v="theater/musical"/>
    <x v="1"/>
    <x v="40"/>
    <n v="0.13066666666666665"/>
    <n v="57.64705882352941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9:26:39"/>
    <n v="1484958399"/>
    <x v="3881"/>
    <b v="0"/>
    <n v="1"/>
    <b v="0"/>
    <s v="theater/musical"/>
    <x v="1"/>
    <x v="40"/>
    <n v="0.05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8:03:00"/>
    <n v="1451950570"/>
    <x v="3882"/>
    <b v="0"/>
    <n v="0"/>
    <b v="0"/>
    <s v="theater/musical"/>
    <x v="1"/>
    <x v="40"/>
    <n v="0"/>
    <s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9:27:49"/>
    <n v="1407076069"/>
    <x v="3883"/>
    <b v="0"/>
    <n v="0"/>
    <b v="0"/>
    <s v="theater/musical"/>
    <x v="1"/>
    <x v="40"/>
    <n v="0"/>
    <s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2:59:52"/>
    <n v="1425322792"/>
    <x v="3884"/>
    <b v="0"/>
    <n v="0"/>
    <b v="0"/>
    <s v="theater/musical"/>
    <x v="1"/>
    <x v="40"/>
    <n v="0"/>
    <s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7:49:51"/>
    <n v="1460242191"/>
    <x v="3885"/>
    <b v="0"/>
    <n v="0"/>
    <b v="0"/>
    <s v="theater/musical"/>
    <x v="1"/>
    <x v="40"/>
    <n v="0"/>
    <s v="0"/>
  </r>
  <r>
    <n v="3886"/>
    <s v="a (Canceled)"/>
    <n v="1"/>
    <n v="10000"/>
    <n v="0"/>
    <x v="1"/>
    <x v="2"/>
    <s v="AUD"/>
    <n v="1418275702"/>
    <d v="2014-12-11T00:28:22"/>
    <n v="1415683702"/>
    <x v="3886"/>
    <b v="0"/>
    <n v="0"/>
    <b v="0"/>
    <s v="theater/musical"/>
    <x v="1"/>
    <x v="40"/>
    <n v="0"/>
    <s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7:00:00"/>
    <n v="1426538129"/>
    <x v="3887"/>
    <b v="0"/>
    <n v="2"/>
    <b v="0"/>
    <s v="theater/musical"/>
    <x v="1"/>
    <x v="40"/>
    <n v="1.7500000000000002E-2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8:05:58"/>
    <n v="1485522358"/>
    <x v="3888"/>
    <b v="0"/>
    <n v="14"/>
    <b v="0"/>
    <s v="theater/plays"/>
    <x v="1"/>
    <x v="6"/>
    <n v="0.27100000000000002"/>
    <n v="38.714285714285715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8:26:00"/>
    <n v="1417651630"/>
    <x v="3889"/>
    <b v="0"/>
    <n v="9"/>
    <b v="0"/>
    <s v="theater/plays"/>
    <x v="1"/>
    <x v="6"/>
    <n v="1.4749999999999999E-2"/>
    <n v="13.1111111111111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3:12:24"/>
    <n v="1434478344"/>
    <x v="3890"/>
    <b v="0"/>
    <n v="8"/>
    <b v="0"/>
    <s v="theater/plays"/>
    <x v="1"/>
    <x v="6"/>
    <n v="0.16826666666666668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3:59:00"/>
    <n v="1424488244"/>
    <x v="3891"/>
    <b v="0"/>
    <n v="7"/>
    <b v="0"/>
    <s v="theater/plays"/>
    <x v="1"/>
    <x v="6"/>
    <n v="0.32500000000000001"/>
    <n v="37.14285714285714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2:00:00"/>
    <n v="1408203557"/>
    <x v="3892"/>
    <b v="0"/>
    <n v="0"/>
    <b v="0"/>
    <s v="theater/plays"/>
    <x v="1"/>
    <x v="6"/>
    <n v="0"/>
    <s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1:00:00"/>
    <n v="1400600840"/>
    <x v="3893"/>
    <b v="0"/>
    <n v="84"/>
    <b v="0"/>
    <s v="theater/plays"/>
    <x v="1"/>
    <x v="6"/>
    <n v="0.2155"/>
    <n v="128.2738095238095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3:59:00"/>
    <n v="1478386812"/>
    <x v="3894"/>
    <b v="0"/>
    <n v="11"/>
    <b v="0"/>
    <s v="theater/plays"/>
    <x v="1"/>
    <x v="6"/>
    <n v="3.4666666666666665E-2"/>
    <n v="47.272727272727273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1:00:18"/>
    <n v="1422424818"/>
    <x v="3895"/>
    <b v="0"/>
    <n v="1"/>
    <b v="0"/>
    <s v="theater/plays"/>
    <x v="1"/>
    <x v="6"/>
    <n v="0.05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3:36:18"/>
    <n v="1401770178"/>
    <x v="3896"/>
    <b v="0"/>
    <n v="4"/>
    <b v="0"/>
    <s v="theater/plays"/>
    <x v="1"/>
    <x v="6"/>
    <n v="0.10625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5:58:03"/>
    <n v="1418158683"/>
    <x v="3897"/>
    <b v="0"/>
    <n v="10"/>
    <b v="0"/>
    <s v="theater/plays"/>
    <x v="1"/>
    <x v="6"/>
    <n v="0.17599999999999999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1:00:00"/>
    <n v="1436355270"/>
    <x v="3898"/>
    <b v="0"/>
    <n v="16"/>
    <b v="0"/>
    <s v="theater/plays"/>
    <x v="1"/>
    <x v="6"/>
    <n v="0.3256"/>
    <n v="50.87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3:36:01"/>
    <n v="1406140561"/>
    <x v="3899"/>
    <b v="0"/>
    <n v="2"/>
    <b v="0"/>
    <s v="theater/plays"/>
    <x v="1"/>
    <x v="6"/>
    <n v="1.2500000000000001E-2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21:13:11"/>
    <n v="1431396791"/>
    <x v="3900"/>
    <b v="0"/>
    <n v="5"/>
    <b v="0"/>
    <s v="theater/plays"/>
    <x v="1"/>
    <x v="6"/>
    <n v="5.3999999999999999E-2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4:49:59"/>
    <n v="1447098599"/>
    <x v="3901"/>
    <b v="0"/>
    <n v="1"/>
    <b v="0"/>
    <s v="theater/plays"/>
    <x v="1"/>
    <x v="6"/>
    <n v="8.3333333333333332E-3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7:14:02"/>
    <n v="1476962042"/>
    <x v="3902"/>
    <b v="0"/>
    <n v="31"/>
    <b v="0"/>
    <s v="theater/plays"/>
    <x v="1"/>
    <x v="6"/>
    <n v="0.48833333333333334"/>
    <n v="47.25806451612903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4:38:00"/>
    <n v="1435709765"/>
    <x v="3903"/>
    <b v="0"/>
    <n v="0"/>
    <b v="0"/>
    <s v="theater/plays"/>
    <x v="1"/>
    <x v="6"/>
    <n v="0"/>
    <s v="0"/>
  </r>
  <r>
    <n v="3904"/>
    <s v="Black America from Prophets to Pimps"/>
    <s v="A play that will cover 4000 years of black history."/>
    <n v="10000"/>
    <n v="3"/>
    <x v="2"/>
    <x v="0"/>
    <s v="USD"/>
    <n v="1429074240"/>
    <d v="2015-04-15T00:04:00"/>
    <n v="1427866200"/>
    <x v="3904"/>
    <b v="0"/>
    <n v="2"/>
    <b v="0"/>
    <s v="theater/plays"/>
    <x v="1"/>
    <x v="6"/>
    <n v="2.9999999999999997E-4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8:00:00"/>
    <n v="1430405903"/>
    <x v="3905"/>
    <b v="0"/>
    <n v="7"/>
    <b v="0"/>
    <s v="theater/plays"/>
    <x v="1"/>
    <x v="6"/>
    <n v="0.11533333333333333"/>
    <n v="24.71428571428571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8:25:00"/>
    <n v="1432072893"/>
    <x v="3906"/>
    <b v="0"/>
    <n v="16"/>
    <b v="0"/>
    <s v="theater/plays"/>
    <x v="1"/>
    <x v="6"/>
    <n v="0.67333333333333334"/>
    <n v="63.12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5:08:00"/>
    <n v="1411587606"/>
    <x v="3907"/>
    <b v="0"/>
    <n v="4"/>
    <b v="0"/>
    <s v="theater/plays"/>
    <x v="1"/>
    <x v="6"/>
    <n v="0.153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22:14:56"/>
    <n v="1405307696"/>
    <x v="3908"/>
    <b v="0"/>
    <n v="4"/>
    <b v="0"/>
    <s v="theater/plays"/>
    <x v="1"/>
    <x v="6"/>
    <n v="8.666666666666667E-2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3:37:22"/>
    <n v="1407832642"/>
    <x v="3909"/>
    <b v="0"/>
    <n v="4"/>
    <b v="0"/>
    <s v="theater/plays"/>
    <x v="1"/>
    <x v="6"/>
    <n v="2.2499999999999998E-3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3:09:57"/>
    <n v="1439057397"/>
    <x v="3910"/>
    <b v="0"/>
    <n v="3"/>
    <b v="0"/>
    <s v="theater/plays"/>
    <x v="1"/>
    <x v="6"/>
    <n v="3.0833333333333334E-2"/>
    <n v="61.666666666666664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5:29:37"/>
    <n v="1414438177"/>
    <x v="3911"/>
    <b v="0"/>
    <n v="36"/>
    <b v="0"/>
    <s v="theater/plays"/>
    <x v="1"/>
    <x v="6"/>
    <n v="0.37412499999999999"/>
    <n v="83.13888888888888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3:35:00"/>
    <n v="1424759330"/>
    <x v="3912"/>
    <b v="0"/>
    <n v="1"/>
    <b v="0"/>
    <s v="theater/plays"/>
    <x v="1"/>
    <x v="6"/>
    <n v="6.666666666666667E-5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1:04:09"/>
    <n v="1446267849"/>
    <x v="3913"/>
    <b v="0"/>
    <n v="7"/>
    <b v="0"/>
    <s v="theater/plays"/>
    <x v="1"/>
    <x v="6"/>
    <n v="0.1"/>
    <n v="142.8571428571428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7:59:00"/>
    <n v="1429558756"/>
    <x v="3914"/>
    <b v="0"/>
    <n v="27"/>
    <b v="0"/>
    <s v="theater/plays"/>
    <x v="1"/>
    <x v="6"/>
    <n v="0.36359999999999998"/>
    <n v="33.66666666666666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8:38:29"/>
    <n v="1462232309"/>
    <x v="3915"/>
    <b v="0"/>
    <n v="1"/>
    <b v="0"/>
    <s v="theater/plays"/>
    <x v="1"/>
    <x v="6"/>
    <n v="3.3333333333333335E-3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6:19:12"/>
    <n v="1462360752"/>
    <x v="3916"/>
    <b v="0"/>
    <n v="0"/>
    <b v="0"/>
    <s v="theater/plays"/>
    <x v="1"/>
    <x v="6"/>
    <n v="0"/>
    <s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7:39:21"/>
    <n v="1407847161"/>
    <x v="3917"/>
    <b v="0"/>
    <n v="1"/>
    <b v="0"/>
    <s v="theater/plays"/>
    <x v="1"/>
    <x v="6"/>
    <n v="2.8571428571428571E-3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1:00:00"/>
    <n v="1406131023"/>
    <x v="3918"/>
    <b v="0"/>
    <n v="3"/>
    <b v="0"/>
    <s v="theater/plays"/>
    <x v="1"/>
    <x v="6"/>
    <n v="2E-3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9:00:00"/>
    <n v="1450628773"/>
    <x v="3919"/>
    <b v="0"/>
    <n v="3"/>
    <b v="0"/>
    <s v="theater/plays"/>
    <x v="1"/>
    <x v="6"/>
    <n v="1.7999999999999999E-2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5:17:40"/>
    <n v="1476436660"/>
    <x v="3920"/>
    <b v="0"/>
    <n v="3"/>
    <b v="0"/>
    <s v="theater/plays"/>
    <x v="1"/>
    <x v="6"/>
    <n v="5.3999999999999999E-2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3:00:00"/>
    <n v="1413291655"/>
    <x v="3921"/>
    <b v="0"/>
    <n v="0"/>
    <b v="0"/>
    <s v="theater/plays"/>
    <x v="1"/>
    <x v="6"/>
    <n v="0"/>
    <s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8:00:00"/>
    <n v="1421432810"/>
    <x v="3922"/>
    <b v="0"/>
    <n v="6"/>
    <b v="0"/>
    <s v="theater/plays"/>
    <x v="1"/>
    <x v="6"/>
    <n v="8.1333333333333327E-2"/>
    <n v="10.16666666666666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8:31:11"/>
    <n v="1426203071"/>
    <x v="3923"/>
    <b v="0"/>
    <n v="17"/>
    <b v="0"/>
    <s v="theater/plays"/>
    <x v="1"/>
    <x v="6"/>
    <n v="0.12034782608695652"/>
    <n v="81.41176470588234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8:02:02"/>
    <n v="1401231722"/>
    <x v="3924"/>
    <b v="0"/>
    <n v="40"/>
    <b v="0"/>
    <s v="theater/plays"/>
    <x v="1"/>
    <x v="6"/>
    <n v="0.15266666666666667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5:53:59"/>
    <n v="1404161639"/>
    <x v="3925"/>
    <b v="0"/>
    <n v="3"/>
    <b v="0"/>
    <s v="theater/plays"/>
    <x v="1"/>
    <x v="6"/>
    <n v="0.1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21:02:28"/>
    <n v="1417053748"/>
    <x v="3926"/>
    <b v="0"/>
    <n v="1"/>
    <b v="0"/>
    <s v="theater/plays"/>
    <x v="1"/>
    <x v="6"/>
    <n v="3.0000000000000001E-3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1:25:04"/>
    <n v="1404973504"/>
    <x v="3927"/>
    <b v="0"/>
    <n v="2"/>
    <b v="0"/>
    <s v="theater/plays"/>
    <x v="1"/>
    <x v="6"/>
    <n v="0.01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3:59:00"/>
    <n v="1442593427"/>
    <x v="3928"/>
    <b v="0"/>
    <n v="7"/>
    <b v="0"/>
    <s v="theater/plays"/>
    <x v="1"/>
    <x v="6"/>
    <n v="0.13020000000000001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4:51:05"/>
    <n v="1471636265"/>
    <x v="3929"/>
    <b v="0"/>
    <n v="14"/>
    <b v="0"/>
    <s v="theater/plays"/>
    <x v="1"/>
    <x v="6"/>
    <n v="2.265E-2"/>
    <n v="32.357142857142854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1:00:00"/>
    <n v="1457078868"/>
    <x v="3930"/>
    <b v="0"/>
    <n v="0"/>
    <b v="0"/>
    <s v="theater/plays"/>
    <x v="1"/>
    <x v="6"/>
    <n v="0"/>
    <s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22:38:27"/>
    <n v="1439350707"/>
    <x v="3931"/>
    <b v="0"/>
    <n v="0"/>
    <b v="0"/>
    <s v="theater/plays"/>
    <x v="1"/>
    <x v="6"/>
    <n v="0"/>
    <s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22:02:44"/>
    <n v="1455508964"/>
    <x v="3932"/>
    <b v="0"/>
    <n v="1"/>
    <b v="0"/>
    <s v="theater/plays"/>
    <x v="1"/>
    <x v="6"/>
    <n v="8.3333333333333331E-5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9:43:00"/>
    <n v="1466205262"/>
    <x v="3933"/>
    <b v="0"/>
    <n v="12"/>
    <b v="0"/>
    <s v="theater/plays"/>
    <x v="1"/>
    <x v="6"/>
    <n v="0.15742857142857142"/>
    <n v="91.833333333333329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8:00:00"/>
    <n v="1439827639"/>
    <x v="3934"/>
    <b v="0"/>
    <n v="12"/>
    <b v="0"/>
    <s v="theater/plays"/>
    <x v="1"/>
    <x v="6"/>
    <n v="0.11"/>
    <n v="45.83333333333333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0:45:46"/>
    <n v="1438789546"/>
    <x v="3935"/>
    <b v="0"/>
    <n v="23"/>
    <b v="0"/>
    <s v="theater/plays"/>
    <x v="1"/>
    <x v="6"/>
    <n v="0.43833333333333335"/>
    <n v="57.173913043478258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2:18:40"/>
    <n v="1477981120"/>
    <x v="3936"/>
    <b v="0"/>
    <n v="0"/>
    <b v="0"/>
    <s v="theater/plays"/>
    <x v="1"/>
    <x v="6"/>
    <n v="0"/>
    <s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0:09:20"/>
    <n v="1465830560"/>
    <x v="3937"/>
    <b v="0"/>
    <n v="10"/>
    <b v="0"/>
    <s v="theater/plays"/>
    <x v="1"/>
    <x v="6"/>
    <n v="0.86135181975736563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6:44:14"/>
    <n v="1432763054"/>
    <x v="3938"/>
    <b v="0"/>
    <n v="5"/>
    <b v="0"/>
    <s v="theater/plays"/>
    <x v="1"/>
    <x v="6"/>
    <n v="0.12196620583717357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3:30:00"/>
    <n v="1412328979"/>
    <x v="3939"/>
    <b v="0"/>
    <n v="1"/>
    <b v="0"/>
    <s v="theater/plays"/>
    <x v="1"/>
    <x v="6"/>
    <n v="1E-3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6:49:11"/>
    <n v="1416311351"/>
    <x v="3940"/>
    <b v="0"/>
    <n v="2"/>
    <b v="0"/>
    <s v="theater/plays"/>
    <x v="1"/>
    <x v="6"/>
    <n v="2.2000000000000001E-3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20:00:00"/>
    <n v="1414505137"/>
    <x v="3941"/>
    <b v="0"/>
    <n v="2"/>
    <b v="0"/>
    <s v="theater/plays"/>
    <x v="1"/>
    <x v="6"/>
    <n v="9.0909090909090905E-3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6:41:54"/>
    <n v="1429306914"/>
    <x v="3942"/>
    <b v="0"/>
    <n v="0"/>
    <b v="0"/>
    <s v="theater/plays"/>
    <x v="1"/>
    <x v="6"/>
    <n v="0"/>
    <s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1:50:00"/>
    <n v="1443811268"/>
    <x v="3943"/>
    <b v="0"/>
    <n v="13"/>
    <b v="0"/>
    <s v="theater/plays"/>
    <x v="1"/>
    <x v="6"/>
    <n v="0.35639999999999999"/>
    <n v="137.07692307692307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0:54:35"/>
    <n v="1438098875"/>
    <x v="3944"/>
    <b v="0"/>
    <n v="0"/>
    <b v="0"/>
    <s v="theater/plays"/>
    <x v="1"/>
    <x v="6"/>
    <n v="0"/>
    <s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4:14:28"/>
    <n v="1429125268"/>
    <x v="3945"/>
    <b v="0"/>
    <n v="1"/>
    <b v="0"/>
    <s v="theater/plays"/>
    <x v="1"/>
    <x v="6"/>
    <n v="2.5000000000000001E-3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3:00:00"/>
    <n v="1422388822"/>
    <x v="3946"/>
    <b v="0"/>
    <n v="5"/>
    <b v="0"/>
    <s v="theater/plays"/>
    <x v="1"/>
    <x v="6"/>
    <n v="3.2500000000000001E-2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22:25:44"/>
    <n v="1472786744"/>
    <x v="3947"/>
    <b v="0"/>
    <n v="2"/>
    <b v="0"/>
    <s v="theater/plays"/>
    <x v="1"/>
    <x v="6"/>
    <n v="3.3666666666666664E-2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2:48:43"/>
    <n v="1404892123"/>
    <x v="3948"/>
    <b v="0"/>
    <n v="0"/>
    <b v="0"/>
    <s v="theater/plays"/>
    <x v="1"/>
    <x v="6"/>
    <n v="0"/>
    <s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1:53:41"/>
    <n v="1421031221"/>
    <x v="3949"/>
    <b v="0"/>
    <n v="32"/>
    <b v="0"/>
    <s v="theater/plays"/>
    <x v="1"/>
    <x v="6"/>
    <n v="0.15770000000000001"/>
    <n v="49.2812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3:35:00"/>
    <n v="1457628680"/>
    <x v="3950"/>
    <b v="0"/>
    <n v="1"/>
    <b v="0"/>
    <s v="theater/plays"/>
    <x v="1"/>
    <x v="6"/>
    <n v="6.2500000000000003E-3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3:49:02"/>
    <n v="1457120942"/>
    <x v="3951"/>
    <b v="0"/>
    <n v="1"/>
    <b v="0"/>
    <s v="theater/plays"/>
    <x v="1"/>
    <x v="6"/>
    <n v="5.0000000000000004E-6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3:58:10"/>
    <n v="1440701890"/>
    <x v="3952"/>
    <b v="0"/>
    <n v="1"/>
    <b v="0"/>
    <s v="theater/plays"/>
    <x v="1"/>
    <x v="6"/>
    <n v="9.6153846153846159E-4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8:29:00"/>
    <n v="1467162586"/>
    <x v="3953"/>
    <b v="0"/>
    <n v="0"/>
    <b v="0"/>
    <s v="theater/plays"/>
    <x v="1"/>
    <x v="6"/>
    <n v="0"/>
    <s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0:37:44"/>
    <n v="1400168264"/>
    <x v="3954"/>
    <b v="0"/>
    <n v="0"/>
    <b v="0"/>
    <s v="theater/plays"/>
    <x v="1"/>
    <x v="6"/>
    <n v="0"/>
    <s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6:22:21"/>
    <n v="1446150141"/>
    <x v="3955"/>
    <b v="0"/>
    <n v="8"/>
    <b v="0"/>
    <s v="theater/plays"/>
    <x v="1"/>
    <x v="6"/>
    <n v="0.24285714285714285"/>
    <n v="53.12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9:20:00"/>
    <n v="1459203727"/>
    <x v="3956"/>
    <b v="0"/>
    <n v="0"/>
    <b v="0"/>
    <s v="theater/plays"/>
    <x v="1"/>
    <x v="6"/>
    <n v="0"/>
    <s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8:25:54"/>
    <n v="1464045954"/>
    <x v="3957"/>
    <b v="0"/>
    <n v="1"/>
    <b v="0"/>
    <s v="theater/plays"/>
    <x v="1"/>
    <x v="6"/>
    <n v="2.5000000000000001E-4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9:00:00"/>
    <n v="1403822912"/>
    <x v="3958"/>
    <b v="0"/>
    <n v="16"/>
    <b v="0"/>
    <s v="theater/plays"/>
    <x v="1"/>
    <x v="6"/>
    <n v="0.32050000000000001"/>
    <n v="40.062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3:55:56"/>
    <n v="1409338556"/>
    <x v="3959"/>
    <b v="0"/>
    <n v="12"/>
    <b v="0"/>
    <s v="theater/plays"/>
    <x v="1"/>
    <x v="6"/>
    <n v="0.24333333333333335"/>
    <n v="24.33333333333333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5:17:36"/>
    <n v="1449260256"/>
    <x v="3960"/>
    <b v="0"/>
    <n v="4"/>
    <b v="0"/>
    <s v="theater/plays"/>
    <x v="1"/>
    <x v="6"/>
    <n v="1.4999999999999999E-2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6:23:30"/>
    <n v="1397683410"/>
    <x v="3961"/>
    <b v="0"/>
    <n v="2"/>
    <b v="0"/>
    <s v="theater/plays"/>
    <x v="1"/>
    <x v="6"/>
    <n v="4.1999999999999997E-3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9:54:54"/>
    <n v="1446562494"/>
    <x v="3962"/>
    <b v="0"/>
    <n v="3"/>
    <b v="0"/>
    <s v="theater/plays"/>
    <x v="1"/>
    <x v="6"/>
    <n v="3.214285714285714E-2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3:41:57"/>
    <n v="1445226117"/>
    <x v="3963"/>
    <b v="0"/>
    <n v="0"/>
    <b v="0"/>
    <s v="theater/plays"/>
    <x v="1"/>
    <x v="6"/>
    <n v="0"/>
    <s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1:19:46"/>
    <n v="1424279986"/>
    <x v="3964"/>
    <b v="0"/>
    <n v="3"/>
    <b v="0"/>
    <s v="theater/plays"/>
    <x v="1"/>
    <x v="6"/>
    <n v="6.3E-2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3:39:40"/>
    <n v="1455428380"/>
    <x v="3965"/>
    <b v="0"/>
    <n v="4"/>
    <b v="0"/>
    <s v="theater/plays"/>
    <x v="1"/>
    <x v="6"/>
    <n v="0.14249999999999999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21:59:00"/>
    <n v="1402506278"/>
    <x v="3966"/>
    <b v="0"/>
    <n v="2"/>
    <b v="0"/>
    <s v="theater/plays"/>
    <x v="1"/>
    <x v="6"/>
    <n v="6.0000000000000001E-3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1:58:27"/>
    <n v="1486191507"/>
    <x v="3967"/>
    <b v="0"/>
    <n v="10"/>
    <b v="0"/>
    <s v="theater/plays"/>
    <x v="1"/>
    <x v="6"/>
    <n v="0.2411764705882353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4:34:33"/>
    <n v="1458761673"/>
    <x v="3968"/>
    <b v="0"/>
    <n v="11"/>
    <b v="0"/>
    <s v="theater/plays"/>
    <x v="1"/>
    <x v="6"/>
    <n v="0.10539999999999999"/>
    <n v="47.90909090909090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2:55:00"/>
    <n v="1471638646"/>
    <x v="3969"/>
    <b v="0"/>
    <n v="6"/>
    <b v="0"/>
    <s v="theater/plays"/>
    <x v="1"/>
    <x v="6"/>
    <n v="7.4690265486725665E-2"/>
    <n v="35.16666666666666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5:43:31"/>
    <n v="1458333811"/>
    <x v="3970"/>
    <b v="0"/>
    <n v="2"/>
    <b v="0"/>
    <s v="theater/plays"/>
    <x v="1"/>
    <x v="6"/>
    <n v="7.3333333333333334E-4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7:52:06"/>
    <n v="1403355126"/>
    <x v="3971"/>
    <b v="0"/>
    <n v="6"/>
    <b v="0"/>
    <s v="theater/plays"/>
    <x v="1"/>
    <x v="6"/>
    <n v="9.7142857142857135E-3"/>
    <n v="22.666666666666668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20:37:14"/>
    <n v="1418002634"/>
    <x v="3972"/>
    <b v="0"/>
    <n v="8"/>
    <b v="0"/>
    <s v="theater/plays"/>
    <x v="1"/>
    <x v="6"/>
    <n v="0.21099999999999999"/>
    <n v="26.37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3:00:00"/>
    <n v="1460219110"/>
    <x v="3973"/>
    <b v="0"/>
    <n v="37"/>
    <b v="0"/>
    <s v="theater/plays"/>
    <x v="1"/>
    <x v="6"/>
    <n v="0.78100000000000003"/>
    <n v="105.54054054054055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8:07:28"/>
    <n v="1462280848"/>
    <x v="3974"/>
    <b v="0"/>
    <n v="11"/>
    <b v="0"/>
    <s v="theater/plays"/>
    <x v="1"/>
    <x v="6"/>
    <n v="0.32"/>
    <n v="29.090909090909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5:48:18"/>
    <n v="1465850898"/>
    <x v="3975"/>
    <b v="0"/>
    <n v="0"/>
    <b v="0"/>
    <s v="theater/plays"/>
    <x v="1"/>
    <x v="6"/>
    <n v="0"/>
    <s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2:00:00"/>
    <n v="1405024561"/>
    <x v="3976"/>
    <b v="0"/>
    <n v="10"/>
    <b v="0"/>
    <s v="theater/plays"/>
    <x v="1"/>
    <x v="6"/>
    <n v="0.47692307692307695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3:55:32"/>
    <n v="1466621732"/>
    <x v="3977"/>
    <b v="0"/>
    <n v="6"/>
    <b v="0"/>
    <s v="theater/plays"/>
    <x v="1"/>
    <x v="6"/>
    <n v="1.4500000000000001E-2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0:25:53"/>
    <n v="1417533953"/>
    <x v="3978"/>
    <b v="0"/>
    <n v="8"/>
    <b v="0"/>
    <s v="theater/plays"/>
    <x v="1"/>
    <x v="6"/>
    <n v="0.107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5:00:00"/>
    <n v="1425678057"/>
    <x v="3979"/>
    <b v="0"/>
    <n v="6"/>
    <b v="0"/>
    <s v="theater/plays"/>
    <x v="1"/>
    <x v="6"/>
    <n v="1.8333333333333333E-2"/>
    <n v="18.33333333333333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9:22:27"/>
    <n v="1401978147"/>
    <x v="3980"/>
    <b v="0"/>
    <n v="7"/>
    <b v="0"/>
    <s v="theater/plays"/>
    <x v="1"/>
    <x v="6"/>
    <n v="0.18"/>
    <n v="64.285714285714292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3:19:09"/>
    <n v="1463545149"/>
    <x v="3981"/>
    <b v="0"/>
    <n v="7"/>
    <b v="0"/>
    <s v="theater/plays"/>
    <x v="1"/>
    <x v="6"/>
    <n v="4.0833333333333333E-2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4:26:20"/>
    <n v="1431113180"/>
    <x v="3982"/>
    <b v="0"/>
    <n v="5"/>
    <b v="0"/>
    <s v="theater/plays"/>
    <x v="1"/>
    <x v="6"/>
    <n v="0.2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1:59:00"/>
    <n v="1397854356"/>
    <x v="3983"/>
    <b v="0"/>
    <n v="46"/>
    <b v="0"/>
    <s v="theater/plays"/>
    <x v="1"/>
    <x v="6"/>
    <n v="0.34802513464991025"/>
    <n v="84.282608695652172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9:00:00"/>
    <n v="1412809644"/>
    <x v="3984"/>
    <b v="0"/>
    <n v="10"/>
    <b v="0"/>
    <s v="theater/plays"/>
    <x v="1"/>
    <x v="6"/>
    <n v="6.3333333333333339E-2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6:05:00"/>
    <n v="1454173120"/>
    <x v="3985"/>
    <b v="0"/>
    <n v="19"/>
    <b v="0"/>
    <s v="theater/plays"/>
    <x v="1"/>
    <x v="6"/>
    <n v="0.32050000000000001"/>
    <n v="33.736842105263158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8:04:00"/>
    <n v="1460034594"/>
    <x v="3986"/>
    <b v="0"/>
    <n v="13"/>
    <b v="0"/>
    <s v="theater/plays"/>
    <x v="1"/>
    <x v="6"/>
    <n v="9.7600000000000006E-2"/>
    <n v="37.538461538461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7:11:30"/>
    <n v="1399414290"/>
    <x v="3987"/>
    <b v="0"/>
    <n v="13"/>
    <b v="0"/>
    <s v="theater/plays"/>
    <x v="1"/>
    <x v="6"/>
    <n v="0.3775"/>
    <n v="11.615384615384615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20:56:53"/>
    <n v="1439517413"/>
    <x v="3988"/>
    <b v="0"/>
    <n v="4"/>
    <b v="0"/>
    <s v="theater/plays"/>
    <x v="1"/>
    <x v="6"/>
    <n v="2.1333333333333333E-2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3:59:41"/>
    <n v="1444413581"/>
    <x v="3989"/>
    <b v="0"/>
    <n v="0"/>
    <b v="0"/>
    <s v="theater/plays"/>
    <x v="1"/>
    <x v="6"/>
    <n v="0"/>
    <s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1:08:13"/>
    <n v="1454342893"/>
    <x v="3990"/>
    <b v="0"/>
    <n v="3"/>
    <b v="0"/>
    <s v="theater/plays"/>
    <x v="1"/>
    <x v="6"/>
    <n v="4.1818181818181817E-2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0:28:02"/>
    <n v="1430494082"/>
    <x v="3991"/>
    <b v="0"/>
    <n v="1"/>
    <b v="0"/>
    <s v="theater/plays"/>
    <x v="1"/>
    <x v="6"/>
    <n v="0.2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8:34:19"/>
    <n v="1444689259"/>
    <x v="3992"/>
    <b v="0"/>
    <n v="9"/>
    <b v="0"/>
    <s v="theater/plays"/>
    <x v="1"/>
    <x v="6"/>
    <n v="5.4100000000000002E-2"/>
    <n v="60.111111111111114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5:45:12"/>
    <n v="1428957912"/>
    <x v="3993"/>
    <b v="0"/>
    <n v="1"/>
    <b v="0"/>
    <s v="theater/plays"/>
    <x v="1"/>
    <x v="6"/>
    <n v="6.0000000000000002E-5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4:21:30"/>
    <n v="1403169690"/>
    <x v="3994"/>
    <b v="0"/>
    <n v="1"/>
    <b v="0"/>
    <s v="theater/plays"/>
    <x v="1"/>
    <x v="6"/>
    <n v="2.5000000000000001E-3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6:27:00"/>
    <n v="1421339077"/>
    <x v="3995"/>
    <b v="0"/>
    <n v="4"/>
    <b v="0"/>
    <s v="theater/plays"/>
    <x v="1"/>
    <x v="6"/>
    <n v="0.35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1:04:00"/>
    <n v="1415341464"/>
    <x v="3996"/>
    <b v="0"/>
    <n v="17"/>
    <b v="0"/>
    <s v="theater/plays"/>
    <x v="1"/>
    <x v="6"/>
    <n v="0.16566666666666666"/>
    <n v="29.235294117647058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3:23:41"/>
    <n v="1425633821"/>
    <x v="3997"/>
    <b v="0"/>
    <n v="0"/>
    <b v="0"/>
    <s v="theater/plays"/>
    <x v="1"/>
    <x v="6"/>
    <n v="0"/>
    <s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7:07:06"/>
    <n v="1424992026"/>
    <x v="3998"/>
    <b v="0"/>
    <n v="12"/>
    <b v="0"/>
    <s v="theater/plays"/>
    <x v="1"/>
    <x v="6"/>
    <n v="0.57199999999999995"/>
    <n v="59.58333333333333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4:51:49"/>
    <n v="1406058798"/>
    <x v="3999"/>
    <b v="0"/>
    <n v="14"/>
    <b v="0"/>
    <s v="theater/plays"/>
    <x v="1"/>
    <x v="6"/>
    <n v="0.16514285714285715"/>
    <n v="82.571428571428569"/>
  </r>
  <r>
    <n v="4000"/>
    <s v="The Escorts"/>
    <s v="An Enticing Trip into the World of Assisted Dying"/>
    <n v="8000"/>
    <n v="10"/>
    <x v="2"/>
    <x v="0"/>
    <s v="USD"/>
    <n v="1462631358"/>
    <d v="2016-05-07T09:29:18"/>
    <n v="1457450958"/>
    <x v="4000"/>
    <b v="0"/>
    <n v="1"/>
    <b v="0"/>
    <s v="theater/plays"/>
    <x v="1"/>
    <x v="6"/>
    <n v="1.25E-3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4:00:00"/>
    <n v="1486681708"/>
    <x v="4001"/>
    <b v="0"/>
    <n v="14"/>
    <b v="0"/>
    <s v="theater/plays"/>
    <x v="1"/>
    <x v="6"/>
    <n v="0.3775"/>
    <n v="32.357142857142854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20:02:41"/>
    <n v="1409187761"/>
    <x v="4002"/>
    <b v="0"/>
    <n v="4"/>
    <b v="0"/>
    <s v="theater/plays"/>
    <x v="1"/>
    <x v="6"/>
    <n v="1.84E-2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9:05:47"/>
    <n v="1421417147"/>
    <x v="4003"/>
    <b v="0"/>
    <n v="2"/>
    <b v="0"/>
    <s v="theater/plays"/>
    <x v="1"/>
    <x v="6"/>
    <n v="0.10050000000000001"/>
    <n v="100.5"/>
  </r>
  <r>
    <n v="4004"/>
    <s v="South Florida Tours"/>
    <s v="Help Launch The Queen Into South Florida!"/>
    <n v="500"/>
    <n v="1"/>
    <x v="2"/>
    <x v="0"/>
    <s v="USD"/>
    <n v="1412740457"/>
    <d v="2014-10-07T22:54:17"/>
    <n v="1410148457"/>
    <x v="4004"/>
    <b v="0"/>
    <n v="1"/>
    <b v="0"/>
    <s v="theater/plays"/>
    <x v="1"/>
    <x v="6"/>
    <n v="2E-3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4:23:05"/>
    <n v="1408648985"/>
    <x v="4005"/>
    <b v="0"/>
    <n v="2"/>
    <b v="0"/>
    <s v="theater/plays"/>
    <x v="1"/>
    <x v="6"/>
    <n v="1.3333333333333334E-2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3:33:07"/>
    <n v="1453487587"/>
    <x v="4006"/>
    <b v="0"/>
    <n v="1"/>
    <b v="0"/>
    <s v="theater/plays"/>
    <x v="1"/>
    <x v="6"/>
    <n v="6.666666666666667E-5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1:28:00"/>
    <n v="1406572381"/>
    <x v="4007"/>
    <b v="0"/>
    <n v="1"/>
    <b v="0"/>
    <s v="theater/plays"/>
    <x v="1"/>
    <x v="6"/>
    <n v="2.5000000000000001E-3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8:08:27"/>
    <n v="1435014507"/>
    <x v="4008"/>
    <b v="0"/>
    <n v="4"/>
    <b v="0"/>
    <s v="theater/plays"/>
    <x v="1"/>
    <x v="6"/>
    <n v="0.0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1:49:20"/>
    <n v="1406825360"/>
    <x v="4009"/>
    <b v="0"/>
    <n v="3"/>
    <b v="0"/>
    <s v="theater/plays"/>
    <x v="1"/>
    <x v="6"/>
    <n v="3.8860103626943004E-2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3:29:26"/>
    <n v="1412879366"/>
    <x v="4010"/>
    <b v="0"/>
    <n v="38"/>
    <b v="0"/>
    <s v="theater/plays"/>
    <x v="1"/>
    <x v="6"/>
    <n v="0.24194444444444443"/>
    <n v="45.842105263157897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8:04:38"/>
    <n v="1419858278"/>
    <x v="4011"/>
    <b v="0"/>
    <n v="4"/>
    <b v="0"/>
    <s v="theater/plays"/>
    <x v="1"/>
    <x v="6"/>
    <n v="7.5999999999999998E-2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8:04:09"/>
    <n v="1427979849"/>
    <x v="4012"/>
    <b v="0"/>
    <n v="0"/>
    <b v="0"/>
    <s v="theater/plays"/>
    <x v="1"/>
    <x v="6"/>
    <n v="0"/>
    <s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2:13:43"/>
    <n v="1421478823"/>
    <x v="4013"/>
    <b v="0"/>
    <n v="2"/>
    <b v="0"/>
    <s v="theater/plays"/>
    <x v="1"/>
    <x v="6"/>
    <n v="1.2999999999999999E-2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0:54:29"/>
    <n v="1455861269"/>
    <x v="4014"/>
    <b v="0"/>
    <n v="0"/>
    <b v="0"/>
    <s v="theater/plays"/>
    <x v="1"/>
    <x v="6"/>
    <n v="0"/>
    <s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3:44:23"/>
    <n v="1434739463"/>
    <x v="4015"/>
    <b v="0"/>
    <n v="1"/>
    <b v="0"/>
    <s v="theater/plays"/>
    <x v="1"/>
    <x v="6"/>
    <n v="1.4285714285714287E-4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5:56:40"/>
    <n v="1408395400"/>
    <x v="4016"/>
    <b v="0"/>
    <n v="7"/>
    <b v="0"/>
    <s v="theater/plays"/>
    <x v="1"/>
    <x v="6"/>
    <n v="0.14000000000000001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1:07:54"/>
    <n v="1407254874"/>
    <x v="4017"/>
    <b v="0"/>
    <n v="2"/>
    <b v="0"/>
    <s v="theater/plays"/>
    <x v="1"/>
    <x v="6"/>
    <n v="1.0500000000000001E-2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6:51:48"/>
    <n v="1473285108"/>
    <x v="4018"/>
    <b v="0"/>
    <n v="4"/>
    <b v="0"/>
    <s v="theater/plays"/>
    <x v="1"/>
    <x v="6"/>
    <n v="8.666666666666667E-2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1:28:00"/>
    <n v="1455725596"/>
    <x v="4019"/>
    <b v="0"/>
    <n v="4"/>
    <b v="0"/>
    <s v="theater/plays"/>
    <x v="1"/>
    <x v="6"/>
    <n v="8.2857142857142851E-3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2:34:59"/>
    <n v="1424579699"/>
    <x v="4020"/>
    <b v="0"/>
    <n v="3"/>
    <b v="0"/>
    <s v="theater/plays"/>
    <x v="1"/>
    <x v="6"/>
    <n v="0.16666666666666666"/>
    <n v="33.33333333333333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6:52:38"/>
    <n v="1409176358"/>
    <x v="4021"/>
    <b v="0"/>
    <n v="2"/>
    <b v="0"/>
    <s v="theater/plays"/>
    <x v="1"/>
    <x v="6"/>
    <n v="8.3333333333333332E-3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21:54:00"/>
    <n v="1418824867"/>
    <x v="4022"/>
    <b v="0"/>
    <n v="197"/>
    <b v="0"/>
    <s v="theater/plays"/>
    <x v="1"/>
    <x v="6"/>
    <n v="0.69561111111111107"/>
    <n v="63.55837563451776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7:59:23"/>
    <n v="1454975963"/>
    <x v="4023"/>
    <b v="0"/>
    <n v="0"/>
    <b v="0"/>
    <s v="theater/plays"/>
    <x v="1"/>
    <x v="6"/>
    <n v="0"/>
    <s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1:04:57"/>
    <n v="1438445097"/>
    <x v="4024"/>
    <b v="0"/>
    <n v="1"/>
    <b v="0"/>
    <s v="theater/plays"/>
    <x v="1"/>
    <x v="6"/>
    <n v="1.2500000000000001E-2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0:42:16"/>
    <n v="1432705336"/>
    <x v="4025"/>
    <b v="0"/>
    <n v="4"/>
    <b v="0"/>
    <s v="theater/plays"/>
    <x v="1"/>
    <x v="6"/>
    <n v="0.05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1:43:59"/>
    <n v="1444059839"/>
    <x v="4026"/>
    <b v="0"/>
    <n v="0"/>
    <b v="0"/>
    <s v="theater/plays"/>
    <x v="1"/>
    <x v="6"/>
    <n v="0"/>
    <s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20:00:00"/>
    <n v="1486077481"/>
    <x v="4027"/>
    <b v="0"/>
    <n v="7"/>
    <b v="0"/>
    <s v="theater/plays"/>
    <x v="1"/>
    <x v="6"/>
    <n v="7.166666666666667E-2"/>
    <n v="30.714285714285715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7:31:40"/>
    <n v="1399415500"/>
    <x v="4028"/>
    <b v="0"/>
    <n v="11"/>
    <b v="0"/>
    <s v="theater/plays"/>
    <x v="1"/>
    <x v="6"/>
    <n v="0.28050000000000003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9:36:10"/>
    <n v="1447461370"/>
    <x v="4029"/>
    <b v="0"/>
    <n v="0"/>
    <b v="0"/>
    <s v="theater/plays"/>
    <x v="1"/>
    <x v="6"/>
    <n v="0"/>
    <s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3:49:00"/>
    <n v="1452008599"/>
    <x v="4030"/>
    <b v="0"/>
    <n v="6"/>
    <b v="0"/>
    <s v="theater/plays"/>
    <x v="1"/>
    <x v="6"/>
    <n v="0.16"/>
    <n v="66.66666666666667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0:02:44"/>
    <n v="1414591364"/>
    <x v="4031"/>
    <b v="0"/>
    <n v="0"/>
    <b v="0"/>
    <s v="theater/plays"/>
    <x v="1"/>
    <x v="6"/>
    <n v="0"/>
    <s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5:25:16"/>
    <n v="1445023516"/>
    <x v="4032"/>
    <b v="0"/>
    <n v="7"/>
    <b v="0"/>
    <s v="theater/plays"/>
    <x v="1"/>
    <x v="6"/>
    <n v="6.8287037037037035E-2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4:00:00"/>
    <n v="1472711224"/>
    <x v="4033"/>
    <b v="0"/>
    <n v="94"/>
    <b v="0"/>
    <s v="theater/plays"/>
    <x v="1"/>
    <x v="6"/>
    <n v="0.25698702928870293"/>
    <n v="65.34031914893617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6:44:10"/>
    <n v="1425509050"/>
    <x v="4034"/>
    <b v="0"/>
    <n v="2"/>
    <b v="0"/>
    <s v="theater/plays"/>
    <x v="1"/>
    <x v="6"/>
    <n v="1.4814814814814815E-2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6:11:27"/>
    <n v="1411333887"/>
    <x v="4035"/>
    <b v="0"/>
    <n v="25"/>
    <b v="0"/>
    <s v="theater/plays"/>
    <x v="1"/>
    <x v="6"/>
    <n v="0.36849999999999999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7:30:00"/>
    <n v="1402784964"/>
    <x v="4036"/>
    <b v="0"/>
    <n v="17"/>
    <b v="0"/>
    <s v="theater/plays"/>
    <x v="1"/>
    <x v="6"/>
    <n v="0.47049999999999997"/>
    <n v="166.05882352941177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9:25:00"/>
    <n v="1462585315"/>
    <x v="4037"/>
    <b v="0"/>
    <n v="2"/>
    <b v="0"/>
    <s v="theater/plays"/>
    <x v="1"/>
    <x v="6"/>
    <n v="0.11428571428571428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4:10:10"/>
    <n v="1408389010"/>
    <x v="4038"/>
    <b v="0"/>
    <n v="4"/>
    <b v="0"/>
    <s v="theater/plays"/>
    <x v="1"/>
    <x v="6"/>
    <n v="0.12039999999999999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0:59:00"/>
    <n v="1446048367"/>
    <x v="4039"/>
    <b v="0"/>
    <n v="5"/>
    <b v="0"/>
    <s v="theater/plays"/>
    <x v="1"/>
    <x v="6"/>
    <n v="0.6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22:00:00"/>
    <n v="1432100004"/>
    <x v="4040"/>
    <b v="0"/>
    <n v="2"/>
    <b v="0"/>
    <s v="theater/plays"/>
    <x v="1"/>
    <x v="6"/>
    <n v="0.3125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6:22:34"/>
    <n v="1467976954"/>
    <x v="4041"/>
    <b v="0"/>
    <n v="2"/>
    <b v="0"/>
    <s v="theater/plays"/>
    <x v="1"/>
    <x v="6"/>
    <n v="4.1999999999999997E-3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4:16:00"/>
    <n v="1419213664"/>
    <x v="4042"/>
    <b v="0"/>
    <n v="3"/>
    <b v="0"/>
    <s v="theater/plays"/>
    <x v="1"/>
    <x v="6"/>
    <n v="2.0999999999999999E-3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7:58:45"/>
    <n v="1415228325"/>
    <x v="4043"/>
    <b v="0"/>
    <n v="0"/>
    <b v="0"/>
    <s v="theater/plays"/>
    <x v="1"/>
    <x v="6"/>
    <n v="0"/>
    <s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0:00:00"/>
    <n v="1426050982"/>
    <x v="4044"/>
    <b v="0"/>
    <n v="4"/>
    <b v="0"/>
    <s v="theater/plays"/>
    <x v="1"/>
    <x v="6"/>
    <n v="0.375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3:49:49"/>
    <n v="1406004589"/>
    <x v="4045"/>
    <b v="0"/>
    <n v="1"/>
    <b v="0"/>
    <s v="theater/plays"/>
    <x v="1"/>
    <x v="6"/>
    <n v="2.0000000000000001E-4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0:36:50"/>
    <n v="1411400210"/>
    <x v="4046"/>
    <b v="0"/>
    <n v="12"/>
    <b v="0"/>
    <s v="theater/plays"/>
    <x v="1"/>
    <x v="6"/>
    <n v="8.2142857142857142E-2"/>
    <n v="38.33333333333333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20:00:00"/>
    <n v="1418862743"/>
    <x v="4047"/>
    <b v="0"/>
    <n v="4"/>
    <b v="0"/>
    <s v="theater/plays"/>
    <x v="1"/>
    <x v="6"/>
    <n v="2.1999999999999999E-2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6:13:07"/>
    <n v="1457352787"/>
    <x v="4048"/>
    <b v="0"/>
    <n v="91"/>
    <b v="0"/>
    <s v="theater/plays"/>
    <x v="1"/>
    <x v="6"/>
    <n v="0.17652941176470588"/>
    <n v="32.97802197802197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8:00:15"/>
    <n v="1434322815"/>
    <x v="4049"/>
    <b v="0"/>
    <n v="1"/>
    <b v="0"/>
    <s v="theater/plays"/>
    <x v="1"/>
    <x v="6"/>
    <n v="8.0000000000000004E-4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0:16:31"/>
    <n v="1411485391"/>
    <x v="4050"/>
    <b v="0"/>
    <n v="1"/>
    <b v="0"/>
    <s v="theater/plays"/>
    <x v="1"/>
    <x v="6"/>
    <n v="6.6666666666666664E-4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1:53:00"/>
    <n v="1399058797"/>
    <x v="4051"/>
    <b v="0"/>
    <n v="0"/>
    <b v="0"/>
    <s v="theater/plays"/>
    <x v="1"/>
    <x v="6"/>
    <n v="0"/>
    <s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6:05:16"/>
    <n v="1408050316"/>
    <x v="4052"/>
    <b v="0"/>
    <n v="13"/>
    <b v="0"/>
    <s v="theater/plays"/>
    <x v="1"/>
    <x v="6"/>
    <n v="0.37533333333333335"/>
    <n v="86.61538461538461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5:00:00"/>
    <n v="1413477228"/>
    <x v="4053"/>
    <b v="0"/>
    <n v="2"/>
    <b v="0"/>
    <s v="theater/plays"/>
    <x v="1"/>
    <x v="6"/>
    <n v="0.22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3:00:00"/>
    <n v="1472674285"/>
    <x v="4054"/>
    <b v="0"/>
    <n v="0"/>
    <b v="0"/>
    <s v="theater/plays"/>
    <x v="1"/>
    <x v="6"/>
    <n v="0"/>
    <s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0:33:51"/>
    <n v="1400600031"/>
    <x v="4055"/>
    <b v="0"/>
    <n v="21"/>
    <b v="0"/>
    <s v="theater/plays"/>
    <x v="1"/>
    <x v="6"/>
    <n v="0.1762"/>
    <n v="41.952380952380949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4:59:00"/>
    <n v="1465856639"/>
    <x v="4056"/>
    <b v="0"/>
    <n v="9"/>
    <b v="0"/>
    <s v="theater/plays"/>
    <x v="1"/>
    <x v="6"/>
    <n v="0.53"/>
    <n v="88.33333333333332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8:00:00"/>
    <n v="1446506080"/>
    <x v="4057"/>
    <b v="0"/>
    <n v="6"/>
    <b v="0"/>
    <s v="theater/plays"/>
    <x v="1"/>
    <x v="6"/>
    <n v="0.22142857142857142"/>
    <n v="129.1666666666666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22:59:00"/>
    <n v="1458178044"/>
    <x v="4058"/>
    <b v="0"/>
    <n v="4"/>
    <b v="0"/>
    <s v="theater/plays"/>
    <x v="1"/>
    <x v="6"/>
    <n v="2.5333333333333333E-2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22:00:00"/>
    <n v="1408116152"/>
    <x v="4059"/>
    <b v="0"/>
    <n v="7"/>
    <b v="0"/>
    <s v="theater/plays"/>
    <x v="1"/>
    <x v="6"/>
    <n v="2.5000000000000001E-2"/>
    <n v="35.714285714285715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1:00:00"/>
    <n v="1400604056"/>
    <x v="4060"/>
    <b v="0"/>
    <n v="5"/>
    <b v="0"/>
    <s v="theater/plays"/>
    <x v="1"/>
    <x v="6"/>
    <n v="2.8500000000000001E-2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21:23:43"/>
    <n v="1456025023"/>
    <x v="4061"/>
    <b v="0"/>
    <n v="0"/>
    <b v="0"/>
    <s v="theater/plays"/>
    <x v="1"/>
    <x v="6"/>
    <n v="0"/>
    <s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2:44:28"/>
    <n v="1464889468"/>
    <x v="4062"/>
    <b v="0"/>
    <n v="3"/>
    <b v="0"/>
    <s v="theater/plays"/>
    <x v="1"/>
    <x v="6"/>
    <n v="2.4500000000000001E-2"/>
    <n v="163.33333333333334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1:21:24"/>
    <n v="1401294084"/>
    <x v="4063"/>
    <b v="0"/>
    <n v="9"/>
    <b v="0"/>
    <s v="theater/plays"/>
    <x v="1"/>
    <x v="6"/>
    <n v="1.4210526315789474E-2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9:07:06"/>
    <n v="1427724426"/>
    <x v="4064"/>
    <b v="0"/>
    <n v="6"/>
    <b v="0"/>
    <s v="theater/plays"/>
    <x v="1"/>
    <x v="6"/>
    <n v="0.1925"/>
    <n v="64.16666666666667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7:50:11"/>
    <n v="1405291811"/>
    <x v="4065"/>
    <b v="0"/>
    <n v="4"/>
    <b v="0"/>
    <s v="theater/plays"/>
    <x v="1"/>
    <x v="6"/>
    <n v="6.7499999999999999E-3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9:56:28"/>
    <n v="1461027388"/>
    <x v="4066"/>
    <b v="0"/>
    <n v="1"/>
    <b v="0"/>
    <s v="theater/plays"/>
    <x v="1"/>
    <x v="6"/>
    <n v="1.6666666666666668E-3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1:49:10"/>
    <n v="1439952550"/>
    <x v="4067"/>
    <b v="0"/>
    <n v="17"/>
    <b v="0"/>
    <s v="theater/plays"/>
    <x v="1"/>
    <x v="6"/>
    <n v="0.60899999999999999"/>
    <n v="179.11764705882354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8:05:00"/>
    <n v="1481756855"/>
    <x v="4068"/>
    <b v="0"/>
    <n v="1"/>
    <b v="0"/>
    <s v="theater/plays"/>
    <x v="1"/>
    <x v="6"/>
    <n v="0.01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7:00:00"/>
    <n v="1421596356"/>
    <x v="4069"/>
    <b v="0"/>
    <n v="13"/>
    <b v="0"/>
    <s v="theater/plays"/>
    <x v="1"/>
    <x v="6"/>
    <n v="0.34399999999999997"/>
    <n v="33.076923076923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22:00:00"/>
    <n v="1422374420"/>
    <x v="4070"/>
    <b v="0"/>
    <n v="6"/>
    <b v="0"/>
    <s v="theater/plays"/>
    <x v="1"/>
    <x v="6"/>
    <n v="0.16500000000000001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4:18:51"/>
    <n v="1480187931"/>
    <x v="4071"/>
    <b v="0"/>
    <n v="0"/>
    <b v="0"/>
    <s v="theater/plays"/>
    <x v="1"/>
    <x v="6"/>
    <n v="0"/>
    <s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3:35:11"/>
    <n v="1403462111"/>
    <x v="4072"/>
    <b v="0"/>
    <n v="2"/>
    <b v="0"/>
    <s v="theater/plays"/>
    <x v="1"/>
    <x v="6"/>
    <n v="4.0000000000000001E-3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3:00:00"/>
    <n v="1426407426"/>
    <x v="4073"/>
    <b v="0"/>
    <n v="2"/>
    <b v="0"/>
    <s v="theater/plays"/>
    <x v="1"/>
    <x v="6"/>
    <n v="1.0571428571428572E-2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9:16:15"/>
    <n v="1444137375"/>
    <x v="4074"/>
    <b v="0"/>
    <n v="21"/>
    <b v="0"/>
    <s v="theater/plays"/>
    <x v="1"/>
    <x v="6"/>
    <n v="0.26727272727272727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2:28:00"/>
    <n v="1400547969"/>
    <x v="4075"/>
    <b v="0"/>
    <n v="13"/>
    <b v="0"/>
    <s v="theater/plays"/>
    <x v="1"/>
    <x v="6"/>
    <n v="0.28799999999999998"/>
    <n v="44.307692307692307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4:51:00"/>
    <n v="1411499149"/>
    <x v="4076"/>
    <b v="0"/>
    <n v="0"/>
    <b v="0"/>
    <s v="theater/plays"/>
    <x v="1"/>
    <x v="6"/>
    <n v="0"/>
    <s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2:03:14"/>
    <n v="1479747794"/>
    <x v="4077"/>
    <b v="0"/>
    <n v="6"/>
    <b v="0"/>
    <s v="theater/plays"/>
    <x v="1"/>
    <x v="6"/>
    <n v="8.8999999999999996E-2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3:54:02"/>
    <n v="1482951242"/>
    <x v="4078"/>
    <b v="0"/>
    <n v="0"/>
    <b v="0"/>
    <s v="theater/plays"/>
    <x v="1"/>
    <x v="6"/>
    <n v="0"/>
    <s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7:32:01"/>
    <n v="1463783521"/>
    <x v="4079"/>
    <b v="0"/>
    <n v="1"/>
    <b v="0"/>
    <s v="theater/plays"/>
    <x v="1"/>
    <x v="6"/>
    <n v="1.6666666666666668E-3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3:54:00"/>
    <n v="1463849116"/>
    <x v="4080"/>
    <b v="0"/>
    <n v="0"/>
    <b v="0"/>
    <s v="theater/plays"/>
    <x v="1"/>
    <x v="6"/>
    <n v="0"/>
    <s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7:57:05"/>
    <n v="1423231025"/>
    <x v="4081"/>
    <b v="0"/>
    <n v="12"/>
    <b v="0"/>
    <s v="theater/plays"/>
    <x v="1"/>
    <x v="6"/>
    <n v="0.15737410071942445"/>
    <n v="29.166666666666668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8:00:00"/>
    <n v="1446179553"/>
    <x v="4082"/>
    <b v="0"/>
    <n v="2"/>
    <b v="0"/>
    <s v="theater/plays"/>
    <x v="1"/>
    <x v="6"/>
    <n v="0.02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3:16:56"/>
    <n v="1450203416"/>
    <x v="4083"/>
    <b v="0"/>
    <n v="6"/>
    <b v="0"/>
    <s v="theater/plays"/>
    <x v="1"/>
    <x v="6"/>
    <n v="0.21685714285714286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5:28:26"/>
    <n v="1473416906"/>
    <x v="4084"/>
    <b v="0"/>
    <n v="1"/>
    <b v="0"/>
    <s v="theater/plays"/>
    <x v="1"/>
    <x v="6"/>
    <n v="3.3333333333333335E-3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22:59:00"/>
    <n v="1424701775"/>
    <x v="4085"/>
    <b v="0"/>
    <n v="1"/>
    <b v="0"/>
    <s v="theater/plays"/>
    <x v="1"/>
    <x v="6"/>
    <n v="2.8571428571428571E-3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3:00:00"/>
    <n v="1445985299"/>
    <x v="4086"/>
    <b v="0"/>
    <n v="5"/>
    <b v="0"/>
    <s v="theater/plays"/>
    <x v="1"/>
    <x v="6"/>
    <n v="4.7E-2"/>
    <n v="9.4"/>
  </r>
  <r>
    <n v="4087"/>
    <s v="Stage Production &quot;The Nail Shop&quot;"/>
    <s v="Comedy Stage Play"/>
    <n v="9600"/>
    <n v="0"/>
    <x v="2"/>
    <x v="0"/>
    <s v="USD"/>
    <n v="1468777786"/>
    <d v="2016-07-17T12:49:46"/>
    <n v="1466185786"/>
    <x v="4087"/>
    <b v="0"/>
    <n v="0"/>
    <b v="0"/>
    <s v="theater/plays"/>
    <x v="1"/>
    <x v="6"/>
    <n v="0"/>
    <s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5:26:00"/>
    <n v="1418827324"/>
    <x v="4088"/>
    <b v="0"/>
    <n v="3"/>
    <b v="0"/>
    <s v="theater/plays"/>
    <x v="1"/>
    <x v="6"/>
    <n v="0.108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2:35:00"/>
    <n v="1430242488"/>
    <x v="4089"/>
    <b v="0"/>
    <n v="8"/>
    <b v="0"/>
    <s v="theater/plays"/>
    <x v="1"/>
    <x v="6"/>
    <n v="4.8000000000000001E-2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0:00:00"/>
    <n v="1437754137"/>
    <x v="4090"/>
    <b v="0"/>
    <n v="3"/>
    <b v="0"/>
    <s v="theater/plays"/>
    <x v="1"/>
    <x v="6"/>
    <n v="3.2000000000000001E-2"/>
    <n v="10.66666666666666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7:09:11"/>
    <n v="1418818151"/>
    <x v="4091"/>
    <b v="0"/>
    <n v="8"/>
    <b v="0"/>
    <s v="theater/plays"/>
    <x v="1"/>
    <x v="6"/>
    <n v="0.1275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22:40:47"/>
    <n v="1423024847"/>
    <x v="4092"/>
    <b v="0"/>
    <n v="1"/>
    <b v="0"/>
    <s v="theater/plays"/>
    <x v="1"/>
    <x v="6"/>
    <n v="1.8181818181818181E-4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4:34:53"/>
    <n v="1435088093"/>
    <x v="4093"/>
    <b v="0"/>
    <n v="4"/>
    <b v="0"/>
    <s v="theater/plays"/>
    <x v="1"/>
    <x v="6"/>
    <n v="2.4E-2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3:59:00"/>
    <n v="1410141900"/>
    <x v="4094"/>
    <b v="0"/>
    <n v="8"/>
    <b v="0"/>
    <s v="theater/plays"/>
    <x v="1"/>
    <x v="6"/>
    <n v="0.36499999999999999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9:45:50"/>
    <n v="1479516350"/>
    <x v="4095"/>
    <b v="0"/>
    <n v="1"/>
    <b v="0"/>
    <s v="theater/plays"/>
    <x v="1"/>
    <x v="6"/>
    <n v="2.6666666666666668E-2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3:51:00"/>
    <n v="1484484219"/>
    <x v="4096"/>
    <b v="0"/>
    <n v="5"/>
    <b v="0"/>
    <s v="theater/plays"/>
    <x v="1"/>
    <x v="6"/>
    <n v="0.11428571428571428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8:55:00"/>
    <n v="1449431237"/>
    <x v="4097"/>
    <b v="0"/>
    <n v="0"/>
    <b v="0"/>
    <s v="theater/plays"/>
    <x v="1"/>
    <x v="6"/>
    <n v="0"/>
    <s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2:19:57"/>
    <n v="1462468797"/>
    <x v="4098"/>
    <b v="0"/>
    <n v="0"/>
    <b v="0"/>
    <s v="theater/plays"/>
    <x v="1"/>
    <x v="6"/>
    <n v="0"/>
    <s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5:24:33"/>
    <n v="1468959873"/>
    <x v="4099"/>
    <b v="0"/>
    <n v="1"/>
    <b v="0"/>
    <s v="theater/plays"/>
    <x v="1"/>
    <x v="6"/>
    <n v="1.1111111111111112E-2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21:59:50"/>
    <n v="1413341990"/>
    <x v="4100"/>
    <b v="0"/>
    <n v="0"/>
    <b v="0"/>
    <s v="theater/plays"/>
    <x v="1"/>
    <x v="6"/>
    <n v="0"/>
    <s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6:41:22"/>
    <n v="1482788482"/>
    <x v="4101"/>
    <b v="0"/>
    <n v="0"/>
    <b v="0"/>
    <s v="theater/plays"/>
    <x v="1"/>
    <x v="6"/>
    <n v="0"/>
    <s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5:21:13"/>
    <n v="1460751673"/>
    <x v="4102"/>
    <b v="0"/>
    <n v="6"/>
    <b v="0"/>
    <s v="theater/plays"/>
    <x v="1"/>
    <x v="6"/>
    <n v="0.27400000000000002"/>
    <n v="22.83333333333333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3:32:00"/>
    <n v="1435953566"/>
    <x v="4103"/>
    <b v="0"/>
    <n v="6"/>
    <b v="0"/>
    <s v="theater/plays"/>
    <x v="1"/>
    <x v="6"/>
    <n v="0.1"/>
    <n v="16.666666666666668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1:40:34"/>
    <n v="1474958434"/>
    <x v="4104"/>
    <b v="0"/>
    <n v="14"/>
    <b v="0"/>
    <s v="theater/plays"/>
    <x v="1"/>
    <x v="6"/>
    <n v="0.21366666666666667"/>
    <n v="45.785714285714285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9:15:09"/>
    <n v="1479860109"/>
    <x v="4105"/>
    <b v="0"/>
    <n v="6"/>
    <b v="0"/>
    <s v="theater/plays"/>
    <x v="1"/>
    <x v="6"/>
    <n v="6.9696969696969702E-2"/>
    <n v="383.3333333333333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20:00:00"/>
    <n v="1424221866"/>
    <x v="4106"/>
    <b v="0"/>
    <n v="33"/>
    <b v="0"/>
    <s v="theater/plays"/>
    <x v="1"/>
    <x v="6"/>
    <n v="0.70599999999999996"/>
    <n v="106.969696969696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7:00:01"/>
    <n v="1409608801"/>
    <x v="4107"/>
    <b v="0"/>
    <n v="4"/>
    <b v="0"/>
    <s v="theater/plays"/>
    <x v="1"/>
    <x v="6"/>
    <n v="2.0500000000000001E-2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0:00:00"/>
    <n v="1485909937"/>
    <x v="4108"/>
    <b v="0"/>
    <n v="1"/>
    <b v="0"/>
    <s v="theater/plays"/>
    <x v="1"/>
    <x v="6"/>
    <n v="1.9666666666666666E-2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8:56:44"/>
    <n v="1446209804"/>
    <x v="4109"/>
    <b v="0"/>
    <n v="0"/>
    <b v="0"/>
    <s v="theater/plays"/>
    <x v="1"/>
    <x v="6"/>
    <n v="0"/>
    <s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0:02:31"/>
    <n v="1463929351"/>
    <x v="4110"/>
    <b v="0"/>
    <n v="6"/>
    <b v="0"/>
    <s v="theater/plays"/>
    <x v="1"/>
    <x v="6"/>
    <n v="0.28666666666666668"/>
    <n v="14.333333333333334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22:15:40"/>
    <n v="1422155740"/>
    <x v="4111"/>
    <b v="0"/>
    <n v="6"/>
    <b v="0"/>
    <s v="theater/plays"/>
    <x v="1"/>
    <x v="6"/>
    <n v="3.1333333333333331E-2"/>
    <n v="15.66666666666666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9:00:00"/>
    <n v="1454280186"/>
    <x v="4112"/>
    <b v="0"/>
    <n v="1"/>
    <b v="0"/>
    <s v="theater/plays"/>
    <x v="1"/>
    <x v="6"/>
    <n v="4.0000000000000002E-4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1:34:00"/>
    <n v="1450619123"/>
    <x v="4113"/>
    <b v="0"/>
    <n v="3"/>
    <b v="0"/>
    <s v="theater/plays"/>
    <x v="1"/>
    <x v="6"/>
    <n v="2E-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0CAFE-DEE1-4E0B-94EC-607C4792B06C}" name="PivotTable3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9" showAll="0"/>
    <pivotField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416EA-9043-42EF-806A-50DE6791BA1C}" name="PivotTable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9" showAll="0"/>
    <pivotField showAll="0"/>
    <pivotField showAll="0" defaultSubtotal="0"/>
    <pivotField showAll="0" defaultSubtota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A3C17-EC8B-4C1A-B102-E35099EC934C}" name="PivotTable10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9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G1" zoomScale="70" zoomScaleNormal="70" workbookViewId="0">
      <selection activeCell="L2" sqref="L2"/>
    </sheetView>
  </sheetViews>
  <sheetFormatPr defaultRowHeight="14.4" x14ac:dyDescent="0.3"/>
  <cols>
    <col min="1" max="1" width="9" style="4" bestFit="1" customWidth="1"/>
    <col min="2" max="2" width="46.33203125" style="5" bestFit="1" customWidth="1"/>
    <col min="3" max="3" width="101.6640625" style="5" bestFit="1" customWidth="1"/>
    <col min="4" max="4" width="11.109375" style="4" bestFit="1" customWidth="1"/>
    <col min="5" max="5" width="14.44140625" style="4" bestFit="1" customWidth="1"/>
    <col min="6" max="6" width="11.88671875" style="4" bestFit="1" customWidth="1"/>
    <col min="7" max="7" width="14.109375" style="4" bestFit="1" customWidth="1"/>
    <col min="8" max="8" width="14.88671875" style="4" bestFit="1" customWidth="1"/>
    <col min="9" max="9" width="14.88671875" style="4" customWidth="1"/>
    <col min="10" max="10" width="27.88671875" style="4" bestFit="1" customWidth="1"/>
    <col min="11" max="11" width="17.88671875" style="4" bestFit="1" customWidth="1"/>
    <col min="12" max="12" width="29.44140625" style="4" bestFit="1" customWidth="1"/>
    <col min="13" max="13" width="15.5546875" style="4" bestFit="1" customWidth="1"/>
    <col min="14" max="14" width="19.77734375" style="4" bestFit="1" customWidth="1"/>
    <col min="15" max="15" width="21.33203125" style="16" bestFit="1" customWidth="1"/>
    <col min="16" max="16" width="23.109375" style="4" customWidth="1"/>
    <col min="17" max="17" width="31.33203125" style="4" bestFit="1" customWidth="1"/>
    <col min="18" max="18" width="31.33203125" style="4" customWidth="1"/>
    <col min="19" max="19" width="15" style="4" bestFit="1" customWidth="1"/>
    <col min="20" max="20" width="31.33203125" style="4" bestFit="1" customWidth="1"/>
    <col min="21" max="16384" width="8.88671875" style="4"/>
  </cols>
  <sheetData>
    <row r="1" spans="1:20" x14ac:dyDescent="0.3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8366</v>
      </c>
      <c r="K1" s="2" t="s">
        <v>8260</v>
      </c>
      <c r="L1" s="2" t="s">
        <v>8365</v>
      </c>
      <c r="M1" s="2" t="s">
        <v>8261</v>
      </c>
      <c r="N1" s="2" t="s">
        <v>8262</v>
      </c>
      <c r="O1" s="15" t="s">
        <v>8306</v>
      </c>
      <c r="P1" s="2" t="s">
        <v>8309</v>
      </c>
      <c r="Q1" s="2" t="s">
        <v>8307</v>
      </c>
      <c r="R1" s="2" t="s">
        <v>8308</v>
      </c>
      <c r="S1" s="2" t="s">
        <v>8263</v>
      </c>
      <c r="T1" s="2" t="s">
        <v>8264</v>
      </c>
    </row>
    <row r="2" spans="1:20" ht="28.8" x14ac:dyDescent="0.3">
      <c r="A2" s="4">
        <v>0</v>
      </c>
      <c r="B2" s="5" t="s">
        <v>2</v>
      </c>
      <c r="C2" s="5" t="s">
        <v>4111</v>
      </c>
      <c r="D2" s="8">
        <v>8500</v>
      </c>
      <c r="E2" s="8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11">
        <f>(((I2/60)/60)/24)+DATE(1970,1,1)+(-5/24)</f>
        <v>42207.916666666664</v>
      </c>
      <c r="K2" s="4">
        <v>1434931811</v>
      </c>
      <c r="L2" s="11">
        <f>(((K2/60)/60)/24)+DATE(1970,1,1)+(-5/24)</f>
        <v>42176.798738425925</v>
      </c>
      <c r="M2" s="4" t="b">
        <v>0</v>
      </c>
      <c r="N2" s="4">
        <v>182</v>
      </c>
      <c r="O2" s="16">
        <f>(E2/D2)*100</f>
        <v>136.85882352941178</v>
      </c>
      <c r="P2" s="7">
        <f>(E2/N2)</f>
        <v>63.917582417582416</v>
      </c>
      <c r="Q2" s="4" t="str">
        <f>LEFT(T2,FIND("/",T2,1)-1)</f>
        <v>film &amp; video</v>
      </c>
      <c r="R2" s="4" t="str">
        <f>RIGHT(T2,LEN(T2)-FIND("/",T2))</f>
        <v>television</v>
      </c>
      <c r="S2" s="4" t="b">
        <v>1</v>
      </c>
      <c r="T2" s="4" t="s">
        <v>8265</v>
      </c>
    </row>
    <row r="3" spans="1:20" x14ac:dyDescent="0.3">
      <c r="A3" s="4">
        <v>1</v>
      </c>
      <c r="B3" s="5" t="s">
        <v>3</v>
      </c>
      <c r="C3" s="5" t="s">
        <v>4112</v>
      </c>
      <c r="D3" s="8">
        <v>10275</v>
      </c>
      <c r="E3" s="8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11">
        <f t="shared" ref="J3:J66" si="0">(((I3/60)/60)/24)+DATE(1970,1,1)+(-5/24)</f>
        <v>42796.392164351848</v>
      </c>
      <c r="K3" s="4">
        <v>1485872683</v>
      </c>
      <c r="L3" s="11">
        <f t="shared" ref="L3:L66" si="1">(((K3/60)/60)/24)+DATE(1970,1,1)+(-5/24)</f>
        <v>42766.392164351848</v>
      </c>
      <c r="M3" s="4" t="b">
        <v>0</v>
      </c>
      <c r="N3" s="4">
        <v>79</v>
      </c>
      <c r="O3" s="16">
        <f>(E3/D3)*100</f>
        <v>142.60827250608273</v>
      </c>
      <c r="P3" s="7">
        <f t="shared" ref="P3:P66" si="2">(E3/N3)</f>
        <v>185.48101265822785</v>
      </c>
      <c r="Q3" s="4" t="str">
        <f>LEFT(T3,FIND("/",T3,1)-1)</f>
        <v>film &amp; video</v>
      </c>
      <c r="R3" s="4" t="str">
        <f>RIGHT(T3,LEN(T3)-FIND("/",T3))</f>
        <v>television</v>
      </c>
      <c r="S3" s="4" t="b">
        <v>1</v>
      </c>
      <c r="T3" s="4" t="s">
        <v>8265</v>
      </c>
    </row>
    <row r="4" spans="1:20" x14ac:dyDescent="0.3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11">
        <f t="shared" si="0"/>
        <v>42415.494016203702</v>
      </c>
      <c r="K4" s="4">
        <v>1454691083</v>
      </c>
      <c r="L4" s="11">
        <f t="shared" si="1"/>
        <v>42405.494016203702</v>
      </c>
      <c r="M4" s="4" t="b">
        <v>0</v>
      </c>
      <c r="N4" s="4">
        <v>35</v>
      </c>
      <c r="O4" s="16">
        <f>(E4/D4)*100</f>
        <v>105</v>
      </c>
      <c r="P4" s="7">
        <f t="shared" si="2"/>
        <v>15</v>
      </c>
      <c r="Q4" s="4" t="str">
        <f>LEFT(T4,FIND("/",T4,1)-1)</f>
        <v>film &amp; video</v>
      </c>
      <c r="R4" s="4" t="str">
        <f>RIGHT(T4,LEN(T4)-FIND("/",T4))</f>
        <v>television</v>
      </c>
      <c r="S4" s="4" t="b">
        <v>1</v>
      </c>
      <c r="T4" s="4" t="s">
        <v>8265</v>
      </c>
    </row>
    <row r="5" spans="1:20" x14ac:dyDescent="0.3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11">
        <f t="shared" si="0"/>
        <v>41858.306793981479</v>
      </c>
      <c r="K5" s="4">
        <v>1404822107</v>
      </c>
      <c r="L5" s="11">
        <f t="shared" si="1"/>
        <v>41828.306793981479</v>
      </c>
      <c r="M5" s="4" t="b">
        <v>0</v>
      </c>
      <c r="N5" s="4">
        <v>150</v>
      </c>
      <c r="O5" s="16">
        <f>(E5/D5)*100</f>
        <v>103.89999999999999</v>
      </c>
      <c r="P5" s="7">
        <f t="shared" si="2"/>
        <v>69.266666666666666</v>
      </c>
      <c r="Q5" s="4" t="str">
        <f>LEFT(T5,FIND("/",T5,1)-1)</f>
        <v>film &amp; video</v>
      </c>
      <c r="R5" s="4" t="str">
        <f>RIGHT(T5,LEN(T5)-FIND("/",T5))</f>
        <v>television</v>
      </c>
      <c r="S5" s="4" t="b">
        <v>1</v>
      </c>
      <c r="T5" s="4" t="s">
        <v>8265</v>
      </c>
    </row>
    <row r="6" spans="1:20" ht="28.8" x14ac:dyDescent="0.3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11">
        <f t="shared" si="0"/>
        <v>42357.625914351847</v>
      </c>
      <c r="K6" s="4">
        <v>1447963279</v>
      </c>
      <c r="L6" s="11">
        <f t="shared" si="1"/>
        <v>42327.625914351847</v>
      </c>
      <c r="M6" s="4" t="b">
        <v>0</v>
      </c>
      <c r="N6" s="4">
        <v>284</v>
      </c>
      <c r="O6" s="16">
        <f>(E6/D6)*100</f>
        <v>122.99154545454545</v>
      </c>
      <c r="P6" s="7">
        <f t="shared" si="2"/>
        <v>190.55028169014085</v>
      </c>
      <c r="Q6" s="4" t="str">
        <f>LEFT(T6,FIND("/",T6,1)-1)</f>
        <v>film &amp; video</v>
      </c>
      <c r="R6" s="4" t="str">
        <f>RIGHT(T6,LEN(T6)-FIND("/",T6))</f>
        <v>television</v>
      </c>
      <c r="S6" s="4" t="b">
        <v>1</v>
      </c>
      <c r="T6" s="4" t="s">
        <v>8265</v>
      </c>
    </row>
    <row r="7" spans="1:20" ht="28.8" x14ac:dyDescent="0.3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11">
        <f t="shared" si="0"/>
        <v>42580.024305555555</v>
      </c>
      <c r="K7" s="4">
        <v>1468362207</v>
      </c>
      <c r="L7" s="11">
        <f t="shared" si="1"/>
        <v>42563.724618055552</v>
      </c>
      <c r="M7" s="4" t="b">
        <v>0</v>
      </c>
      <c r="N7" s="4">
        <v>47</v>
      </c>
      <c r="O7" s="16">
        <f>(E7/D7)*100</f>
        <v>109.77744436109028</v>
      </c>
      <c r="P7" s="7">
        <f t="shared" si="2"/>
        <v>93.40425531914893</v>
      </c>
      <c r="Q7" s="4" t="str">
        <f>LEFT(T7,FIND("/",T7,1)-1)</f>
        <v>film &amp; video</v>
      </c>
      <c r="R7" s="4" t="str">
        <f>RIGHT(T7,LEN(T7)-FIND("/",T7))</f>
        <v>television</v>
      </c>
      <c r="S7" s="4" t="b">
        <v>1</v>
      </c>
      <c r="T7" s="4" t="s">
        <v>8265</v>
      </c>
    </row>
    <row r="8" spans="1:20" ht="28.8" x14ac:dyDescent="0.3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11">
        <f t="shared" si="0"/>
        <v>41803.864004629628</v>
      </c>
      <c r="K8" s="4">
        <v>1401846250</v>
      </c>
      <c r="L8" s="11">
        <f t="shared" si="1"/>
        <v>41793.864004629628</v>
      </c>
      <c r="M8" s="4" t="b">
        <v>0</v>
      </c>
      <c r="N8" s="4">
        <v>58</v>
      </c>
      <c r="O8" s="16">
        <f>(E8/D8)*100</f>
        <v>106.4875</v>
      </c>
      <c r="P8" s="7">
        <f t="shared" si="2"/>
        <v>146.87931034482759</v>
      </c>
      <c r="Q8" s="4" t="str">
        <f>LEFT(T8,FIND("/",T8,1)-1)</f>
        <v>film &amp; video</v>
      </c>
      <c r="R8" s="4" t="str">
        <f>RIGHT(T8,LEN(T8)-FIND("/",T8))</f>
        <v>television</v>
      </c>
      <c r="S8" s="4" t="b">
        <v>1</v>
      </c>
      <c r="T8" s="4" t="s">
        <v>8265</v>
      </c>
    </row>
    <row r="9" spans="1:20" ht="28.8" x14ac:dyDescent="0.3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11">
        <f t="shared" si="0"/>
        <v>42555.838738425926</v>
      </c>
      <c r="K9" s="4">
        <v>1464224867</v>
      </c>
      <c r="L9" s="11">
        <f t="shared" si="1"/>
        <v>42515.838738425926</v>
      </c>
      <c r="M9" s="4" t="b">
        <v>0</v>
      </c>
      <c r="N9" s="4">
        <v>57</v>
      </c>
      <c r="O9" s="16">
        <f>(E9/D9)*100</f>
        <v>101.22222222222221</v>
      </c>
      <c r="P9" s="7">
        <f t="shared" si="2"/>
        <v>159.82456140350877</v>
      </c>
      <c r="Q9" s="4" t="str">
        <f>LEFT(T9,FIND("/",T9,1)-1)</f>
        <v>film &amp; video</v>
      </c>
      <c r="R9" s="4" t="str">
        <f>RIGHT(T9,LEN(T9)-FIND("/",T9))</f>
        <v>television</v>
      </c>
      <c r="S9" s="4" t="b">
        <v>1</v>
      </c>
      <c r="T9" s="4" t="s">
        <v>8265</v>
      </c>
    </row>
    <row r="10" spans="1:20" x14ac:dyDescent="0.3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11">
        <f t="shared" si="0"/>
        <v>42475.666666666664</v>
      </c>
      <c r="K10" s="4">
        <v>1460155212</v>
      </c>
      <c r="L10" s="11">
        <f t="shared" si="1"/>
        <v>42468.736249999994</v>
      </c>
      <c r="M10" s="4" t="b">
        <v>0</v>
      </c>
      <c r="N10" s="4">
        <v>12</v>
      </c>
      <c r="O10" s="16">
        <f>(E10/D10)*100</f>
        <v>100.04342857142856</v>
      </c>
      <c r="P10" s="7">
        <f t="shared" si="2"/>
        <v>291.79333333333335</v>
      </c>
      <c r="Q10" s="4" t="str">
        <f>LEFT(T10,FIND("/",T10,1)-1)</f>
        <v>film &amp; video</v>
      </c>
      <c r="R10" s="4" t="str">
        <f>RIGHT(T10,LEN(T10)-FIND("/",T10))</f>
        <v>television</v>
      </c>
      <c r="S10" s="4" t="b">
        <v>1</v>
      </c>
      <c r="T10" s="4" t="s">
        <v>8265</v>
      </c>
    </row>
    <row r="11" spans="1:20" ht="28.8" x14ac:dyDescent="0.3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11">
        <f t="shared" si="0"/>
        <v>42476.895185185182</v>
      </c>
      <c r="K11" s="4">
        <v>1458268144</v>
      </c>
      <c r="L11" s="11">
        <f t="shared" si="1"/>
        <v>42446.895185185182</v>
      </c>
      <c r="M11" s="4" t="b">
        <v>0</v>
      </c>
      <c r="N11" s="4">
        <v>20</v>
      </c>
      <c r="O11" s="16">
        <f>(E11/D11)*100</f>
        <v>125.998</v>
      </c>
      <c r="P11" s="7">
        <f t="shared" si="2"/>
        <v>31.499500000000001</v>
      </c>
      <c r="Q11" s="4" t="str">
        <f>LEFT(T11,FIND("/",T11,1)-1)</f>
        <v>film &amp; video</v>
      </c>
      <c r="R11" s="4" t="str">
        <f>RIGHT(T11,LEN(T11)-FIND("/",T11))</f>
        <v>television</v>
      </c>
      <c r="S11" s="4" t="b">
        <v>1</v>
      </c>
      <c r="T11" s="4" t="s">
        <v>8265</v>
      </c>
    </row>
    <row r="12" spans="1:20" ht="28.8" x14ac:dyDescent="0.3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11">
        <f t="shared" si="0"/>
        <v>41814.859710648147</v>
      </c>
      <c r="K12" s="4">
        <v>1400636279</v>
      </c>
      <c r="L12" s="11">
        <f t="shared" si="1"/>
        <v>41779.859710648147</v>
      </c>
      <c r="M12" s="4" t="b">
        <v>0</v>
      </c>
      <c r="N12" s="4">
        <v>19</v>
      </c>
      <c r="O12" s="16">
        <f>(E12/D12)*100</f>
        <v>100.49999999999999</v>
      </c>
      <c r="P12" s="7">
        <f t="shared" si="2"/>
        <v>158.68421052631578</v>
      </c>
      <c r="Q12" s="4" t="str">
        <f>LEFT(T12,FIND("/",T12,1)-1)</f>
        <v>film &amp; video</v>
      </c>
      <c r="R12" s="4" t="str">
        <f>RIGHT(T12,LEN(T12)-FIND("/",T12))</f>
        <v>television</v>
      </c>
      <c r="S12" s="4" t="b">
        <v>1</v>
      </c>
      <c r="T12" s="4" t="s">
        <v>8265</v>
      </c>
    </row>
    <row r="13" spans="1:20" ht="28.8" x14ac:dyDescent="0.3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11">
        <f t="shared" si="0"/>
        <v>42603.916666666664</v>
      </c>
      <c r="K13" s="4">
        <v>1469126462</v>
      </c>
      <c r="L13" s="11">
        <f t="shared" si="1"/>
        <v>42572.570162037031</v>
      </c>
      <c r="M13" s="4" t="b">
        <v>0</v>
      </c>
      <c r="N13" s="4">
        <v>75</v>
      </c>
      <c r="O13" s="16">
        <f>(E13/D13)*100</f>
        <v>120.5</v>
      </c>
      <c r="P13" s="7">
        <f t="shared" si="2"/>
        <v>80.333333333333329</v>
      </c>
      <c r="Q13" s="4" t="str">
        <f>LEFT(T13,FIND("/",T13,1)-1)</f>
        <v>film &amp; video</v>
      </c>
      <c r="R13" s="4" t="str">
        <f>RIGHT(T13,LEN(T13)-FIND("/",T13))</f>
        <v>television</v>
      </c>
      <c r="S13" s="4" t="b">
        <v>1</v>
      </c>
      <c r="T13" s="4" t="s">
        <v>8265</v>
      </c>
    </row>
    <row r="14" spans="1:20" ht="28.8" x14ac:dyDescent="0.3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11">
        <f t="shared" si="0"/>
        <v>41835.916666666664</v>
      </c>
      <c r="K14" s="4">
        <v>1401642425</v>
      </c>
      <c r="L14" s="11">
        <f t="shared" si="1"/>
        <v>41791.504918981482</v>
      </c>
      <c r="M14" s="4" t="b">
        <v>0</v>
      </c>
      <c r="N14" s="4">
        <v>827</v>
      </c>
      <c r="O14" s="16">
        <f>(E14/D14)*100</f>
        <v>165.29333333333335</v>
      </c>
      <c r="P14" s="7">
        <f t="shared" si="2"/>
        <v>59.961305925030231</v>
      </c>
      <c r="Q14" s="4" t="str">
        <f>LEFT(T14,FIND("/",T14,1)-1)</f>
        <v>film &amp; video</v>
      </c>
      <c r="R14" s="4" t="str">
        <f>RIGHT(T14,LEN(T14)-FIND("/",T14))</f>
        <v>television</v>
      </c>
      <c r="S14" s="4" t="b">
        <v>1</v>
      </c>
      <c r="T14" s="4" t="s">
        <v>8265</v>
      </c>
    </row>
    <row r="15" spans="1:20" x14ac:dyDescent="0.3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11">
        <f t="shared" si="0"/>
        <v>42544.643749999996</v>
      </c>
      <c r="K15" s="4">
        <v>1463588109</v>
      </c>
      <c r="L15" s="11">
        <f t="shared" si="1"/>
        <v>42508.468854166662</v>
      </c>
      <c r="M15" s="4" t="b">
        <v>0</v>
      </c>
      <c r="N15" s="4">
        <v>51</v>
      </c>
      <c r="O15" s="16">
        <f>(E15/D15)*100</f>
        <v>159.97142857142856</v>
      </c>
      <c r="P15" s="7">
        <f t="shared" si="2"/>
        <v>109.78431372549019</v>
      </c>
      <c r="Q15" s="4" t="str">
        <f>LEFT(T15,FIND("/",T15,1)-1)</f>
        <v>film &amp; video</v>
      </c>
      <c r="R15" s="4" t="str">
        <f>RIGHT(T15,LEN(T15)-FIND("/",T15))</f>
        <v>television</v>
      </c>
      <c r="S15" s="4" t="b">
        <v>1</v>
      </c>
      <c r="T15" s="4" t="s">
        <v>8265</v>
      </c>
    </row>
    <row r="16" spans="1:20" x14ac:dyDescent="0.3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11">
        <f t="shared" si="0"/>
        <v>41833.374305555553</v>
      </c>
      <c r="K16" s="4">
        <v>1403051888</v>
      </c>
      <c r="L16" s="11">
        <f t="shared" si="1"/>
        <v>41807.818148148144</v>
      </c>
      <c r="M16" s="4" t="b">
        <v>0</v>
      </c>
      <c r="N16" s="4">
        <v>41</v>
      </c>
      <c r="O16" s="16">
        <f>(E16/D16)*100</f>
        <v>100.93333333333334</v>
      </c>
      <c r="P16" s="7">
        <f t="shared" si="2"/>
        <v>147.70731707317074</v>
      </c>
      <c r="Q16" s="4" t="str">
        <f>LEFT(T16,FIND("/",T16,1)-1)</f>
        <v>film &amp; video</v>
      </c>
      <c r="R16" s="4" t="str">
        <f>RIGHT(T16,LEN(T16)-FIND("/",T16))</f>
        <v>television</v>
      </c>
      <c r="S16" s="4" t="b">
        <v>1</v>
      </c>
      <c r="T16" s="4" t="s">
        <v>8265</v>
      </c>
    </row>
    <row r="17" spans="1:20" x14ac:dyDescent="0.3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11">
        <f t="shared" si="0"/>
        <v>42274.634722222218</v>
      </c>
      <c r="K17" s="4">
        <v>1441790658</v>
      </c>
      <c r="L17" s="11">
        <f t="shared" si="1"/>
        <v>42256.183541666665</v>
      </c>
      <c r="M17" s="4" t="b">
        <v>0</v>
      </c>
      <c r="N17" s="4">
        <v>98</v>
      </c>
      <c r="O17" s="16">
        <f>(E17/D17)*100</f>
        <v>106.60000000000001</v>
      </c>
      <c r="P17" s="7">
        <f t="shared" si="2"/>
        <v>21.755102040816325</v>
      </c>
      <c r="Q17" s="4" t="str">
        <f>LEFT(T17,FIND("/",T17,1)-1)</f>
        <v>film &amp; video</v>
      </c>
      <c r="R17" s="4" t="str">
        <f>RIGHT(T17,LEN(T17)-FIND("/",T17))</f>
        <v>television</v>
      </c>
      <c r="S17" s="4" t="b">
        <v>1</v>
      </c>
      <c r="T17" s="4" t="s">
        <v>8265</v>
      </c>
    </row>
    <row r="18" spans="1:20" ht="28.8" x14ac:dyDescent="0.3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11">
        <f t="shared" si="0"/>
        <v>41806.020833333328</v>
      </c>
      <c r="K18" s="4">
        <v>1398971211</v>
      </c>
      <c r="L18" s="11">
        <f t="shared" si="1"/>
        <v>41760.588090277779</v>
      </c>
      <c r="M18" s="4" t="b">
        <v>0</v>
      </c>
      <c r="N18" s="4">
        <v>70</v>
      </c>
      <c r="O18" s="16">
        <f>(E18/D18)*100</f>
        <v>100.24166666666667</v>
      </c>
      <c r="P18" s="7">
        <f t="shared" si="2"/>
        <v>171.84285714285716</v>
      </c>
      <c r="Q18" s="4" t="str">
        <f>LEFT(T18,FIND("/",T18,1)-1)</f>
        <v>film &amp; video</v>
      </c>
      <c r="R18" s="4" t="str">
        <f>RIGHT(T18,LEN(T18)-FIND("/",T18))</f>
        <v>television</v>
      </c>
      <c r="S18" s="4" t="b">
        <v>1</v>
      </c>
      <c r="T18" s="4" t="s">
        <v>8265</v>
      </c>
    </row>
    <row r="19" spans="1:20" ht="28.8" x14ac:dyDescent="0.3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11">
        <f t="shared" si="0"/>
        <v>41947.565069444441</v>
      </c>
      <c r="K19" s="4">
        <v>1412530422</v>
      </c>
      <c r="L19" s="11">
        <f t="shared" si="1"/>
        <v>41917.523402777777</v>
      </c>
      <c r="M19" s="4" t="b">
        <v>0</v>
      </c>
      <c r="N19" s="4">
        <v>36</v>
      </c>
      <c r="O19" s="16">
        <f>(E19/D19)*100</f>
        <v>100.66666666666666</v>
      </c>
      <c r="P19" s="7">
        <f t="shared" si="2"/>
        <v>41.944444444444443</v>
      </c>
      <c r="Q19" s="4" t="str">
        <f>LEFT(T19,FIND("/",T19,1)-1)</f>
        <v>film &amp; video</v>
      </c>
      <c r="R19" s="4" t="str">
        <f>RIGHT(T19,LEN(T19)-FIND("/",T19))</f>
        <v>television</v>
      </c>
      <c r="S19" s="4" t="b">
        <v>1</v>
      </c>
      <c r="T19" s="4" t="s">
        <v>8265</v>
      </c>
    </row>
    <row r="20" spans="1:20" x14ac:dyDescent="0.3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11">
        <f t="shared" si="0"/>
        <v>41899.333981481483</v>
      </c>
      <c r="K20" s="4">
        <v>1408366856</v>
      </c>
      <c r="L20" s="11">
        <f t="shared" si="1"/>
        <v>41869.333981481483</v>
      </c>
      <c r="M20" s="4" t="b">
        <v>0</v>
      </c>
      <c r="N20" s="4">
        <v>342</v>
      </c>
      <c r="O20" s="16">
        <f>(E20/D20)*100</f>
        <v>106.32110000000002</v>
      </c>
      <c r="P20" s="7">
        <f t="shared" si="2"/>
        <v>93.264122807017543</v>
      </c>
      <c r="Q20" s="4" t="str">
        <f>LEFT(T20,FIND("/",T20,1)-1)</f>
        <v>film &amp; video</v>
      </c>
      <c r="R20" s="4" t="str">
        <f>RIGHT(T20,LEN(T20)-FIND("/",T20))</f>
        <v>television</v>
      </c>
      <c r="S20" s="4" t="b">
        <v>1</v>
      </c>
      <c r="T20" s="4" t="s">
        <v>8265</v>
      </c>
    </row>
    <row r="21" spans="1:20" ht="28.8" x14ac:dyDescent="0.3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11">
        <f t="shared" si="0"/>
        <v>42205.608032407406</v>
      </c>
      <c r="K21" s="4">
        <v>1434828934</v>
      </c>
      <c r="L21" s="11">
        <f t="shared" si="1"/>
        <v>42175.608032407406</v>
      </c>
      <c r="M21" s="4" t="b">
        <v>0</v>
      </c>
      <c r="N21" s="4">
        <v>22</v>
      </c>
      <c r="O21" s="16">
        <f>(E21/D21)*100</f>
        <v>145.29411764705881</v>
      </c>
      <c r="P21" s="7">
        <f t="shared" si="2"/>
        <v>56.136363636363633</v>
      </c>
      <c r="Q21" s="4" t="str">
        <f>LEFT(T21,FIND("/",T21,1)-1)</f>
        <v>film &amp; video</v>
      </c>
      <c r="R21" s="4" t="str">
        <f>RIGHT(T21,LEN(T21)-FIND("/",T21))</f>
        <v>television</v>
      </c>
      <c r="S21" s="4" t="b">
        <v>1</v>
      </c>
      <c r="T21" s="4" t="s">
        <v>8265</v>
      </c>
    </row>
    <row r="22" spans="1:20" x14ac:dyDescent="0.3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11">
        <f t="shared" si="0"/>
        <v>42260.549907407411</v>
      </c>
      <c r="K22" s="4">
        <v>1436983912</v>
      </c>
      <c r="L22" s="11">
        <f t="shared" si="1"/>
        <v>42200.549907407411</v>
      </c>
      <c r="M22" s="4" t="b">
        <v>0</v>
      </c>
      <c r="N22" s="4">
        <v>25</v>
      </c>
      <c r="O22" s="16">
        <f>(E22/D22)*100</f>
        <v>100.2</v>
      </c>
      <c r="P22" s="7">
        <f t="shared" si="2"/>
        <v>80.16</v>
      </c>
      <c r="Q22" s="4" t="str">
        <f>LEFT(T22,FIND("/",T22,1)-1)</f>
        <v>film &amp; video</v>
      </c>
      <c r="R22" s="4" t="str">
        <f>RIGHT(T22,LEN(T22)-FIND("/",T22))</f>
        <v>television</v>
      </c>
      <c r="S22" s="4" t="b">
        <v>1</v>
      </c>
      <c r="T22" s="4" t="s">
        <v>8265</v>
      </c>
    </row>
    <row r="23" spans="1:20" ht="28.8" x14ac:dyDescent="0.3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11">
        <f t="shared" si="0"/>
        <v>41908.418854166666</v>
      </c>
      <c r="K23" s="4">
        <v>1409151789</v>
      </c>
      <c r="L23" s="11">
        <f t="shared" si="1"/>
        <v>41878.418854166666</v>
      </c>
      <c r="M23" s="4" t="b">
        <v>0</v>
      </c>
      <c r="N23" s="4">
        <v>101</v>
      </c>
      <c r="O23" s="16">
        <f>(E23/D23)*100</f>
        <v>109.13513513513513</v>
      </c>
      <c r="P23" s="7">
        <f t="shared" si="2"/>
        <v>199.9009900990099</v>
      </c>
      <c r="Q23" s="4" t="str">
        <f>LEFT(T23,FIND("/",T23,1)-1)</f>
        <v>film &amp; video</v>
      </c>
      <c r="R23" s="4" t="str">
        <f>RIGHT(T23,LEN(T23)-FIND("/",T23))</f>
        <v>television</v>
      </c>
      <c r="S23" s="4" t="b">
        <v>1</v>
      </c>
      <c r="T23" s="4" t="s">
        <v>8265</v>
      </c>
    </row>
    <row r="24" spans="1:20" x14ac:dyDescent="0.3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11">
        <f t="shared" si="0"/>
        <v>42005.124305555553</v>
      </c>
      <c r="K24" s="4">
        <v>1418766740</v>
      </c>
      <c r="L24" s="11">
        <f t="shared" si="1"/>
        <v>41989.703009259254</v>
      </c>
      <c r="M24" s="4" t="b">
        <v>0</v>
      </c>
      <c r="N24" s="4">
        <v>8</v>
      </c>
      <c r="O24" s="16">
        <f>(E24/D24)*100</f>
        <v>117.14285714285715</v>
      </c>
      <c r="P24" s="7">
        <f t="shared" si="2"/>
        <v>51.25</v>
      </c>
      <c r="Q24" s="4" t="str">
        <f>LEFT(T24,FIND("/",T24,1)-1)</f>
        <v>film &amp; video</v>
      </c>
      <c r="R24" s="4" t="str">
        <f>RIGHT(T24,LEN(T24)-FIND("/",T24))</f>
        <v>television</v>
      </c>
      <c r="S24" s="4" t="b">
        <v>1</v>
      </c>
      <c r="T24" s="4" t="s">
        <v>8265</v>
      </c>
    </row>
    <row r="25" spans="1:20" ht="28.8" x14ac:dyDescent="0.3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11">
        <f t="shared" si="0"/>
        <v>42124.430555555555</v>
      </c>
      <c r="K25" s="4">
        <v>1428086501</v>
      </c>
      <c r="L25" s="11">
        <f t="shared" si="1"/>
        <v>42097.570613425924</v>
      </c>
      <c r="M25" s="4" t="b">
        <v>0</v>
      </c>
      <c r="N25" s="4">
        <v>23</v>
      </c>
      <c r="O25" s="16">
        <f>(E25/D25)*100</f>
        <v>118.5</v>
      </c>
      <c r="P25" s="7">
        <f t="shared" si="2"/>
        <v>103.04347826086956</v>
      </c>
      <c r="Q25" s="4" t="str">
        <f>LEFT(T25,FIND("/",T25,1)-1)</f>
        <v>film &amp; video</v>
      </c>
      <c r="R25" s="4" t="str">
        <f>RIGHT(T25,LEN(T25)-FIND("/",T25))</f>
        <v>television</v>
      </c>
      <c r="S25" s="4" t="b">
        <v>1</v>
      </c>
      <c r="T25" s="4" t="s">
        <v>8265</v>
      </c>
    </row>
    <row r="26" spans="1:20" x14ac:dyDescent="0.3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11">
        <f t="shared" si="0"/>
        <v>42262.61041666667</v>
      </c>
      <c r="K26" s="4">
        <v>1439494863</v>
      </c>
      <c r="L26" s="11">
        <f t="shared" si="1"/>
        <v>42229.611840277772</v>
      </c>
      <c r="M26" s="4" t="b">
        <v>0</v>
      </c>
      <c r="N26" s="4">
        <v>574</v>
      </c>
      <c r="O26" s="16">
        <f>(E26/D26)*100</f>
        <v>108.80768571428572</v>
      </c>
      <c r="P26" s="7">
        <f t="shared" si="2"/>
        <v>66.346149825783982</v>
      </c>
      <c r="Q26" s="4" t="str">
        <f>LEFT(T26,FIND("/",T26,1)-1)</f>
        <v>film &amp; video</v>
      </c>
      <c r="R26" s="4" t="str">
        <f>RIGHT(T26,LEN(T26)-FIND("/",T26))</f>
        <v>television</v>
      </c>
      <c r="S26" s="4" t="b">
        <v>1</v>
      </c>
      <c r="T26" s="4" t="s">
        <v>8265</v>
      </c>
    </row>
    <row r="27" spans="1:20" ht="28.8" x14ac:dyDescent="0.3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11">
        <f t="shared" si="0"/>
        <v>42377.816678240742</v>
      </c>
      <c r="K27" s="4">
        <v>1447115761</v>
      </c>
      <c r="L27" s="11">
        <f t="shared" si="1"/>
        <v>42317.816678240742</v>
      </c>
      <c r="M27" s="4" t="b">
        <v>0</v>
      </c>
      <c r="N27" s="4">
        <v>14</v>
      </c>
      <c r="O27" s="16">
        <f>(E27/D27)*100</f>
        <v>133.33333333333331</v>
      </c>
      <c r="P27" s="7">
        <f t="shared" si="2"/>
        <v>57.142857142857146</v>
      </c>
      <c r="Q27" s="4" t="str">
        <f>LEFT(T27,FIND("/",T27,1)-1)</f>
        <v>film &amp; video</v>
      </c>
      <c r="R27" s="4" t="str">
        <f>RIGHT(T27,LEN(T27)-FIND("/",T27))</f>
        <v>television</v>
      </c>
      <c r="S27" s="4" t="b">
        <v>1</v>
      </c>
      <c r="T27" s="4" t="s">
        <v>8265</v>
      </c>
    </row>
    <row r="28" spans="1:20" x14ac:dyDescent="0.3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11">
        <f t="shared" si="0"/>
        <v>41868.307222222218</v>
      </c>
      <c r="K28" s="4">
        <v>1404822144</v>
      </c>
      <c r="L28" s="11">
        <f t="shared" si="1"/>
        <v>41828.307222222218</v>
      </c>
      <c r="M28" s="4" t="b">
        <v>0</v>
      </c>
      <c r="N28" s="4">
        <v>19</v>
      </c>
      <c r="O28" s="16">
        <f>(E28/D28)*100</f>
        <v>155.20000000000002</v>
      </c>
      <c r="P28" s="7">
        <f t="shared" si="2"/>
        <v>102.10526315789474</v>
      </c>
      <c r="Q28" s="4" t="str">
        <f>LEFT(T28,FIND("/",T28,1)-1)</f>
        <v>film &amp; video</v>
      </c>
      <c r="R28" s="4" t="str">
        <f>RIGHT(T28,LEN(T28)-FIND("/",T28))</f>
        <v>television</v>
      </c>
      <c r="S28" s="4" t="b">
        <v>1</v>
      </c>
      <c r="T28" s="4" t="s">
        <v>8265</v>
      </c>
    </row>
    <row r="29" spans="1:20" x14ac:dyDescent="0.3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11">
        <f t="shared" si="0"/>
        <v>41958.998067129629</v>
      </c>
      <c r="K29" s="4">
        <v>1413518233</v>
      </c>
      <c r="L29" s="11">
        <f t="shared" si="1"/>
        <v>41928.956400462957</v>
      </c>
      <c r="M29" s="4" t="b">
        <v>0</v>
      </c>
      <c r="N29" s="4">
        <v>150</v>
      </c>
      <c r="O29" s="16">
        <f>(E29/D29)*100</f>
        <v>111.72500000000001</v>
      </c>
      <c r="P29" s="7">
        <f t="shared" si="2"/>
        <v>148.96666666666667</v>
      </c>
      <c r="Q29" s="4" t="str">
        <f>LEFT(T29,FIND("/",T29,1)-1)</f>
        <v>film &amp; video</v>
      </c>
      <c r="R29" s="4" t="str">
        <f>RIGHT(T29,LEN(T29)-FIND("/",T29))</f>
        <v>television</v>
      </c>
      <c r="S29" s="4" t="b">
        <v>1</v>
      </c>
      <c r="T29" s="4" t="s">
        <v>8265</v>
      </c>
    </row>
    <row r="30" spans="1:20" x14ac:dyDescent="0.3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11">
        <f t="shared" si="0"/>
        <v>42354.755601851844</v>
      </c>
      <c r="K30" s="4">
        <v>1447715284</v>
      </c>
      <c r="L30" s="11">
        <f t="shared" si="1"/>
        <v>42324.755601851844</v>
      </c>
      <c r="M30" s="4" t="b">
        <v>0</v>
      </c>
      <c r="N30" s="4">
        <v>71</v>
      </c>
      <c r="O30" s="16">
        <f>(E30/D30)*100</f>
        <v>100.35000000000001</v>
      </c>
      <c r="P30" s="7">
        <f t="shared" si="2"/>
        <v>169.6056338028169</v>
      </c>
      <c r="Q30" s="4" t="str">
        <f>LEFT(T30,FIND("/",T30,1)-1)</f>
        <v>film &amp; video</v>
      </c>
      <c r="R30" s="4" t="str">
        <f>RIGHT(T30,LEN(T30)-FIND("/",T30))</f>
        <v>television</v>
      </c>
      <c r="S30" s="4" t="b">
        <v>1</v>
      </c>
      <c r="T30" s="4" t="s">
        <v>8265</v>
      </c>
    </row>
    <row r="31" spans="1:20" ht="28.8" x14ac:dyDescent="0.3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11">
        <f t="shared" si="0"/>
        <v>41842.464907407404</v>
      </c>
      <c r="K31" s="4">
        <v>1403453368</v>
      </c>
      <c r="L31" s="11">
        <f t="shared" si="1"/>
        <v>41812.464907407404</v>
      </c>
      <c r="M31" s="4" t="b">
        <v>0</v>
      </c>
      <c r="N31" s="4">
        <v>117</v>
      </c>
      <c r="O31" s="16">
        <f>(E31/D31)*100</f>
        <v>123.33333333333334</v>
      </c>
      <c r="P31" s="7">
        <f t="shared" si="2"/>
        <v>31.623931623931625</v>
      </c>
      <c r="Q31" s="4" t="str">
        <f>LEFT(T31,FIND("/",T31,1)-1)</f>
        <v>film &amp; video</v>
      </c>
      <c r="R31" s="4" t="str">
        <f>RIGHT(T31,LEN(T31)-FIND("/",T31))</f>
        <v>television</v>
      </c>
      <c r="S31" s="4" t="b">
        <v>1</v>
      </c>
      <c r="T31" s="4" t="s">
        <v>8265</v>
      </c>
    </row>
    <row r="32" spans="1:20" ht="28.8" x14ac:dyDescent="0.3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11">
        <f t="shared" si="0"/>
        <v>41872.084664351853</v>
      </c>
      <c r="K32" s="4">
        <v>1406012515</v>
      </c>
      <c r="L32" s="11">
        <f t="shared" si="1"/>
        <v>41842.084664351853</v>
      </c>
      <c r="M32" s="4" t="b">
        <v>0</v>
      </c>
      <c r="N32" s="4">
        <v>53</v>
      </c>
      <c r="O32" s="16">
        <f>(E32/D32)*100</f>
        <v>101.29975</v>
      </c>
      <c r="P32" s="7">
        <f t="shared" si="2"/>
        <v>76.45264150943396</v>
      </c>
      <c r="Q32" s="4" t="str">
        <f>LEFT(T32,FIND("/",T32,1)-1)</f>
        <v>film &amp; video</v>
      </c>
      <c r="R32" s="4" t="str">
        <f>RIGHT(T32,LEN(T32)-FIND("/",T32))</f>
        <v>television</v>
      </c>
      <c r="S32" s="4" t="b">
        <v>1</v>
      </c>
      <c r="T32" s="4" t="s">
        <v>8265</v>
      </c>
    </row>
    <row r="33" spans="1:20" ht="28.8" x14ac:dyDescent="0.3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11">
        <f t="shared" si="0"/>
        <v>42394.583726851844</v>
      </c>
      <c r="K33" s="4">
        <v>1452193234</v>
      </c>
      <c r="L33" s="11">
        <f t="shared" si="1"/>
        <v>42376.583726851844</v>
      </c>
      <c r="M33" s="4" t="b">
        <v>0</v>
      </c>
      <c r="N33" s="4">
        <v>1</v>
      </c>
      <c r="O33" s="16">
        <f>(E33/D33)*100</f>
        <v>100</v>
      </c>
      <c r="P33" s="7">
        <f t="shared" si="2"/>
        <v>13</v>
      </c>
      <c r="Q33" s="4" t="str">
        <f>LEFT(T33,FIND("/",T33,1)-1)</f>
        <v>film &amp; video</v>
      </c>
      <c r="R33" s="4" t="str">
        <f>RIGHT(T33,LEN(T33)-FIND("/",T33))</f>
        <v>television</v>
      </c>
      <c r="S33" s="4" t="b">
        <v>1</v>
      </c>
      <c r="T33" s="4" t="s">
        <v>8265</v>
      </c>
    </row>
    <row r="34" spans="1:20" ht="28.8" x14ac:dyDescent="0.3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11">
        <f t="shared" si="0"/>
        <v>42502.957638888889</v>
      </c>
      <c r="K34" s="4">
        <v>1459523017</v>
      </c>
      <c r="L34" s="11">
        <f t="shared" si="1"/>
        <v>42461.419178240736</v>
      </c>
      <c r="M34" s="4" t="b">
        <v>0</v>
      </c>
      <c r="N34" s="4">
        <v>89</v>
      </c>
      <c r="O34" s="16">
        <f>(E34/D34)*100</f>
        <v>100.24604569420035</v>
      </c>
      <c r="P34" s="7">
        <f t="shared" si="2"/>
        <v>320.44943820224717</v>
      </c>
      <c r="Q34" s="4" t="str">
        <f>LEFT(T34,FIND("/",T34,1)-1)</f>
        <v>film &amp; video</v>
      </c>
      <c r="R34" s="4" t="str">
        <f>RIGHT(T34,LEN(T34)-FIND("/",T34))</f>
        <v>television</v>
      </c>
      <c r="S34" s="4" t="b">
        <v>1</v>
      </c>
      <c r="T34" s="4" t="s">
        <v>8265</v>
      </c>
    </row>
    <row r="35" spans="1:20" ht="28.8" x14ac:dyDescent="0.3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11">
        <f t="shared" si="0"/>
        <v>42316.49422453704</v>
      </c>
      <c r="K35" s="4">
        <v>1444405901</v>
      </c>
      <c r="L35" s="11">
        <f t="shared" si="1"/>
        <v>42286.452557870369</v>
      </c>
      <c r="M35" s="4" t="b">
        <v>0</v>
      </c>
      <c r="N35" s="4">
        <v>64</v>
      </c>
      <c r="O35" s="16">
        <f>(E35/D35)*100</f>
        <v>102.0952380952381</v>
      </c>
      <c r="P35" s="7">
        <f t="shared" si="2"/>
        <v>83.75</v>
      </c>
      <c r="Q35" s="4" t="str">
        <f>LEFT(T35,FIND("/",T35,1)-1)</f>
        <v>film &amp; video</v>
      </c>
      <c r="R35" s="4" t="str">
        <f>RIGHT(T35,LEN(T35)-FIND("/",T35))</f>
        <v>television</v>
      </c>
      <c r="S35" s="4" t="b">
        <v>1</v>
      </c>
      <c r="T35" s="4" t="s">
        <v>8265</v>
      </c>
    </row>
    <row r="36" spans="1:20" ht="28.8" x14ac:dyDescent="0.3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11">
        <f t="shared" si="0"/>
        <v>41856.113437499997</v>
      </c>
      <c r="K36" s="4">
        <v>1405928601</v>
      </c>
      <c r="L36" s="11">
        <f t="shared" si="1"/>
        <v>41841.113437499997</v>
      </c>
      <c r="M36" s="4" t="b">
        <v>0</v>
      </c>
      <c r="N36" s="4">
        <v>68</v>
      </c>
      <c r="O36" s="16">
        <f>(E36/D36)*100</f>
        <v>130.46153846153845</v>
      </c>
      <c r="P36" s="7">
        <f t="shared" si="2"/>
        <v>49.882352941176471</v>
      </c>
      <c r="Q36" s="4" t="str">
        <f>LEFT(T36,FIND("/",T36,1)-1)</f>
        <v>film &amp; video</v>
      </c>
      <c r="R36" s="4" t="str">
        <f>RIGHT(T36,LEN(T36)-FIND("/",T36))</f>
        <v>television</v>
      </c>
      <c r="S36" s="4" t="b">
        <v>1</v>
      </c>
      <c r="T36" s="4" t="s">
        <v>8265</v>
      </c>
    </row>
    <row r="37" spans="1:20" ht="28.8" x14ac:dyDescent="0.3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11">
        <f t="shared" si="0"/>
        <v>42121.791666666664</v>
      </c>
      <c r="K37" s="4">
        <v>1428130814</v>
      </c>
      <c r="L37" s="11">
        <f t="shared" si="1"/>
        <v>42098.083495370367</v>
      </c>
      <c r="M37" s="4" t="b">
        <v>0</v>
      </c>
      <c r="N37" s="4">
        <v>28</v>
      </c>
      <c r="O37" s="16">
        <f>(E37/D37)*100</f>
        <v>166.5</v>
      </c>
      <c r="P37" s="7">
        <f t="shared" si="2"/>
        <v>59.464285714285715</v>
      </c>
      <c r="Q37" s="4" t="str">
        <f>LEFT(T37,FIND("/",T37,1)-1)</f>
        <v>film &amp; video</v>
      </c>
      <c r="R37" s="4" t="str">
        <f>RIGHT(T37,LEN(T37)-FIND("/",T37))</f>
        <v>television</v>
      </c>
      <c r="S37" s="4" t="b">
        <v>1</v>
      </c>
      <c r="T37" s="4" t="s">
        <v>8265</v>
      </c>
    </row>
    <row r="38" spans="1:20" x14ac:dyDescent="0.3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11">
        <f t="shared" si="0"/>
        <v>42098.05700231481</v>
      </c>
      <c r="K38" s="4">
        <v>1425540125</v>
      </c>
      <c r="L38" s="11">
        <f t="shared" si="1"/>
        <v>42068.098668981482</v>
      </c>
      <c r="M38" s="4" t="b">
        <v>0</v>
      </c>
      <c r="N38" s="4">
        <v>44</v>
      </c>
      <c r="O38" s="16">
        <f>(E38/D38)*100</f>
        <v>142.15</v>
      </c>
      <c r="P38" s="7">
        <f t="shared" si="2"/>
        <v>193.84090909090909</v>
      </c>
      <c r="Q38" s="4" t="str">
        <f>LEFT(T38,FIND("/",T38,1)-1)</f>
        <v>film &amp; video</v>
      </c>
      <c r="R38" s="4" t="str">
        <f>RIGHT(T38,LEN(T38)-FIND("/",T38))</f>
        <v>television</v>
      </c>
      <c r="S38" s="4" t="b">
        <v>1</v>
      </c>
      <c r="T38" s="4" t="s">
        <v>8265</v>
      </c>
    </row>
    <row r="39" spans="1:20" ht="28.8" x14ac:dyDescent="0.3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11">
        <f t="shared" si="0"/>
        <v>42062.484710648147</v>
      </c>
      <c r="K39" s="4">
        <v>1422463079</v>
      </c>
      <c r="L39" s="11">
        <f t="shared" si="1"/>
        <v>42032.484710648147</v>
      </c>
      <c r="M39" s="4" t="b">
        <v>0</v>
      </c>
      <c r="N39" s="4">
        <v>253</v>
      </c>
      <c r="O39" s="16">
        <f>(E39/D39)*100</f>
        <v>183.44090909090909</v>
      </c>
      <c r="P39" s="7">
        <f t="shared" si="2"/>
        <v>159.51383399209487</v>
      </c>
      <c r="Q39" s="4" t="str">
        <f>LEFT(T39,FIND("/",T39,1)-1)</f>
        <v>film &amp; video</v>
      </c>
      <c r="R39" s="4" t="str">
        <f>RIGHT(T39,LEN(T39)-FIND("/",T39))</f>
        <v>television</v>
      </c>
      <c r="S39" s="4" t="b">
        <v>1</v>
      </c>
      <c r="T39" s="4" t="s">
        <v>8265</v>
      </c>
    </row>
    <row r="40" spans="1:20" ht="28.8" x14ac:dyDescent="0.3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11">
        <f t="shared" si="0"/>
        <v>41404.848888888882</v>
      </c>
      <c r="K40" s="4">
        <v>1365643344</v>
      </c>
      <c r="L40" s="11">
        <f t="shared" si="1"/>
        <v>41374.848888888882</v>
      </c>
      <c r="M40" s="4" t="b">
        <v>0</v>
      </c>
      <c r="N40" s="4">
        <v>66</v>
      </c>
      <c r="O40" s="16">
        <f>(E40/D40)*100</f>
        <v>110.04</v>
      </c>
      <c r="P40" s="7">
        <f t="shared" si="2"/>
        <v>41.68181818181818</v>
      </c>
      <c r="Q40" s="4" t="str">
        <f>LEFT(T40,FIND("/",T40,1)-1)</f>
        <v>film &amp; video</v>
      </c>
      <c r="R40" s="4" t="str">
        <f>RIGHT(T40,LEN(T40)-FIND("/",T40))</f>
        <v>television</v>
      </c>
      <c r="S40" s="4" t="b">
        <v>1</v>
      </c>
      <c r="T40" s="4" t="s">
        <v>8265</v>
      </c>
    </row>
    <row r="41" spans="1:20" ht="28.8" x14ac:dyDescent="0.3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11">
        <f t="shared" si="0"/>
        <v>41784.749305555553</v>
      </c>
      <c r="K41" s="4">
        <v>1398388068</v>
      </c>
      <c r="L41" s="11">
        <f t="shared" si="1"/>
        <v>41753.838749999995</v>
      </c>
      <c r="M41" s="4" t="b">
        <v>0</v>
      </c>
      <c r="N41" s="4">
        <v>217</v>
      </c>
      <c r="O41" s="16">
        <f>(E41/D41)*100</f>
        <v>130.98000000000002</v>
      </c>
      <c r="P41" s="7">
        <f t="shared" si="2"/>
        <v>150.89861751152074</v>
      </c>
      <c r="Q41" s="4" t="str">
        <f>LEFT(T41,FIND("/",T41,1)-1)</f>
        <v>film &amp; video</v>
      </c>
      <c r="R41" s="4" t="str">
        <f>RIGHT(T41,LEN(T41)-FIND("/",T41))</f>
        <v>television</v>
      </c>
      <c r="S41" s="4" t="b">
        <v>1</v>
      </c>
      <c r="T41" s="4" t="s">
        <v>8265</v>
      </c>
    </row>
    <row r="42" spans="1:20" ht="28.8" x14ac:dyDescent="0.3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11">
        <f t="shared" si="0"/>
        <v>41808.958333333328</v>
      </c>
      <c r="K42" s="4">
        <v>1401426488</v>
      </c>
      <c r="L42" s="11">
        <f t="shared" si="1"/>
        <v>41789.005648148144</v>
      </c>
      <c r="M42" s="4" t="b">
        <v>0</v>
      </c>
      <c r="N42" s="4">
        <v>16</v>
      </c>
      <c r="O42" s="16">
        <f>(E42/D42)*100</f>
        <v>101.35000000000001</v>
      </c>
      <c r="P42" s="7">
        <f t="shared" si="2"/>
        <v>126.6875</v>
      </c>
      <c r="Q42" s="4" t="str">
        <f>LEFT(T42,FIND("/",T42,1)-1)</f>
        <v>film &amp; video</v>
      </c>
      <c r="R42" s="4" t="str">
        <f>RIGHT(T42,LEN(T42)-FIND("/",T42))</f>
        <v>television</v>
      </c>
      <c r="S42" s="4" t="b">
        <v>1</v>
      </c>
      <c r="T42" s="4" t="s">
        <v>8265</v>
      </c>
    </row>
    <row r="43" spans="1:20" ht="28.8" x14ac:dyDescent="0.3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11">
        <f t="shared" si="0"/>
        <v>41917.360578703701</v>
      </c>
      <c r="K43" s="4">
        <v>1409924354</v>
      </c>
      <c r="L43" s="11">
        <f t="shared" si="1"/>
        <v>41887.360578703701</v>
      </c>
      <c r="M43" s="4" t="b">
        <v>0</v>
      </c>
      <c r="N43" s="4">
        <v>19</v>
      </c>
      <c r="O43" s="16">
        <f>(E43/D43)*100</f>
        <v>100</v>
      </c>
      <c r="P43" s="7">
        <f t="shared" si="2"/>
        <v>105.26315789473684</v>
      </c>
      <c r="Q43" s="4" t="str">
        <f>LEFT(T43,FIND("/",T43,1)-1)</f>
        <v>film &amp; video</v>
      </c>
      <c r="R43" s="4" t="str">
        <f>RIGHT(T43,LEN(T43)-FIND("/",T43))</f>
        <v>television</v>
      </c>
      <c r="S43" s="4" t="b">
        <v>1</v>
      </c>
      <c r="T43" s="4" t="s">
        <v>8265</v>
      </c>
    </row>
    <row r="44" spans="1:20" ht="28.8" x14ac:dyDescent="0.3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11">
        <f t="shared" si="0"/>
        <v>42001.430856481478</v>
      </c>
      <c r="K44" s="4">
        <v>1417188026</v>
      </c>
      <c r="L44" s="11">
        <f t="shared" si="1"/>
        <v>41971.430856481478</v>
      </c>
      <c r="M44" s="4" t="b">
        <v>0</v>
      </c>
      <c r="N44" s="4">
        <v>169</v>
      </c>
      <c r="O44" s="16">
        <f>(E44/D44)*100</f>
        <v>141.85714285714286</v>
      </c>
      <c r="P44" s="7">
        <f t="shared" si="2"/>
        <v>117.51479289940828</v>
      </c>
      <c r="Q44" s="4" t="str">
        <f>LEFT(T44,FIND("/",T44,1)-1)</f>
        <v>film &amp; video</v>
      </c>
      <c r="R44" s="4" t="str">
        <f>RIGHT(T44,LEN(T44)-FIND("/",T44))</f>
        <v>television</v>
      </c>
      <c r="S44" s="4" t="b">
        <v>1</v>
      </c>
      <c r="T44" s="4" t="s">
        <v>8265</v>
      </c>
    </row>
    <row r="45" spans="1:20" ht="28.8" x14ac:dyDescent="0.3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11">
        <f t="shared" si="0"/>
        <v>41832.791666666664</v>
      </c>
      <c r="K45" s="4">
        <v>1402599486</v>
      </c>
      <c r="L45" s="11">
        <f t="shared" si="1"/>
        <v>41802.582013888888</v>
      </c>
      <c r="M45" s="4" t="b">
        <v>0</v>
      </c>
      <c r="N45" s="4">
        <v>263</v>
      </c>
      <c r="O45" s="16">
        <f>(E45/D45)*100</f>
        <v>308.65999999999997</v>
      </c>
      <c r="P45" s="7">
        <f t="shared" si="2"/>
        <v>117.36121673003802</v>
      </c>
      <c r="Q45" s="4" t="str">
        <f>LEFT(T45,FIND("/",T45,1)-1)</f>
        <v>film &amp; video</v>
      </c>
      <c r="R45" s="4" t="str">
        <f>RIGHT(T45,LEN(T45)-FIND("/",T45))</f>
        <v>television</v>
      </c>
      <c r="S45" s="4" t="b">
        <v>1</v>
      </c>
      <c r="T45" s="4" t="s">
        <v>8265</v>
      </c>
    </row>
    <row r="46" spans="1:20" ht="28.8" x14ac:dyDescent="0.3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11">
        <f t="shared" si="0"/>
        <v>41918.890474537038</v>
      </c>
      <c r="K46" s="4">
        <v>1408760537</v>
      </c>
      <c r="L46" s="11">
        <f t="shared" si="1"/>
        <v>41873.890474537038</v>
      </c>
      <c r="M46" s="4" t="b">
        <v>0</v>
      </c>
      <c r="N46" s="4">
        <v>15</v>
      </c>
      <c r="O46" s="16">
        <f>(E46/D46)*100</f>
        <v>100</v>
      </c>
      <c r="P46" s="7">
        <f t="shared" si="2"/>
        <v>133.33333333333334</v>
      </c>
      <c r="Q46" s="4" t="str">
        <f>LEFT(T46,FIND("/",T46,1)-1)</f>
        <v>film &amp; video</v>
      </c>
      <c r="R46" s="4" t="str">
        <f>RIGHT(T46,LEN(T46)-FIND("/",T46))</f>
        <v>television</v>
      </c>
      <c r="S46" s="4" t="b">
        <v>1</v>
      </c>
      <c r="T46" s="4" t="s">
        <v>8265</v>
      </c>
    </row>
    <row r="47" spans="1:20" ht="28.8" x14ac:dyDescent="0.3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11">
        <f t="shared" si="0"/>
        <v>42487.415590277778</v>
      </c>
      <c r="K47" s="4">
        <v>1459177107</v>
      </c>
      <c r="L47" s="11">
        <f t="shared" si="1"/>
        <v>42457.415590277778</v>
      </c>
      <c r="M47" s="4" t="b">
        <v>0</v>
      </c>
      <c r="N47" s="4">
        <v>61</v>
      </c>
      <c r="O47" s="16">
        <f>(E47/D47)*100</f>
        <v>120</v>
      </c>
      <c r="P47" s="7">
        <f t="shared" si="2"/>
        <v>98.360655737704917</v>
      </c>
      <c r="Q47" s="4" t="str">
        <f>LEFT(T47,FIND("/",T47,1)-1)</f>
        <v>film &amp; video</v>
      </c>
      <c r="R47" s="4" t="str">
        <f>RIGHT(T47,LEN(T47)-FIND("/",T47))</f>
        <v>television</v>
      </c>
      <c r="S47" s="4" t="b">
        <v>1</v>
      </c>
      <c r="T47" s="4" t="s">
        <v>8265</v>
      </c>
    </row>
    <row r="48" spans="1:20" x14ac:dyDescent="0.3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11">
        <f t="shared" si="0"/>
        <v>42353.756643518522</v>
      </c>
      <c r="K48" s="4">
        <v>1447628974</v>
      </c>
      <c r="L48" s="11">
        <f t="shared" si="1"/>
        <v>42323.756643518522</v>
      </c>
      <c r="M48" s="4" t="b">
        <v>0</v>
      </c>
      <c r="N48" s="4">
        <v>45</v>
      </c>
      <c r="O48" s="16">
        <f>(E48/D48)*100</f>
        <v>104.16666666666667</v>
      </c>
      <c r="P48" s="7">
        <f t="shared" si="2"/>
        <v>194.44444444444446</v>
      </c>
      <c r="Q48" s="4" t="str">
        <f>LEFT(T48,FIND("/",T48,1)-1)</f>
        <v>film &amp; video</v>
      </c>
      <c r="R48" s="4" t="str">
        <f>RIGHT(T48,LEN(T48)-FIND("/",T48))</f>
        <v>television</v>
      </c>
      <c r="S48" s="4" t="b">
        <v>1</v>
      </c>
      <c r="T48" s="4" t="s">
        <v>8265</v>
      </c>
    </row>
    <row r="49" spans="1:20" ht="28.8" x14ac:dyDescent="0.3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11">
        <f t="shared" si="0"/>
        <v>41992.652858796289</v>
      </c>
      <c r="K49" s="4">
        <v>1413834007</v>
      </c>
      <c r="L49" s="11">
        <f t="shared" si="1"/>
        <v>41932.611192129625</v>
      </c>
      <c r="M49" s="4" t="b">
        <v>0</v>
      </c>
      <c r="N49" s="4">
        <v>70</v>
      </c>
      <c r="O49" s="16">
        <f>(E49/D49)*100</f>
        <v>107.61100000000002</v>
      </c>
      <c r="P49" s="7">
        <f t="shared" si="2"/>
        <v>76.865000000000009</v>
      </c>
      <c r="Q49" s="4" t="str">
        <f>LEFT(T49,FIND("/",T49,1)-1)</f>
        <v>film &amp; video</v>
      </c>
      <c r="R49" s="4" t="str">
        <f>RIGHT(T49,LEN(T49)-FIND("/",T49))</f>
        <v>television</v>
      </c>
      <c r="S49" s="4" t="b">
        <v>1</v>
      </c>
      <c r="T49" s="4" t="s">
        <v>8265</v>
      </c>
    </row>
    <row r="50" spans="1:20" ht="28.8" x14ac:dyDescent="0.3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11">
        <f t="shared" si="0"/>
        <v>42064.291666666664</v>
      </c>
      <c r="K50" s="4">
        <v>1422534260</v>
      </c>
      <c r="L50" s="11">
        <f t="shared" si="1"/>
        <v>42033.308564814812</v>
      </c>
      <c r="M50" s="4" t="b">
        <v>0</v>
      </c>
      <c r="N50" s="4">
        <v>38</v>
      </c>
      <c r="O50" s="16">
        <f>(E50/D50)*100</f>
        <v>107.94999999999999</v>
      </c>
      <c r="P50" s="7">
        <f t="shared" si="2"/>
        <v>56.815789473684212</v>
      </c>
      <c r="Q50" s="4" t="str">
        <f>LEFT(T50,FIND("/",T50,1)-1)</f>
        <v>film &amp; video</v>
      </c>
      <c r="R50" s="4" t="str">
        <f>RIGHT(T50,LEN(T50)-FIND("/",T50))</f>
        <v>television</v>
      </c>
      <c r="S50" s="4" t="b">
        <v>1</v>
      </c>
      <c r="T50" s="4" t="s">
        <v>8265</v>
      </c>
    </row>
    <row r="51" spans="1:20" x14ac:dyDescent="0.3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11">
        <f t="shared" si="0"/>
        <v>42300.968113425923</v>
      </c>
      <c r="K51" s="4">
        <v>1443068045</v>
      </c>
      <c r="L51" s="11">
        <f t="shared" si="1"/>
        <v>42270.968113425923</v>
      </c>
      <c r="M51" s="4" t="b">
        <v>0</v>
      </c>
      <c r="N51" s="4">
        <v>87</v>
      </c>
      <c r="O51" s="16">
        <f>(E51/D51)*100</f>
        <v>100</v>
      </c>
      <c r="P51" s="7">
        <f t="shared" si="2"/>
        <v>137.93103448275863</v>
      </c>
      <c r="Q51" s="4" t="str">
        <f>LEFT(T51,FIND("/",T51,1)-1)</f>
        <v>film &amp; video</v>
      </c>
      <c r="R51" s="4" t="str">
        <f>RIGHT(T51,LEN(T51)-FIND("/",T51))</f>
        <v>television</v>
      </c>
      <c r="S51" s="4" t="b">
        <v>1</v>
      </c>
      <c r="T51" s="4" t="s">
        <v>8265</v>
      </c>
    </row>
    <row r="52" spans="1:20" x14ac:dyDescent="0.3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11">
        <f t="shared" si="0"/>
        <v>42034.499999999993</v>
      </c>
      <c r="K52" s="4">
        <v>1419271458</v>
      </c>
      <c r="L52" s="11">
        <f t="shared" si="1"/>
        <v>41995.544652777775</v>
      </c>
      <c r="M52" s="4" t="b">
        <v>0</v>
      </c>
      <c r="N52" s="4">
        <v>22</v>
      </c>
      <c r="O52" s="16">
        <f>(E52/D52)*100</f>
        <v>100</v>
      </c>
      <c r="P52" s="7">
        <f t="shared" si="2"/>
        <v>27.272727272727273</v>
      </c>
      <c r="Q52" s="4" t="str">
        <f>LEFT(T52,FIND("/",T52,1)-1)</f>
        <v>film &amp; video</v>
      </c>
      <c r="R52" s="4" t="str">
        <f>RIGHT(T52,LEN(T52)-FIND("/",T52))</f>
        <v>television</v>
      </c>
      <c r="S52" s="4" t="b">
        <v>1</v>
      </c>
      <c r="T52" s="4" t="s">
        <v>8265</v>
      </c>
    </row>
    <row r="53" spans="1:20" ht="28.8" x14ac:dyDescent="0.3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11">
        <f t="shared" si="0"/>
        <v>42226.720335648148</v>
      </c>
      <c r="K53" s="4">
        <v>1436653037</v>
      </c>
      <c r="L53" s="11">
        <f t="shared" si="1"/>
        <v>42196.720335648148</v>
      </c>
      <c r="M53" s="4" t="b">
        <v>0</v>
      </c>
      <c r="N53" s="4">
        <v>119</v>
      </c>
      <c r="O53" s="16">
        <f>(E53/D53)*100</f>
        <v>128.0181818181818</v>
      </c>
      <c r="P53" s="7">
        <f t="shared" si="2"/>
        <v>118.33613445378151</v>
      </c>
      <c r="Q53" s="4" t="str">
        <f>LEFT(T53,FIND("/",T53,1)-1)</f>
        <v>film &amp; video</v>
      </c>
      <c r="R53" s="4" t="str">
        <f>RIGHT(T53,LEN(T53)-FIND("/",T53))</f>
        <v>television</v>
      </c>
      <c r="S53" s="4" t="b">
        <v>1</v>
      </c>
      <c r="T53" s="4" t="s">
        <v>8265</v>
      </c>
    </row>
    <row r="54" spans="1:20" ht="28.8" x14ac:dyDescent="0.3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11">
        <f t="shared" si="0"/>
        <v>41837.493587962963</v>
      </c>
      <c r="K54" s="4">
        <v>1403023846</v>
      </c>
      <c r="L54" s="11">
        <f t="shared" si="1"/>
        <v>41807.493587962963</v>
      </c>
      <c r="M54" s="4" t="b">
        <v>0</v>
      </c>
      <c r="N54" s="4">
        <v>52</v>
      </c>
      <c r="O54" s="16">
        <f>(E54/D54)*100</f>
        <v>116.21</v>
      </c>
      <c r="P54" s="7">
        <f t="shared" si="2"/>
        <v>223.48076923076923</v>
      </c>
      <c r="Q54" s="4" t="str">
        <f>LEFT(T54,FIND("/",T54,1)-1)</f>
        <v>film &amp; video</v>
      </c>
      <c r="R54" s="4" t="str">
        <f>RIGHT(T54,LEN(T54)-FIND("/",T54))</f>
        <v>television</v>
      </c>
      <c r="S54" s="4" t="b">
        <v>1</v>
      </c>
      <c r="T54" s="4" t="s">
        <v>8265</v>
      </c>
    </row>
    <row r="55" spans="1:20" x14ac:dyDescent="0.3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11">
        <f t="shared" si="0"/>
        <v>41733.708333333328</v>
      </c>
      <c r="K55" s="4">
        <v>1395407445</v>
      </c>
      <c r="L55" s="11">
        <f t="shared" si="1"/>
        <v>41719.340798611105</v>
      </c>
      <c r="M55" s="4" t="b">
        <v>0</v>
      </c>
      <c r="N55" s="4">
        <v>117</v>
      </c>
      <c r="O55" s="16">
        <f>(E55/D55)*100</f>
        <v>109.63333333333334</v>
      </c>
      <c r="P55" s="7">
        <f t="shared" si="2"/>
        <v>28.111111111111111</v>
      </c>
      <c r="Q55" s="4" t="str">
        <f>LEFT(T55,FIND("/",T55,1)-1)</f>
        <v>film &amp; video</v>
      </c>
      <c r="R55" s="4" t="str">
        <f>RIGHT(T55,LEN(T55)-FIND("/",T55))</f>
        <v>television</v>
      </c>
      <c r="S55" s="4" t="b">
        <v>1</v>
      </c>
      <c r="T55" s="4" t="s">
        <v>8265</v>
      </c>
    </row>
    <row r="56" spans="1:20" ht="28.8" x14ac:dyDescent="0.3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11">
        <f t="shared" si="0"/>
        <v>42363.504872685182</v>
      </c>
      <c r="K56" s="4">
        <v>1448471221</v>
      </c>
      <c r="L56" s="11">
        <f t="shared" si="1"/>
        <v>42333.504872685182</v>
      </c>
      <c r="M56" s="4" t="b">
        <v>0</v>
      </c>
      <c r="N56" s="4">
        <v>52</v>
      </c>
      <c r="O56" s="16">
        <f>(E56/D56)*100</f>
        <v>101</v>
      </c>
      <c r="P56" s="7">
        <f t="shared" si="2"/>
        <v>194.23076923076923</v>
      </c>
      <c r="Q56" s="4" t="str">
        <f>LEFT(T56,FIND("/",T56,1)-1)</f>
        <v>film &amp; video</v>
      </c>
      <c r="R56" s="4" t="str">
        <f>RIGHT(T56,LEN(T56)-FIND("/",T56))</f>
        <v>television</v>
      </c>
      <c r="S56" s="4" t="b">
        <v>1</v>
      </c>
      <c r="T56" s="4" t="s">
        <v>8265</v>
      </c>
    </row>
    <row r="57" spans="1:20" ht="28.8" x14ac:dyDescent="0.3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11">
        <f t="shared" si="0"/>
        <v>42517.760601851849</v>
      </c>
      <c r="K57" s="4">
        <v>1462576516</v>
      </c>
      <c r="L57" s="11">
        <f t="shared" si="1"/>
        <v>42496.760601851849</v>
      </c>
      <c r="M57" s="4" t="b">
        <v>0</v>
      </c>
      <c r="N57" s="4">
        <v>86</v>
      </c>
      <c r="O57" s="16">
        <f>(E57/D57)*100</f>
        <v>128.95348837209301</v>
      </c>
      <c r="P57" s="7">
        <f t="shared" si="2"/>
        <v>128.95348837209303</v>
      </c>
      <c r="Q57" s="4" t="str">
        <f>LEFT(T57,FIND("/",T57,1)-1)</f>
        <v>film &amp; video</v>
      </c>
      <c r="R57" s="4" t="str">
        <f>RIGHT(T57,LEN(T57)-FIND("/",T57))</f>
        <v>television</v>
      </c>
      <c r="S57" s="4" t="b">
        <v>1</v>
      </c>
      <c r="T57" s="4" t="s">
        <v>8265</v>
      </c>
    </row>
    <row r="58" spans="1:20" x14ac:dyDescent="0.3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11">
        <f t="shared" si="0"/>
        <v>42163.458333333336</v>
      </c>
      <c r="K58" s="4">
        <v>1432559424</v>
      </c>
      <c r="L58" s="11">
        <f t="shared" si="1"/>
        <v>42149.340555555551</v>
      </c>
      <c r="M58" s="4" t="b">
        <v>0</v>
      </c>
      <c r="N58" s="4">
        <v>174</v>
      </c>
      <c r="O58" s="16">
        <f>(E58/D58)*100</f>
        <v>107.26249999999999</v>
      </c>
      <c r="P58" s="7">
        <f t="shared" si="2"/>
        <v>49.316091954022987</v>
      </c>
      <c r="Q58" s="4" t="str">
        <f>LEFT(T58,FIND("/",T58,1)-1)</f>
        <v>film &amp; video</v>
      </c>
      <c r="R58" s="4" t="str">
        <f>RIGHT(T58,LEN(T58)-FIND("/",T58))</f>
        <v>television</v>
      </c>
      <c r="S58" s="4" t="b">
        <v>1</v>
      </c>
      <c r="T58" s="4" t="s">
        <v>8265</v>
      </c>
    </row>
    <row r="59" spans="1:20" ht="28.8" x14ac:dyDescent="0.3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11">
        <f t="shared" si="0"/>
        <v>42119.624560185184</v>
      </c>
      <c r="K59" s="4">
        <v>1427399962</v>
      </c>
      <c r="L59" s="11">
        <f t="shared" si="1"/>
        <v>42089.624560185184</v>
      </c>
      <c r="M59" s="4" t="b">
        <v>0</v>
      </c>
      <c r="N59" s="4">
        <v>69</v>
      </c>
      <c r="O59" s="16">
        <f>(E59/D59)*100</f>
        <v>101.89999999999999</v>
      </c>
      <c r="P59" s="7">
        <f t="shared" si="2"/>
        <v>221.52173913043478</v>
      </c>
      <c r="Q59" s="4" t="str">
        <f>LEFT(T59,FIND("/",T59,1)-1)</f>
        <v>film &amp; video</v>
      </c>
      <c r="R59" s="4" t="str">
        <f>RIGHT(T59,LEN(T59)-FIND("/",T59))</f>
        <v>television</v>
      </c>
      <c r="S59" s="4" t="b">
        <v>1</v>
      </c>
      <c r="T59" s="4" t="s">
        <v>8265</v>
      </c>
    </row>
    <row r="60" spans="1:20" x14ac:dyDescent="0.3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11">
        <f t="shared" si="0"/>
        <v>41962.578379629624</v>
      </c>
      <c r="K60" s="4">
        <v>1413827572</v>
      </c>
      <c r="L60" s="11">
        <f t="shared" si="1"/>
        <v>41932.536712962959</v>
      </c>
      <c r="M60" s="4" t="b">
        <v>0</v>
      </c>
      <c r="N60" s="4">
        <v>75</v>
      </c>
      <c r="O60" s="16">
        <f>(E60/D60)*100</f>
        <v>102.91</v>
      </c>
      <c r="P60" s="7">
        <f t="shared" si="2"/>
        <v>137.21333333333334</v>
      </c>
      <c r="Q60" s="4" t="str">
        <f>LEFT(T60,FIND("/",T60,1)-1)</f>
        <v>film &amp; video</v>
      </c>
      <c r="R60" s="4" t="str">
        <f>RIGHT(T60,LEN(T60)-FIND("/",T60))</f>
        <v>television</v>
      </c>
      <c r="S60" s="4" t="b">
        <v>1</v>
      </c>
      <c r="T60" s="4" t="s">
        <v>8265</v>
      </c>
    </row>
    <row r="61" spans="1:20" ht="28.8" x14ac:dyDescent="0.3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11">
        <f t="shared" si="0"/>
        <v>42261.666666666664</v>
      </c>
      <c r="K61" s="4">
        <v>1439530776</v>
      </c>
      <c r="L61" s="11">
        <f t="shared" si="1"/>
        <v>42230.027500000004</v>
      </c>
      <c r="M61" s="4" t="b">
        <v>0</v>
      </c>
      <c r="N61" s="4">
        <v>33</v>
      </c>
      <c r="O61" s="16">
        <f>(E61/D61)*100</f>
        <v>100.12570000000001</v>
      </c>
      <c r="P61" s="7">
        <f t="shared" si="2"/>
        <v>606.82242424242418</v>
      </c>
      <c r="Q61" s="4" t="str">
        <f>LEFT(T61,FIND("/",T61,1)-1)</f>
        <v>film &amp; video</v>
      </c>
      <c r="R61" s="4" t="str">
        <f>RIGHT(T61,LEN(T61)-FIND("/",T61))</f>
        <v>television</v>
      </c>
      <c r="S61" s="4" t="b">
        <v>1</v>
      </c>
      <c r="T61" s="4" t="s">
        <v>8265</v>
      </c>
    </row>
    <row r="62" spans="1:20" x14ac:dyDescent="0.3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11">
        <f t="shared" si="0"/>
        <v>41720.791666666664</v>
      </c>
      <c r="K62" s="4">
        <v>1393882717</v>
      </c>
      <c r="L62" s="11">
        <f t="shared" si="1"/>
        <v>41701.693483796291</v>
      </c>
      <c r="M62" s="4" t="b">
        <v>0</v>
      </c>
      <c r="N62" s="4">
        <v>108</v>
      </c>
      <c r="O62" s="16">
        <f>(E62/D62)*100</f>
        <v>103.29622222222221</v>
      </c>
      <c r="P62" s="7">
        <f t="shared" si="2"/>
        <v>43.040092592592593</v>
      </c>
      <c r="Q62" s="4" t="str">
        <f>LEFT(T62,FIND("/",T62,1)-1)</f>
        <v>film &amp; video</v>
      </c>
      <c r="R62" s="4" t="str">
        <f>RIGHT(T62,LEN(T62)-FIND("/",T62))</f>
        <v>shorts</v>
      </c>
      <c r="S62" s="4" t="b">
        <v>1</v>
      </c>
      <c r="T62" s="4" t="s">
        <v>8266</v>
      </c>
    </row>
    <row r="63" spans="1:20" ht="28.8" x14ac:dyDescent="0.3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11">
        <f t="shared" si="0"/>
        <v>41431.605983796297</v>
      </c>
      <c r="K63" s="4">
        <v>1368646357</v>
      </c>
      <c r="L63" s="11">
        <f t="shared" si="1"/>
        <v>41409.605983796297</v>
      </c>
      <c r="M63" s="4" t="b">
        <v>0</v>
      </c>
      <c r="N63" s="4">
        <v>23</v>
      </c>
      <c r="O63" s="16">
        <f>(E63/D63)*100</f>
        <v>148.30000000000001</v>
      </c>
      <c r="P63" s="7">
        <f t="shared" si="2"/>
        <v>322.39130434782606</v>
      </c>
      <c r="Q63" s="4" t="str">
        <f>LEFT(T63,FIND("/",T63,1)-1)</f>
        <v>film &amp; video</v>
      </c>
      <c r="R63" s="4" t="str">
        <f>RIGHT(T63,LEN(T63)-FIND("/",T63))</f>
        <v>shorts</v>
      </c>
      <c r="S63" s="4" t="b">
        <v>1</v>
      </c>
      <c r="T63" s="4" t="s">
        <v>8266</v>
      </c>
    </row>
    <row r="64" spans="1:20" ht="28.8" x14ac:dyDescent="0.3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11">
        <f t="shared" si="0"/>
        <v>41336.591180555552</v>
      </c>
      <c r="K64" s="4">
        <v>1360177878</v>
      </c>
      <c r="L64" s="11">
        <f t="shared" si="1"/>
        <v>41311.591180555552</v>
      </c>
      <c r="M64" s="4" t="b">
        <v>0</v>
      </c>
      <c r="N64" s="4">
        <v>48</v>
      </c>
      <c r="O64" s="16">
        <f>(E64/D64)*100</f>
        <v>154.73333333333332</v>
      </c>
      <c r="P64" s="7">
        <f t="shared" si="2"/>
        <v>96.708333333333329</v>
      </c>
      <c r="Q64" s="4" t="str">
        <f>LEFT(T64,FIND("/",T64,1)-1)</f>
        <v>film &amp; video</v>
      </c>
      <c r="R64" s="4" t="str">
        <f>RIGHT(T64,LEN(T64)-FIND("/",T64))</f>
        <v>shorts</v>
      </c>
      <c r="S64" s="4" t="b">
        <v>1</v>
      </c>
      <c r="T64" s="4" t="s">
        <v>8266</v>
      </c>
    </row>
    <row r="65" spans="1:20" x14ac:dyDescent="0.3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11">
        <f t="shared" si="0"/>
        <v>41635.999305555553</v>
      </c>
      <c r="K65" s="4">
        <v>1386194013</v>
      </c>
      <c r="L65" s="11">
        <f t="shared" si="1"/>
        <v>41612.703854166662</v>
      </c>
      <c r="M65" s="4" t="b">
        <v>0</v>
      </c>
      <c r="N65" s="4">
        <v>64</v>
      </c>
      <c r="O65" s="16">
        <f>(E65/D65)*100</f>
        <v>113.51849999999999</v>
      </c>
      <c r="P65" s="7">
        <f t="shared" si="2"/>
        <v>35.474531249999998</v>
      </c>
      <c r="Q65" s="4" t="str">
        <f>LEFT(T65,FIND("/",T65,1)-1)</f>
        <v>film &amp; video</v>
      </c>
      <c r="R65" s="4" t="str">
        <f>RIGHT(T65,LEN(T65)-FIND("/",T65))</f>
        <v>shorts</v>
      </c>
      <c r="S65" s="4" t="b">
        <v>1</v>
      </c>
      <c r="T65" s="4" t="s">
        <v>8266</v>
      </c>
    </row>
    <row r="66" spans="1:20" ht="28.8" x14ac:dyDescent="0.3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11">
        <f t="shared" si="0"/>
        <v>41462.809965277775</v>
      </c>
      <c r="K66" s="4">
        <v>1370651181</v>
      </c>
      <c r="L66" s="11">
        <f t="shared" si="1"/>
        <v>41432.809965277775</v>
      </c>
      <c r="M66" s="4" t="b">
        <v>0</v>
      </c>
      <c r="N66" s="4">
        <v>24</v>
      </c>
      <c r="O66" s="16">
        <f>(E66/D66)*100</f>
        <v>173.33333333333334</v>
      </c>
      <c r="P66" s="7">
        <f t="shared" si="2"/>
        <v>86.666666666666671</v>
      </c>
      <c r="Q66" s="4" t="str">
        <f>LEFT(T66,FIND("/",T66,1)-1)</f>
        <v>film &amp; video</v>
      </c>
      <c r="R66" s="4" t="str">
        <f>RIGHT(T66,LEN(T66)-FIND("/",T66))</f>
        <v>shorts</v>
      </c>
      <c r="S66" s="4" t="b">
        <v>1</v>
      </c>
      <c r="T66" s="4" t="s">
        <v>8266</v>
      </c>
    </row>
    <row r="67" spans="1:20" x14ac:dyDescent="0.3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11">
        <f t="shared" ref="J67:J130" si="3">(((I67/60)/60)/24)+DATE(1970,1,1)+(-5/24)</f>
        <v>41862.040972222218</v>
      </c>
      <c r="K67" s="4">
        <v>1405453354</v>
      </c>
      <c r="L67" s="11">
        <f t="shared" ref="L67:L130" si="4">(((K67/60)/60)/24)+DATE(1970,1,1)+(-5/24)</f>
        <v>41835.612893518519</v>
      </c>
      <c r="M67" s="4" t="b">
        <v>0</v>
      </c>
      <c r="N67" s="4">
        <v>57</v>
      </c>
      <c r="O67" s="16">
        <f>(E67/D67)*100</f>
        <v>107.52857142857141</v>
      </c>
      <c r="P67" s="7">
        <f t="shared" ref="P67:P130" si="5">(E67/N67)</f>
        <v>132.05263157894737</v>
      </c>
      <c r="Q67" s="4" t="str">
        <f>LEFT(T67,FIND("/",T67,1)-1)</f>
        <v>film &amp; video</v>
      </c>
      <c r="R67" s="4" t="str">
        <f>RIGHT(T67,LEN(T67)-FIND("/",T67))</f>
        <v>shorts</v>
      </c>
      <c r="S67" s="4" t="b">
        <v>1</v>
      </c>
      <c r="T67" s="4" t="s">
        <v>8266</v>
      </c>
    </row>
    <row r="68" spans="1:20" x14ac:dyDescent="0.3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11">
        <f t="shared" si="3"/>
        <v>42569.641435185178</v>
      </c>
      <c r="K68" s="4">
        <v>1466281420</v>
      </c>
      <c r="L68" s="11">
        <f t="shared" si="4"/>
        <v>42539.641435185178</v>
      </c>
      <c r="M68" s="4" t="b">
        <v>0</v>
      </c>
      <c r="N68" s="4">
        <v>26</v>
      </c>
      <c r="O68" s="16">
        <f>(E68/D68)*100</f>
        <v>118.6</v>
      </c>
      <c r="P68" s="7">
        <f t="shared" si="5"/>
        <v>91.230769230769226</v>
      </c>
      <c r="Q68" s="4" t="str">
        <f>LEFT(T68,FIND("/",T68,1)-1)</f>
        <v>film &amp; video</v>
      </c>
      <c r="R68" s="4" t="str">
        <f>RIGHT(T68,LEN(T68)-FIND("/",T68))</f>
        <v>shorts</v>
      </c>
      <c r="S68" s="4" t="b">
        <v>1</v>
      </c>
      <c r="T68" s="4" t="s">
        <v>8266</v>
      </c>
    </row>
    <row r="69" spans="1:20" ht="28.8" x14ac:dyDescent="0.3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11">
        <f t="shared" si="3"/>
        <v>41105.375046296293</v>
      </c>
      <c r="K69" s="4">
        <v>1339768804</v>
      </c>
      <c r="L69" s="11">
        <f t="shared" si="4"/>
        <v>41075.375046296293</v>
      </c>
      <c r="M69" s="4" t="b">
        <v>0</v>
      </c>
      <c r="N69" s="4">
        <v>20</v>
      </c>
      <c r="O69" s="16">
        <f>(E69/D69)*100</f>
        <v>116.25000000000001</v>
      </c>
      <c r="P69" s="7">
        <f t="shared" si="5"/>
        <v>116.25</v>
      </c>
      <c r="Q69" s="4" t="str">
        <f>LEFT(T69,FIND("/",T69,1)-1)</f>
        <v>film &amp; video</v>
      </c>
      <c r="R69" s="4" t="str">
        <f>RIGHT(T69,LEN(T69)-FIND("/",T69))</f>
        <v>shorts</v>
      </c>
      <c r="S69" s="4" t="b">
        <v>1</v>
      </c>
      <c r="T69" s="4" t="s">
        <v>8266</v>
      </c>
    </row>
    <row r="70" spans="1:20" ht="28.8" x14ac:dyDescent="0.3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11">
        <f t="shared" si="3"/>
        <v>41693.36100694444</v>
      </c>
      <c r="K70" s="4">
        <v>1390570791</v>
      </c>
      <c r="L70" s="11">
        <f t="shared" si="4"/>
        <v>41663.36100694444</v>
      </c>
      <c r="M70" s="4" t="b">
        <v>0</v>
      </c>
      <c r="N70" s="4">
        <v>36</v>
      </c>
      <c r="O70" s="16">
        <f>(E70/D70)*100</f>
        <v>127.16666666666667</v>
      </c>
      <c r="P70" s="7">
        <f t="shared" si="5"/>
        <v>21.194444444444443</v>
      </c>
      <c r="Q70" s="4" t="str">
        <f>LEFT(T70,FIND("/",T70,1)-1)</f>
        <v>film &amp; video</v>
      </c>
      <c r="R70" s="4" t="str">
        <f>RIGHT(T70,LEN(T70)-FIND("/",T70))</f>
        <v>shorts</v>
      </c>
      <c r="S70" s="4" t="b">
        <v>1</v>
      </c>
      <c r="T70" s="4" t="s">
        <v>8266</v>
      </c>
    </row>
    <row r="71" spans="1:20" ht="28.8" x14ac:dyDescent="0.3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11">
        <f t="shared" si="3"/>
        <v>40818.082638888889</v>
      </c>
      <c r="K71" s="4">
        <v>1314765025</v>
      </c>
      <c r="L71" s="11">
        <f t="shared" si="4"/>
        <v>40785.979456018518</v>
      </c>
      <c r="M71" s="4" t="b">
        <v>0</v>
      </c>
      <c r="N71" s="4">
        <v>178</v>
      </c>
      <c r="O71" s="16">
        <f>(E71/D71)*100</f>
        <v>110.9423</v>
      </c>
      <c r="P71" s="7">
        <f t="shared" si="5"/>
        <v>62.327134831460668</v>
      </c>
      <c r="Q71" s="4" t="str">
        <f>LEFT(T71,FIND("/",T71,1)-1)</f>
        <v>film &amp; video</v>
      </c>
      <c r="R71" s="4" t="str">
        <f>RIGHT(T71,LEN(T71)-FIND("/",T71))</f>
        <v>shorts</v>
      </c>
      <c r="S71" s="4" t="b">
        <v>1</v>
      </c>
      <c r="T71" s="4" t="s">
        <v>8266</v>
      </c>
    </row>
    <row r="72" spans="1:20" ht="28.8" x14ac:dyDescent="0.3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11">
        <f t="shared" si="3"/>
        <v>40790.688020833331</v>
      </c>
      <c r="K72" s="4">
        <v>1309987845</v>
      </c>
      <c r="L72" s="11">
        <f t="shared" si="4"/>
        <v>40730.688020833331</v>
      </c>
      <c r="M72" s="4" t="b">
        <v>0</v>
      </c>
      <c r="N72" s="4">
        <v>17</v>
      </c>
      <c r="O72" s="16">
        <f>(E72/D72)*100</f>
        <v>127.2</v>
      </c>
      <c r="P72" s="7">
        <f t="shared" si="5"/>
        <v>37.411764705882355</v>
      </c>
      <c r="Q72" s="4" t="str">
        <f>LEFT(T72,FIND("/",T72,1)-1)</f>
        <v>film &amp; video</v>
      </c>
      <c r="R72" s="4" t="str">
        <f>RIGHT(T72,LEN(T72)-FIND("/",T72))</f>
        <v>shorts</v>
      </c>
      <c r="S72" s="4" t="b">
        <v>1</v>
      </c>
      <c r="T72" s="4" t="s">
        <v>8266</v>
      </c>
    </row>
    <row r="73" spans="1:20" ht="28.8" x14ac:dyDescent="0.3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11">
        <f t="shared" si="3"/>
        <v>41057.063159722216</v>
      </c>
      <c r="K73" s="4">
        <v>1333002657</v>
      </c>
      <c r="L73" s="11">
        <f t="shared" si="4"/>
        <v>40997.063159722216</v>
      </c>
      <c r="M73" s="4" t="b">
        <v>0</v>
      </c>
      <c r="N73" s="4">
        <v>32</v>
      </c>
      <c r="O73" s="16">
        <f>(E73/D73)*100</f>
        <v>123.94444444444443</v>
      </c>
      <c r="P73" s="7">
        <f t="shared" si="5"/>
        <v>69.71875</v>
      </c>
      <c r="Q73" s="4" t="str">
        <f>LEFT(T73,FIND("/",T73,1)-1)</f>
        <v>film &amp; video</v>
      </c>
      <c r="R73" s="4" t="str">
        <f>RIGHT(T73,LEN(T73)-FIND("/",T73))</f>
        <v>shorts</v>
      </c>
      <c r="S73" s="4" t="b">
        <v>1</v>
      </c>
      <c r="T73" s="4" t="s">
        <v>8266</v>
      </c>
    </row>
    <row r="74" spans="1:20" ht="28.8" x14ac:dyDescent="0.3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11">
        <f t="shared" si="3"/>
        <v>41227.791666666664</v>
      </c>
      <c r="K74" s="4">
        <v>1351210481</v>
      </c>
      <c r="L74" s="11">
        <f t="shared" si="4"/>
        <v>41207.801863425921</v>
      </c>
      <c r="M74" s="4" t="b">
        <v>0</v>
      </c>
      <c r="N74" s="4">
        <v>41</v>
      </c>
      <c r="O74" s="16">
        <f>(E74/D74)*100</f>
        <v>108.40909090909091</v>
      </c>
      <c r="P74" s="7">
        <f t="shared" si="5"/>
        <v>58.170731707317074</v>
      </c>
      <c r="Q74" s="4" t="str">
        <f>LEFT(T74,FIND("/",T74,1)-1)</f>
        <v>film &amp; video</v>
      </c>
      <c r="R74" s="4" t="str">
        <f>RIGHT(T74,LEN(T74)-FIND("/",T74))</f>
        <v>shorts</v>
      </c>
      <c r="S74" s="4" t="b">
        <v>1</v>
      </c>
      <c r="T74" s="4" t="s">
        <v>8266</v>
      </c>
    </row>
    <row r="75" spans="1:20" ht="28.8" x14ac:dyDescent="0.3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11">
        <f t="shared" si="3"/>
        <v>40665.957638888889</v>
      </c>
      <c r="K75" s="4">
        <v>1297620584</v>
      </c>
      <c r="L75" s="11">
        <f t="shared" si="4"/>
        <v>40587.548425925925</v>
      </c>
      <c r="M75" s="4" t="b">
        <v>0</v>
      </c>
      <c r="N75" s="4">
        <v>18</v>
      </c>
      <c r="O75" s="16">
        <f>(E75/D75)*100</f>
        <v>100</v>
      </c>
      <c r="P75" s="7">
        <f t="shared" si="5"/>
        <v>50</v>
      </c>
      <c r="Q75" s="4" t="str">
        <f>LEFT(T75,FIND("/",T75,1)-1)</f>
        <v>film &amp; video</v>
      </c>
      <c r="R75" s="4" t="str">
        <f>RIGHT(T75,LEN(T75)-FIND("/",T75))</f>
        <v>shorts</v>
      </c>
      <c r="S75" s="4" t="b">
        <v>1</v>
      </c>
      <c r="T75" s="4" t="s">
        <v>8266</v>
      </c>
    </row>
    <row r="76" spans="1:20" ht="28.8" x14ac:dyDescent="0.3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11">
        <f t="shared" si="3"/>
        <v>42390.278877314813</v>
      </c>
      <c r="K76" s="4">
        <v>1450784495</v>
      </c>
      <c r="L76" s="11">
        <f t="shared" si="4"/>
        <v>42360.278877314813</v>
      </c>
      <c r="M76" s="4" t="b">
        <v>0</v>
      </c>
      <c r="N76" s="4">
        <v>29</v>
      </c>
      <c r="O76" s="16">
        <f>(E76/D76)*100</f>
        <v>112.93199999999999</v>
      </c>
      <c r="P76" s="7">
        <f t="shared" si="5"/>
        <v>19.471034482758618</v>
      </c>
      <c r="Q76" s="4" t="str">
        <f>LEFT(T76,FIND("/",T76,1)-1)</f>
        <v>film &amp; video</v>
      </c>
      <c r="R76" s="4" t="str">
        <f>RIGHT(T76,LEN(T76)-FIND("/",T76))</f>
        <v>shorts</v>
      </c>
      <c r="S76" s="4" t="b">
        <v>1</v>
      </c>
      <c r="T76" s="4" t="s">
        <v>8266</v>
      </c>
    </row>
    <row r="77" spans="1:20" x14ac:dyDescent="0.3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11">
        <f t="shared" si="3"/>
        <v>41387.000833333332</v>
      </c>
      <c r="K77" s="4">
        <v>1364101272</v>
      </c>
      <c r="L77" s="11">
        <f t="shared" si="4"/>
        <v>41357.000833333332</v>
      </c>
      <c r="M77" s="4" t="b">
        <v>0</v>
      </c>
      <c r="N77" s="4">
        <v>47</v>
      </c>
      <c r="O77" s="16">
        <f>(E77/D77)*100</f>
        <v>115.42857142857143</v>
      </c>
      <c r="P77" s="7">
        <f t="shared" si="5"/>
        <v>85.957446808510639</v>
      </c>
      <c r="Q77" s="4" t="str">
        <f>LEFT(T77,FIND("/",T77,1)-1)</f>
        <v>film &amp; video</v>
      </c>
      <c r="R77" s="4" t="str">
        <f>RIGHT(T77,LEN(T77)-FIND("/",T77))</f>
        <v>shorts</v>
      </c>
      <c r="S77" s="4" t="b">
        <v>1</v>
      </c>
      <c r="T77" s="4" t="s">
        <v>8266</v>
      </c>
    </row>
    <row r="78" spans="1:20" ht="28.8" x14ac:dyDescent="0.3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11">
        <f t="shared" si="3"/>
        <v>40904.524976851848</v>
      </c>
      <c r="K78" s="4">
        <v>1319819758</v>
      </c>
      <c r="L78" s="11">
        <f t="shared" si="4"/>
        <v>40844.483310185184</v>
      </c>
      <c r="M78" s="4" t="b">
        <v>0</v>
      </c>
      <c r="N78" s="4">
        <v>15</v>
      </c>
      <c r="O78" s="16">
        <f>(E78/D78)*100</f>
        <v>153.33333333333334</v>
      </c>
      <c r="P78" s="7">
        <f t="shared" si="5"/>
        <v>30.666666666666668</v>
      </c>
      <c r="Q78" s="4" t="str">
        <f>LEFT(T78,FIND("/",T78,1)-1)</f>
        <v>film &amp; video</v>
      </c>
      <c r="R78" s="4" t="str">
        <f>RIGHT(T78,LEN(T78)-FIND("/",T78))</f>
        <v>shorts</v>
      </c>
      <c r="S78" s="4" t="b">
        <v>1</v>
      </c>
      <c r="T78" s="4" t="s">
        <v>8266</v>
      </c>
    </row>
    <row r="79" spans="1:20" x14ac:dyDescent="0.3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11">
        <f t="shared" si="3"/>
        <v>41049.915972222218</v>
      </c>
      <c r="K79" s="4">
        <v>1332991717</v>
      </c>
      <c r="L79" s="11">
        <f t="shared" si="4"/>
        <v>40996.936539351853</v>
      </c>
      <c r="M79" s="4" t="b">
        <v>0</v>
      </c>
      <c r="N79" s="4">
        <v>26</v>
      </c>
      <c r="O79" s="16">
        <f>(E79/D79)*100</f>
        <v>392.5</v>
      </c>
      <c r="P79" s="7">
        <f t="shared" si="5"/>
        <v>60.384615384615387</v>
      </c>
      <c r="Q79" s="4" t="str">
        <f>LEFT(T79,FIND("/",T79,1)-1)</f>
        <v>film &amp; video</v>
      </c>
      <c r="R79" s="4" t="str">
        <f>RIGHT(T79,LEN(T79)-FIND("/",T79))</f>
        <v>shorts</v>
      </c>
      <c r="S79" s="4" t="b">
        <v>1</v>
      </c>
      <c r="T79" s="4" t="s">
        <v>8266</v>
      </c>
    </row>
    <row r="80" spans="1:20" ht="72" x14ac:dyDescent="0.3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11">
        <f t="shared" si="3"/>
        <v>42614.522233796299</v>
      </c>
      <c r="K80" s="4">
        <v>1471887121</v>
      </c>
      <c r="L80" s="11">
        <f t="shared" si="4"/>
        <v>42604.522233796299</v>
      </c>
      <c r="M80" s="4" t="b">
        <v>0</v>
      </c>
      <c r="N80" s="4">
        <v>35</v>
      </c>
      <c r="O80" s="16">
        <f>(E80/D80)*100</f>
        <v>2702</v>
      </c>
      <c r="P80" s="7">
        <f t="shared" si="5"/>
        <v>38.6</v>
      </c>
      <c r="Q80" s="4" t="str">
        <f>LEFT(T80,FIND("/",T80,1)-1)</f>
        <v>film &amp; video</v>
      </c>
      <c r="R80" s="4" t="str">
        <f>RIGHT(T80,LEN(T80)-FIND("/",T80))</f>
        <v>shorts</v>
      </c>
      <c r="S80" s="4" t="b">
        <v>1</v>
      </c>
      <c r="T80" s="4" t="s">
        <v>8266</v>
      </c>
    </row>
    <row r="81" spans="1:20" x14ac:dyDescent="0.3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11">
        <f t="shared" si="3"/>
        <v>41754.568206018514</v>
      </c>
      <c r="K81" s="4">
        <v>1395859093</v>
      </c>
      <c r="L81" s="11">
        <f t="shared" si="4"/>
        <v>41724.568206018514</v>
      </c>
      <c r="M81" s="4" t="b">
        <v>0</v>
      </c>
      <c r="N81" s="4">
        <v>41</v>
      </c>
      <c r="O81" s="16">
        <f>(E81/D81)*100</f>
        <v>127</v>
      </c>
      <c r="P81" s="7">
        <f t="shared" si="5"/>
        <v>40.268292682926827</v>
      </c>
      <c r="Q81" s="4" t="str">
        <f>LEFT(T81,FIND("/",T81,1)-1)</f>
        <v>film &amp; video</v>
      </c>
      <c r="R81" s="4" t="str">
        <f>RIGHT(T81,LEN(T81)-FIND("/",T81))</f>
        <v>shorts</v>
      </c>
      <c r="S81" s="4" t="b">
        <v>1</v>
      </c>
      <c r="T81" s="4" t="s">
        <v>8266</v>
      </c>
    </row>
    <row r="82" spans="1:20" x14ac:dyDescent="0.3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11">
        <f t="shared" si="3"/>
        <v>41617.875648148147</v>
      </c>
      <c r="K82" s="4">
        <v>1383616856</v>
      </c>
      <c r="L82" s="11">
        <f t="shared" si="4"/>
        <v>41582.875648148147</v>
      </c>
      <c r="M82" s="4" t="b">
        <v>0</v>
      </c>
      <c r="N82" s="4">
        <v>47</v>
      </c>
      <c r="O82" s="16">
        <f>(E82/D82)*100</f>
        <v>107.25</v>
      </c>
      <c r="P82" s="7">
        <f t="shared" si="5"/>
        <v>273.82978723404256</v>
      </c>
      <c r="Q82" s="4" t="str">
        <f>LEFT(T82,FIND("/",T82,1)-1)</f>
        <v>film &amp; video</v>
      </c>
      <c r="R82" s="4" t="str">
        <f>RIGHT(T82,LEN(T82)-FIND("/",T82))</f>
        <v>shorts</v>
      </c>
      <c r="S82" s="4" t="b">
        <v>1</v>
      </c>
      <c r="T82" s="4" t="s">
        <v>8266</v>
      </c>
    </row>
    <row r="83" spans="1:20" ht="28.8" x14ac:dyDescent="0.3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11">
        <f t="shared" si="3"/>
        <v>41103.91805555555</v>
      </c>
      <c r="K83" s="4">
        <v>1341892127</v>
      </c>
      <c r="L83" s="11">
        <f t="shared" si="4"/>
        <v>41099.950543981482</v>
      </c>
      <c r="M83" s="4" t="b">
        <v>0</v>
      </c>
      <c r="N83" s="4">
        <v>28</v>
      </c>
      <c r="O83" s="16">
        <f>(E83/D83)*100</f>
        <v>198</v>
      </c>
      <c r="P83" s="7">
        <f t="shared" si="5"/>
        <v>53.035714285714285</v>
      </c>
      <c r="Q83" s="4" t="str">
        <f>LEFT(T83,FIND("/",T83,1)-1)</f>
        <v>film &amp; video</v>
      </c>
      <c r="R83" s="4" t="str">
        <f>RIGHT(T83,LEN(T83)-FIND("/",T83))</f>
        <v>shorts</v>
      </c>
      <c r="S83" s="4" t="b">
        <v>1</v>
      </c>
      <c r="T83" s="4" t="s">
        <v>8266</v>
      </c>
    </row>
    <row r="84" spans="1:20" ht="28.8" x14ac:dyDescent="0.3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11">
        <f t="shared" si="3"/>
        <v>40825.611817129626</v>
      </c>
      <c r="K84" s="4">
        <v>1315597261</v>
      </c>
      <c r="L84" s="11">
        <f t="shared" si="4"/>
        <v>40795.611817129626</v>
      </c>
      <c r="M84" s="4" t="b">
        <v>0</v>
      </c>
      <c r="N84" s="4">
        <v>100</v>
      </c>
      <c r="O84" s="16">
        <f>(E84/D84)*100</f>
        <v>100.01249999999999</v>
      </c>
      <c r="P84" s="7">
        <f t="shared" si="5"/>
        <v>40.005000000000003</v>
      </c>
      <c r="Q84" s="4" t="str">
        <f>LEFT(T84,FIND("/",T84,1)-1)</f>
        <v>film &amp; video</v>
      </c>
      <c r="R84" s="4" t="str">
        <f>RIGHT(T84,LEN(T84)-FIND("/",T84))</f>
        <v>shorts</v>
      </c>
      <c r="S84" s="4" t="b">
        <v>1</v>
      </c>
      <c r="T84" s="4" t="s">
        <v>8266</v>
      </c>
    </row>
    <row r="85" spans="1:20" ht="28.8" x14ac:dyDescent="0.3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11">
        <f t="shared" si="3"/>
        <v>42057.270833333336</v>
      </c>
      <c r="K85" s="4">
        <v>1423320389</v>
      </c>
      <c r="L85" s="11">
        <f t="shared" si="4"/>
        <v>42042.407280092586</v>
      </c>
      <c r="M85" s="4" t="b">
        <v>0</v>
      </c>
      <c r="N85" s="4">
        <v>13</v>
      </c>
      <c r="O85" s="16">
        <f>(E85/D85)*100</f>
        <v>102.49999999999999</v>
      </c>
      <c r="P85" s="7">
        <f t="shared" si="5"/>
        <v>15.76923076923077</v>
      </c>
      <c r="Q85" s="4" t="str">
        <f>LEFT(T85,FIND("/",T85,1)-1)</f>
        <v>film &amp; video</v>
      </c>
      <c r="R85" s="4" t="str">
        <f>RIGHT(T85,LEN(T85)-FIND("/",T85))</f>
        <v>shorts</v>
      </c>
      <c r="S85" s="4" t="b">
        <v>1</v>
      </c>
      <c r="T85" s="4" t="s">
        <v>8266</v>
      </c>
    </row>
    <row r="86" spans="1:20" x14ac:dyDescent="0.3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11">
        <f t="shared" si="3"/>
        <v>40678.54960648148</v>
      </c>
      <c r="K86" s="4">
        <v>1302891086</v>
      </c>
      <c r="L86" s="11">
        <f t="shared" si="4"/>
        <v>40648.54960648148</v>
      </c>
      <c r="M86" s="4" t="b">
        <v>0</v>
      </c>
      <c r="N86" s="4">
        <v>7</v>
      </c>
      <c r="O86" s="16">
        <f>(E86/D86)*100</f>
        <v>100</v>
      </c>
      <c r="P86" s="7">
        <f t="shared" si="5"/>
        <v>71.428571428571431</v>
      </c>
      <c r="Q86" s="4" t="str">
        <f>LEFT(T86,FIND("/",T86,1)-1)</f>
        <v>film &amp; video</v>
      </c>
      <c r="R86" s="4" t="str">
        <f>RIGHT(T86,LEN(T86)-FIND("/",T86))</f>
        <v>shorts</v>
      </c>
      <c r="S86" s="4" t="b">
        <v>1</v>
      </c>
      <c r="T86" s="4" t="s">
        <v>8266</v>
      </c>
    </row>
    <row r="87" spans="1:20" ht="28.8" x14ac:dyDescent="0.3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11">
        <f t="shared" si="3"/>
        <v>40808.917094907403</v>
      </c>
      <c r="K87" s="4">
        <v>1314154837</v>
      </c>
      <c r="L87" s="11">
        <f t="shared" si="4"/>
        <v>40778.917094907403</v>
      </c>
      <c r="M87" s="4" t="b">
        <v>0</v>
      </c>
      <c r="N87" s="4">
        <v>21</v>
      </c>
      <c r="O87" s="16">
        <f>(E87/D87)*100</f>
        <v>125.49999999999999</v>
      </c>
      <c r="P87" s="7">
        <f t="shared" si="5"/>
        <v>71.714285714285708</v>
      </c>
      <c r="Q87" s="4" t="str">
        <f>LEFT(T87,FIND("/",T87,1)-1)</f>
        <v>film &amp; video</v>
      </c>
      <c r="R87" s="4" t="str">
        <f>RIGHT(T87,LEN(T87)-FIND("/",T87))</f>
        <v>shorts</v>
      </c>
      <c r="S87" s="4" t="b">
        <v>1</v>
      </c>
      <c r="T87" s="4" t="s">
        <v>8266</v>
      </c>
    </row>
    <row r="88" spans="1:20" ht="28.8" x14ac:dyDescent="0.3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11">
        <f t="shared" si="3"/>
        <v>42365.389409722215</v>
      </c>
      <c r="K88" s="4">
        <v>1444828845</v>
      </c>
      <c r="L88" s="11">
        <f t="shared" si="4"/>
        <v>42291.347743055558</v>
      </c>
      <c r="M88" s="4" t="b">
        <v>0</v>
      </c>
      <c r="N88" s="4">
        <v>17</v>
      </c>
      <c r="O88" s="16">
        <f>(E88/D88)*100</f>
        <v>106.46666666666667</v>
      </c>
      <c r="P88" s="7">
        <f t="shared" si="5"/>
        <v>375.76470588235293</v>
      </c>
      <c r="Q88" s="4" t="str">
        <f>LEFT(T88,FIND("/",T88,1)-1)</f>
        <v>film &amp; video</v>
      </c>
      <c r="R88" s="4" t="str">
        <f>RIGHT(T88,LEN(T88)-FIND("/",T88))</f>
        <v>shorts</v>
      </c>
      <c r="S88" s="4" t="b">
        <v>1</v>
      </c>
      <c r="T88" s="4" t="s">
        <v>8266</v>
      </c>
    </row>
    <row r="89" spans="1:20" x14ac:dyDescent="0.3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11">
        <f t="shared" si="3"/>
        <v>40331.861805555556</v>
      </c>
      <c r="K89" s="4">
        <v>1274705803</v>
      </c>
      <c r="L89" s="11">
        <f t="shared" si="4"/>
        <v>40322.331053240734</v>
      </c>
      <c r="M89" s="4" t="b">
        <v>0</v>
      </c>
      <c r="N89" s="4">
        <v>25</v>
      </c>
      <c r="O89" s="16">
        <f>(E89/D89)*100</f>
        <v>104.60000000000001</v>
      </c>
      <c r="P89" s="7">
        <f t="shared" si="5"/>
        <v>104.6</v>
      </c>
      <c r="Q89" s="4" t="str">
        <f>LEFT(T89,FIND("/",T89,1)-1)</f>
        <v>film &amp; video</v>
      </c>
      <c r="R89" s="4" t="str">
        <f>RIGHT(T89,LEN(T89)-FIND("/",T89))</f>
        <v>shorts</v>
      </c>
      <c r="S89" s="4" t="b">
        <v>1</v>
      </c>
      <c r="T89" s="4" t="s">
        <v>8266</v>
      </c>
    </row>
    <row r="90" spans="1:20" ht="28.8" x14ac:dyDescent="0.3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11">
        <f t="shared" si="3"/>
        <v>41812.450590277775</v>
      </c>
      <c r="K90" s="4">
        <v>1401205731</v>
      </c>
      <c r="L90" s="11">
        <f t="shared" si="4"/>
        <v>41786.450590277775</v>
      </c>
      <c r="M90" s="4" t="b">
        <v>0</v>
      </c>
      <c r="N90" s="4">
        <v>60</v>
      </c>
      <c r="O90" s="16">
        <f>(E90/D90)*100</f>
        <v>102.85714285714285</v>
      </c>
      <c r="P90" s="7">
        <f t="shared" si="5"/>
        <v>60</v>
      </c>
      <c r="Q90" s="4" t="str">
        <f>LEFT(T90,FIND("/",T90,1)-1)</f>
        <v>film &amp; video</v>
      </c>
      <c r="R90" s="4" t="str">
        <f>RIGHT(T90,LEN(T90)-FIND("/",T90))</f>
        <v>shorts</v>
      </c>
      <c r="S90" s="4" t="b">
        <v>1</v>
      </c>
      <c r="T90" s="4" t="s">
        <v>8266</v>
      </c>
    </row>
    <row r="91" spans="1:20" x14ac:dyDescent="0.3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11">
        <f t="shared" si="3"/>
        <v>41427.543888888889</v>
      </c>
      <c r="K91" s="4">
        <v>1368036192</v>
      </c>
      <c r="L91" s="11">
        <f t="shared" si="4"/>
        <v>41402.543888888889</v>
      </c>
      <c r="M91" s="4" t="b">
        <v>0</v>
      </c>
      <c r="N91" s="4">
        <v>56</v>
      </c>
      <c r="O91" s="16">
        <f>(E91/D91)*100</f>
        <v>115.06666666666668</v>
      </c>
      <c r="P91" s="7">
        <f t="shared" si="5"/>
        <v>123.28571428571429</v>
      </c>
      <c r="Q91" s="4" t="str">
        <f>LEFT(T91,FIND("/",T91,1)-1)</f>
        <v>film &amp; video</v>
      </c>
      <c r="R91" s="4" t="str">
        <f>RIGHT(T91,LEN(T91)-FIND("/",T91))</f>
        <v>shorts</v>
      </c>
      <c r="S91" s="4" t="b">
        <v>1</v>
      </c>
      <c r="T91" s="4" t="s">
        <v>8266</v>
      </c>
    </row>
    <row r="92" spans="1:20" ht="28.8" x14ac:dyDescent="0.3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11">
        <f t="shared" si="3"/>
        <v>40736.089108796295</v>
      </c>
      <c r="K92" s="4">
        <v>1307862499</v>
      </c>
      <c r="L92" s="11">
        <f t="shared" si="4"/>
        <v>40706.089108796295</v>
      </c>
      <c r="M92" s="4" t="b">
        <v>0</v>
      </c>
      <c r="N92" s="4">
        <v>16</v>
      </c>
      <c r="O92" s="16">
        <f>(E92/D92)*100</f>
        <v>100.4</v>
      </c>
      <c r="P92" s="7">
        <f t="shared" si="5"/>
        <v>31.375</v>
      </c>
      <c r="Q92" s="4" t="str">
        <f>LEFT(T92,FIND("/",T92,1)-1)</f>
        <v>film &amp; video</v>
      </c>
      <c r="R92" s="4" t="str">
        <f>RIGHT(T92,LEN(T92)-FIND("/",T92))</f>
        <v>shorts</v>
      </c>
      <c r="S92" s="4" t="b">
        <v>1</v>
      </c>
      <c r="T92" s="4" t="s">
        <v>8266</v>
      </c>
    </row>
    <row r="93" spans="1:20" ht="28.8" x14ac:dyDescent="0.3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11">
        <f t="shared" si="3"/>
        <v>40680.194027777776</v>
      </c>
      <c r="K93" s="4">
        <v>1300354764</v>
      </c>
      <c r="L93" s="11">
        <f t="shared" si="4"/>
        <v>40619.194027777776</v>
      </c>
      <c r="M93" s="4" t="b">
        <v>0</v>
      </c>
      <c r="N93" s="4">
        <v>46</v>
      </c>
      <c r="O93" s="16">
        <f>(E93/D93)*100</f>
        <v>120</v>
      </c>
      <c r="P93" s="7">
        <f t="shared" si="5"/>
        <v>78.260869565217391</v>
      </c>
      <c r="Q93" s="4" t="str">
        <f>LEFT(T93,FIND("/",T93,1)-1)</f>
        <v>film &amp; video</v>
      </c>
      <c r="R93" s="4" t="str">
        <f>RIGHT(T93,LEN(T93)-FIND("/",T93))</f>
        <v>shorts</v>
      </c>
      <c r="S93" s="4" t="b">
        <v>1</v>
      </c>
      <c r="T93" s="4" t="s">
        <v>8266</v>
      </c>
    </row>
    <row r="94" spans="1:20" ht="28.8" x14ac:dyDescent="0.3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11">
        <f t="shared" si="3"/>
        <v>42767.124999999993</v>
      </c>
      <c r="K94" s="4">
        <v>1481949983</v>
      </c>
      <c r="L94" s="11">
        <f t="shared" si="4"/>
        <v>42720.990543981483</v>
      </c>
      <c r="M94" s="4" t="b">
        <v>0</v>
      </c>
      <c r="N94" s="4">
        <v>43</v>
      </c>
      <c r="O94" s="16">
        <f>(E94/D94)*100</f>
        <v>105.2</v>
      </c>
      <c r="P94" s="7">
        <f t="shared" si="5"/>
        <v>122.32558139534883</v>
      </c>
      <c r="Q94" s="4" t="str">
        <f>LEFT(T94,FIND("/",T94,1)-1)</f>
        <v>film &amp; video</v>
      </c>
      <c r="R94" s="4" t="str">
        <f>RIGHT(T94,LEN(T94)-FIND("/",T94))</f>
        <v>shorts</v>
      </c>
      <c r="S94" s="4" t="b">
        <v>1</v>
      </c>
      <c r="T94" s="4" t="s">
        <v>8266</v>
      </c>
    </row>
    <row r="95" spans="1:20" ht="28.8" x14ac:dyDescent="0.3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11">
        <f t="shared" si="3"/>
        <v>41093.666666666664</v>
      </c>
      <c r="K95" s="4">
        <v>1338928537</v>
      </c>
      <c r="L95" s="11">
        <f t="shared" si="4"/>
        <v>41065.649733796294</v>
      </c>
      <c r="M95" s="4" t="b">
        <v>0</v>
      </c>
      <c r="N95" s="4">
        <v>15</v>
      </c>
      <c r="O95" s="16">
        <f>(E95/D95)*100</f>
        <v>110.60000000000001</v>
      </c>
      <c r="P95" s="7">
        <f t="shared" si="5"/>
        <v>73.733333333333334</v>
      </c>
      <c r="Q95" s="4" t="str">
        <f>LEFT(T95,FIND("/",T95,1)-1)</f>
        <v>film &amp; video</v>
      </c>
      <c r="R95" s="4" t="str">
        <f>RIGHT(T95,LEN(T95)-FIND("/",T95))</f>
        <v>shorts</v>
      </c>
      <c r="S95" s="4" t="b">
        <v>1</v>
      </c>
      <c r="T95" s="4" t="s">
        <v>8266</v>
      </c>
    </row>
    <row r="96" spans="1:20" ht="28.8" x14ac:dyDescent="0.3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11">
        <f t="shared" si="3"/>
        <v>41736.509513888886</v>
      </c>
      <c r="K96" s="4">
        <v>1395162822</v>
      </c>
      <c r="L96" s="11">
        <f t="shared" si="4"/>
        <v>41716.509513888886</v>
      </c>
      <c r="M96" s="4" t="b">
        <v>0</v>
      </c>
      <c r="N96" s="4">
        <v>12</v>
      </c>
      <c r="O96" s="16">
        <f>(E96/D96)*100</f>
        <v>104</v>
      </c>
      <c r="P96" s="7">
        <f t="shared" si="5"/>
        <v>21.666666666666668</v>
      </c>
      <c r="Q96" s="4" t="str">
        <f>LEFT(T96,FIND("/",T96,1)-1)</f>
        <v>film &amp; video</v>
      </c>
      <c r="R96" s="4" t="str">
        <f>RIGHT(T96,LEN(T96)-FIND("/",T96))</f>
        <v>shorts</v>
      </c>
      <c r="S96" s="4" t="b">
        <v>1</v>
      </c>
      <c r="T96" s="4" t="s">
        <v>8266</v>
      </c>
    </row>
    <row r="97" spans="1:20" ht="28.8" x14ac:dyDescent="0.3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11">
        <f t="shared" si="3"/>
        <v>40964.796770833331</v>
      </c>
      <c r="K97" s="4">
        <v>1327622841</v>
      </c>
      <c r="L97" s="11">
        <f t="shared" si="4"/>
        <v>40934.796770833331</v>
      </c>
      <c r="M97" s="4" t="b">
        <v>0</v>
      </c>
      <c r="N97" s="4">
        <v>21</v>
      </c>
      <c r="O97" s="16">
        <f>(E97/D97)*100</f>
        <v>131.42857142857142</v>
      </c>
      <c r="P97" s="7">
        <f t="shared" si="5"/>
        <v>21.904761904761905</v>
      </c>
      <c r="Q97" s="4" t="str">
        <f>LEFT(T97,FIND("/",T97,1)-1)</f>
        <v>film &amp; video</v>
      </c>
      <c r="R97" s="4" t="str">
        <f>RIGHT(T97,LEN(T97)-FIND("/",T97))</f>
        <v>shorts</v>
      </c>
      <c r="S97" s="4" t="b">
        <v>1</v>
      </c>
      <c r="T97" s="4" t="s">
        <v>8266</v>
      </c>
    </row>
    <row r="98" spans="1:20" ht="28.8" x14ac:dyDescent="0.3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11">
        <f t="shared" si="3"/>
        <v>40390.916666666664</v>
      </c>
      <c r="K98" s="4">
        <v>1274889241</v>
      </c>
      <c r="L98" s="11">
        <f t="shared" si="4"/>
        <v>40324.45417824074</v>
      </c>
      <c r="M98" s="4" t="b">
        <v>0</v>
      </c>
      <c r="N98" s="4">
        <v>34</v>
      </c>
      <c r="O98" s="16">
        <f>(E98/D98)*100</f>
        <v>114.66666666666667</v>
      </c>
      <c r="P98" s="7">
        <f t="shared" si="5"/>
        <v>50.588235294117645</v>
      </c>
      <c r="Q98" s="4" t="str">
        <f>LEFT(T98,FIND("/",T98,1)-1)</f>
        <v>film &amp; video</v>
      </c>
      <c r="R98" s="4" t="str">
        <f>RIGHT(T98,LEN(T98)-FIND("/",T98))</f>
        <v>shorts</v>
      </c>
      <c r="S98" s="4" t="b">
        <v>1</v>
      </c>
      <c r="T98" s="4" t="s">
        <v>8266</v>
      </c>
    </row>
    <row r="99" spans="1:20" ht="28.8" x14ac:dyDescent="0.3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11">
        <f t="shared" si="3"/>
        <v>40735.926874999997</v>
      </c>
      <c r="K99" s="4">
        <v>1307848482</v>
      </c>
      <c r="L99" s="11">
        <f t="shared" si="4"/>
        <v>40705.926874999997</v>
      </c>
      <c r="M99" s="4" t="b">
        <v>0</v>
      </c>
      <c r="N99" s="4">
        <v>8</v>
      </c>
      <c r="O99" s="16">
        <f>(E99/D99)*100</f>
        <v>106.25</v>
      </c>
      <c r="P99" s="7">
        <f t="shared" si="5"/>
        <v>53.125</v>
      </c>
      <c r="Q99" s="4" t="str">
        <f>LEFT(T99,FIND("/",T99,1)-1)</f>
        <v>film &amp; video</v>
      </c>
      <c r="R99" s="4" t="str">
        <f>RIGHT(T99,LEN(T99)-FIND("/",T99))</f>
        <v>shorts</v>
      </c>
      <c r="S99" s="4" t="b">
        <v>1</v>
      </c>
      <c r="T99" s="4" t="s">
        <v>8266</v>
      </c>
    </row>
    <row r="100" spans="1:20" ht="28.8" x14ac:dyDescent="0.3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11">
        <f t="shared" si="3"/>
        <v>41250.770833333328</v>
      </c>
      <c r="K100" s="4">
        <v>1351796674</v>
      </c>
      <c r="L100" s="11">
        <f t="shared" si="4"/>
        <v>41214.586504629624</v>
      </c>
      <c r="M100" s="4" t="b">
        <v>0</v>
      </c>
      <c r="N100" s="4">
        <v>60</v>
      </c>
      <c r="O100" s="16">
        <f>(E100/D100)*100</f>
        <v>106.25</v>
      </c>
      <c r="P100" s="7">
        <f t="shared" si="5"/>
        <v>56.666666666666664</v>
      </c>
      <c r="Q100" s="4" t="str">
        <f>LEFT(T100,FIND("/",T100,1)-1)</f>
        <v>film &amp; video</v>
      </c>
      <c r="R100" s="4" t="str">
        <f>RIGHT(T100,LEN(T100)-FIND("/",T100))</f>
        <v>shorts</v>
      </c>
      <c r="S100" s="4" t="b">
        <v>1</v>
      </c>
      <c r="T100" s="4" t="s">
        <v>8266</v>
      </c>
    </row>
    <row r="101" spans="1:20" x14ac:dyDescent="0.3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11">
        <f t="shared" si="3"/>
        <v>41661.694432870368</v>
      </c>
      <c r="K101" s="4">
        <v>1387834799</v>
      </c>
      <c r="L101" s="11">
        <f t="shared" si="4"/>
        <v>41631.694432870368</v>
      </c>
      <c r="M101" s="4" t="b">
        <v>0</v>
      </c>
      <c r="N101" s="4">
        <v>39</v>
      </c>
      <c r="O101" s="16">
        <f>(E101/D101)*100</f>
        <v>106.01933333333334</v>
      </c>
      <c r="P101" s="7">
        <f t="shared" si="5"/>
        <v>40.776666666666664</v>
      </c>
      <c r="Q101" s="4" t="str">
        <f>LEFT(T101,FIND("/",T101,1)-1)</f>
        <v>film &amp; video</v>
      </c>
      <c r="R101" s="4" t="str">
        <f>RIGHT(T101,LEN(T101)-FIND("/",T101))</f>
        <v>shorts</v>
      </c>
      <c r="S101" s="4" t="b">
        <v>1</v>
      </c>
      <c r="T101" s="4" t="s">
        <v>8266</v>
      </c>
    </row>
    <row r="102" spans="1:20" ht="28.8" x14ac:dyDescent="0.3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11">
        <f t="shared" si="3"/>
        <v>41217.586643518516</v>
      </c>
      <c r="K102" s="4">
        <v>1350324286</v>
      </c>
      <c r="L102" s="11">
        <f t="shared" si="4"/>
        <v>41197.544976851852</v>
      </c>
      <c r="M102" s="4" t="b">
        <v>0</v>
      </c>
      <c r="N102" s="4">
        <v>26</v>
      </c>
      <c r="O102" s="16">
        <f>(E102/D102)*100</f>
        <v>100</v>
      </c>
      <c r="P102" s="7">
        <f t="shared" si="5"/>
        <v>192.30769230769232</v>
      </c>
      <c r="Q102" s="4" t="str">
        <f>LEFT(T102,FIND("/",T102,1)-1)</f>
        <v>film &amp; video</v>
      </c>
      <c r="R102" s="4" t="str">
        <f>RIGHT(T102,LEN(T102)-FIND("/",T102))</f>
        <v>shorts</v>
      </c>
      <c r="S102" s="4" t="b">
        <v>1</v>
      </c>
      <c r="T102" s="4" t="s">
        <v>8266</v>
      </c>
    </row>
    <row r="103" spans="1:20" ht="28.8" x14ac:dyDescent="0.3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11">
        <f t="shared" si="3"/>
        <v>41298.568402777775</v>
      </c>
      <c r="K103" s="4">
        <v>1356979110</v>
      </c>
      <c r="L103" s="11">
        <f t="shared" si="4"/>
        <v>41274.568402777775</v>
      </c>
      <c r="M103" s="4" t="b">
        <v>0</v>
      </c>
      <c r="N103" s="4">
        <v>35</v>
      </c>
      <c r="O103" s="16">
        <f>(E103/D103)*100</f>
        <v>100</v>
      </c>
      <c r="P103" s="7">
        <f t="shared" si="5"/>
        <v>100</v>
      </c>
      <c r="Q103" s="4" t="str">
        <f>LEFT(T103,FIND("/",T103,1)-1)</f>
        <v>film &amp; video</v>
      </c>
      <c r="R103" s="4" t="str">
        <f>RIGHT(T103,LEN(T103)-FIND("/",T103))</f>
        <v>shorts</v>
      </c>
      <c r="S103" s="4" t="b">
        <v>1</v>
      </c>
      <c r="T103" s="4" t="s">
        <v>8266</v>
      </c>
    </row>
    <row r="104" spans="1:20" x14ac:dyDescent="0.3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11">
        <f t="shared" si="3"/>
        <v>40534.922835648147</v>
      </c>
      <c r="K104" s="4">
        <v>1290481733</v>
      </c>
      <c r="L104" s="11">
        <f t="shared" si="4"/>
        <v>40504.922835648147</v>
      </c>
      <c r="M104" s="4" t="b">
        <v>0</v>
      </c>
      <c r="N104" s="4">
        <v>65</v>
      </c>
      <c r="O104" s="16">
        <f>(E104/D104)*100</f>
        <v>127.75000000000001</v>
      </c>
      <c r="P104" s="7">
        <f t="shared" si="5"/>
        <v>117.92307692307692</v>
      </c>
      <c r="Q104" s="4" t="str">
        <f>LEFT(T104,FIND("/",T104,1)-1)</f>
        <v>film &amp; video</v>
      </c>
      <c r="R104" s="4" t="str">
        <f>RIGHT(T104,LEN(T104)-FIND("/",T104))</f>
        <v>shorts</v>
      </c>
      <c r="S104" s="4" t="b">
        <v>1</v>
      </c>
      <c r="T104" s="4" t="s">
        <v>8266</v>
      </c>
    </row>
    <row r="105" spans="1:20" x14ac:dyDescent="0.3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11">
        <f t="shared" si="3"/>
        <v>41705.597569444442</v>
      </c>
      <c r="K105" s="4">
        <v>1392232830</v>
      </c>
      <c r="L105" s="11">
        <f t="shared" si="4"/>
        <v>41682.597569444442</v>
      </c>
      <c r="M105" s="4" t="b">
        <v>0</v>
      </c>
      <c r="N105" s="4">
        <v>49</v>
      </c>
      <c r="O105" s="16">
        <f>(E105/D105)*100</f>
        <v>105.15384615384616</v>
      </c>
      <c r="P105" s="7">
        <f t="shared" si="5"/>
        <v>27.897959183673468</v>
      </c>
      <c r="Q105" s="4" t="str">
        <f>LEFT(T105,FIND("/",T105,1)-1)</f>
        <v>film &amp; video</v>
      </c>
      <c r="R105" s="4" t="str">
        <f>RIGHT(T105,LEN(T105)-FIND("/",T105))</f>
        <v>shorts</v>
      </c>
      <c r="S105" s="4" t="b">
        <v>1</v>
      </c>
      <c r="T105" s="4" t="s">
        <v>8266</v>
      </c>
    </row>
    <row r="106" spans="1:20" x14ac:dyDescent="0.3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11">
        <f t="shared" si="3"/>
        <v>40635.833333333328</v>
      </c>
      <c r="K106" s="4">
        <v>1299775266</v>
      </c>
      <c r="L106" s="11">
        <f t="shared" si="4"/>
        <v>40612.486874999995</v>
      </c>
      <c r="M106" s="4" t="b">
        <v>0</v>
      </c>
      <c r="N106" s="4">
        <v>10</v>
      </c>
      <c r="O106" s="16">
        <f>(E106/D106)*100</f>
        <v>120</v>
      </c>
      <c r="P106" s="7">
        <f t="shared" si="5"/>
        <v>60</v>
      </c>
      <c r="Q106" s="4" t="str">
        <f>LEFT(T106,FIND("/",T106,1)-1)</f>
        <v>film &amp; video</v>
      </c>
      <c r="R106" s="4" t="str">
        <f>RIGHT(T106,LEN(T106)-FIND("/",T106))</f>
        <v>shorts</v>
      </c>
      <c r="S106" s="4" t="b">
        <v>1</v>
      </c>
      <c r="T106" s="4" t="s">
        <v>8266</v>
      </c>
    </row>
    <row r="107" spans="1:20" x14ac:dyDescent="0.3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11">
        <f t="shared" si="3"/>
        <v>42503.791666666664</v>
      </c>
      <c r="K107" s="4">
        <v>1461605020</v>
      </c>
      <c r="L107" s="11">
        <f t="shared" si="4"/>
        <v>42485.516435185178</v>
      </c>
      <c r="M107" s="4" t="b">
        <v>0</v>
      </c>
      <c r="N107" s="4">
        <v>60</v>
      </c>
      <c r="O107" s="16">
        <f>(E107/D107)*100</f>
        <v>107.40909090909089</v>
      </c>
      <c r="P107" s="7">
        <f t="shared" si="5"/>
        <v>39.383333333333333</v>
      </c>
      <c r="Q107" s="4" t="str">
        <f>LEFT(T107,FIND("/",T107,1)-1)</f>
        <v>film &amp; video</v>
      </c>
      <c r="R107" s="4" t="str">
        <f>RIGHT(T107,LEN(T107)-FIND("/",T107))</f>
        <v>shorts</v>
      </c>
      <c r="S107" s="4" t="b">
        <v>1</v>
      </c>
      <c r="T107" s="4" t="s">
        <v>8266</v>
      </c>
    </row>
    <row r="108" spans="1:20" x14ac:dyDescent="0.3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11">
        <f t="shared" si="3"/>
        <v>41001.568298611113</v>
      </c>
      <c r="K108" s="4">
        <v>1332182301</v>
      </c>
      <c r="L108" s="11">
        <f t="shared" si="4"/>
        <v>40987.568298611113</v>
      </c>
      <c r="M108" s="4" t="b">
        <v>0</v>
      </c>
      <c r="N108" s="4">
        <v>27</v>
      </c>
      <c r="O108" s="16">
        <f>(E108/D108)*100</f>
        <v>100.49999999999999</v>
      </c>
      <c r="P108" s="7">
        <f t="shared" si="5"/>
        <v>186.11111111111111</v>
      </c>
      <c r="Q108" s="4" t="str">
        <f>LEFT(T108,FIND("/",T108,1)-1)</f>
        <v>film &amp; video</v>
      </c>
      <c r="R108" s="4" t="str">
        <f>RIGHT(T108,LEN(T108)-FIND("/",T108))</f>
        <v>shorts</v>
      </c>
      <c r="S108" s="4" t="b">
        <v>1</v>
      </c>
      <c r="T108" s="4" t="s">
        <v>8266</v>
      </c>
    </row>
    <row r="109" spans="1:20" ht="28.8" x14ac:dyDescent="0.3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11">
        <f t="shared" si="3"/>
        <v>40657.774155092593</v>
      </c>
      <c r="K109" s="4">
        <v>1301787287</v>
      </c>
      <c r="L109" s="11">
        <f t="shared" si="4"/>
        <v>40635.774155092593</v>
      </c>
      <c r="M109" s="4" t="b">
        <v>0</v>
      </c>
      <c r="N109" s="4">
        <v>69</v>
      </c>
      <c r="O109" s="16">
        <f>(E109/D109)*100</f>
        <v>102.46666666666667</v>
      </c>
      <c r="P109" s="7">
        <f t="shared" si="5"/>
        <v>111.37681159420291</v>
      </c>
      <c r="Q109" s="4" t="str">
        <f>LEFT(T109,FIND("/",T109,1)-1)</f>
        <v>film &amp; video</v>
      </c>
      <c r="R109" s="4" t="str">
        <f>RIGHT(T109,LEN(T109)-FIND("/",T109))</f>
        <v>shorts</v>
      </c>
      <c r="S109" s="4" t="b">
        <v>1</v>
      </c>
      <c r="T109" s="4" t="s">
        <v>8266</v>
      </c>
    </row>
    <row r="110" spans="1:20" x14ac:dyDescent="0.3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11">
        <f t="shared" si="3"/>
        <v>41425.404745370368</v>
      </c>
      <c r="K110" s="4">
        <v>1364827370</v>
      </c>
      <c r="L110" s="11">
        <f t="shared" si="4"/>
        <v>41365.404745370368</v>
      </c>
      <c r="M110" s="4" t="b">
        <v>0</v>
      </c>
      <c r="N110" s="4">
        <v>47</v>
      </c>
      <c r="O110" s="16">
        <f>(E110/D110)*100</f>
        <v>246.66666666666669</v>
      </c>
      <c r="P110" s="7">
        <f t="shared" si="5"/>
        <v>78.723404255319153</v>
      </c>
      <c r="Q110" s="4" t="str">
        <f>LEFT(T110,FIND("/",T110,1)-1)</f>
        <v>film &amp; video</v>
      </c>
      <c r="R110" s="4" t="str">
        <f>RIGHT(T110,LEN(T110)-FIND("/",T110))</f>
        <v>shorts</v>
      </c>
      <c r="S110" s="4" t="b">
        <v>1</v>
      </c>
      <c r="T110" s="4" t="s">
        <v>8266</v>
      </c>
    </row>
    <row r="111" spans="1:20" x14ac:dyDescent="0.3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11">
        <f t="shared" si="3"/>
        <v>40599.817476851851</v>
      </c>
      <c r="K111" s="4">
        <v>1296088630</v>
      </c>
      <c r="L111" s="11">
        <f t="shared" si="4"/>
        <v>40569.817476851851</v>
      </c>
      <c r="M111" s="4" t="b">
        <v>0</v>
      </c>
      <c r="N111" s="4">
        <v>47</v>
      </c>
      <c r="O111" s="16">
        <f>(E111/D111)*100</f>
        <v>219.49999999999997</v>
      </c>
      <c r="P111" s="7">
        <f t="shared" si="5"/>
        <v>46.702127659574465</v>
      </c>
      <c r="Q111" s="4" t="str">
        <f>LEFT(T111,FIND("/",T111,1)-1)</f>
        <v>film &amp; video</v>
      </c>
      <c r="R111" s="4" t="str">
        <f>RIGHT(T111,LEN(T111)-FIND("/",T111))</f>
        <v>shorts</v>
      </c>
      <c r="S111" s="4" t="b">
        <v>1</v>
      </c>
      <c r="T111" s="4" t="s">
        <v>8266</v>
      </c>
    </row>
    <row r="112" spans="1:20" x14ac:dyDescent="0.3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11">
        <f t="shared" si="3"/>
        <v>41592.040972222218</v>
      </c>
      <c r="K112" s="4">
        <v>1381445253</v>
      </c>
      <c r="L112" s="11">
        <f t="shared" si="4"/>
        <v>41557.741354166668</v>
      </c>
      <c r="M112" s="4" t="b">
        <v>0</v>
      </c>
      <c r="N112" s="4">
        <v>26</v>
      </c>
      <c r="O112" s="16">
        <f>(E112/D112)*100</f>
        <v>130.76923076923077</v>
      </c>
      <c r="P112" s="7">
        <f t="shared" si="5"/>
        <v>65.384615384615387</v>
      </c>
      <c r="Q112" s="4" t="str">
        <f>LEFT(T112,FIND("/",T112,1)-1)</f>
        <v>film &amp; video</v>
      </c>
      <c r="R112" s="4" t="str">
        <f>RIGHT(T112,LEN(T112)-FIND("/",T112))</f>
        <v>shorts</v>
      </c>
      <c r="S112" s="4" t="b">
        <v>1</v>
      </c>
      <c r="T112" s="4" t="s">
        <v>8266</v>
      </c>
    </row>
    <row r="113" spans="1:20" x14ac:dyDescent="0.3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11">
        <f t="shared" si="3"/>
        <v>42155.124849537031</v>
      </c>
      <c r="K113" s="4">
        <v>1430467187</v>
      </c>
      <c r="L113" s="11">
        <f t="shared" si="4"/>
        <v>42125.124849537031</v>
      </c>
      <c r="M113" s="4" t="b">
        <v>0</v>
      </c>
      <c r="N113" s="4">
        <v>53</v>
      </c>
      <c r="O113" s="16">
        <f>(E113/D113)*100</f>
        <v>154.57142857142858</v>
      </c>
      <c r="P113" s="7">
        <f t="shared" si="5"/>
        <v>102.0754716981132</v>
      </c>
      <c r="Q113" s="4" t="str">
        <f>LEFT(T113,FIND("/",T113,1)-1)</f>
        <v>film &amp; video</v>
      </c>
      <c r="R113" s="4" t="str">
        <f>RIGHT(T113,LEN(T113)-FIND("/",T113))</f>
        <v>shorts</v>
      </c>
      <c r="S113" s="4" t="b">
        <v>1</v>
      </c>
      <c r="T113" s="4" t="s">
        <v>8266</v>
      </c>
    </row>
    <row r="114" spans="1:20" ht="28.8" x14ac:dyDescent="0.3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11">
        <f t="shared" si="3"/>
        <v>41741.875</v>
      </c>
      <c r="K114" s="4">
        <v>1395277318</v>
      </c>
      <c r="L114" s="11">
        <f t="shared" si="4"/>
        <v>41717.834699074068</v>
      </c>
      <c r="M114" s="4" t="b">
        <v>0</v>
      </c>
      <c r="N114" s="4">
        <v>81</v>
      </c>
      <c r="O114" s="16">
        <f>(E114/D114)*100</f>
        <v>104</v>
      </c>
      <c r="P114" s="7">
        <f t="shared" si="5"/>
        <v>64.197530864197532</v>
      </c>
      <c r="Q114" s="4" t="str">
        <f>LEFT(T114,FIND("/",T114,1)-1)</f>
        <v>film &amp; video</v>
      </c>
      <c r="R114" s="4" t="str">
        <f>RIGHT(T114,LEN(T114)-FIND("/",T114))</f>
        <v>shorts</v>
      </c>
      <c r="S114" s="4" t="b">
        <v>1</v>
      </c>
      <c r="T114" s="4" t="s">
        <v>8266</v>
      </c>
    </row>
    <row r="115" spans="1:20" x14ac:dyDescent="0.3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11">
        <f t="shared" si="3"/>
        <v>40761.416666666664</v>
      </c>
      <c r="K115" s="4">
        <v>1311963128</v>
      </c>
      <c r="L115" s="11">
        <f t="shared" si="4"/>
        <v>40753.550092592588</v>
      </c>
      <c r="M115" s="4" t="b">
        <v>0</v>
      </c>
      <c r="N115" s="4">
        <v>78</v>
      </c>
      <c r="O115" s="16">
        <f>(E115/D115)*100</f>
        <v>141</v>
      </c>
      <c r="P115" s="7">
        <f t="shared" si="5"/>
        <v>90.384615384615387</v>
      </c>
      <c r="Q115" s="4" t="str">
        <f>LEFT(T115,FIND("/",T115,1)-1)</f>
        <v>film &amp; video</v>
      </c>
      <c r="R115" s="4" t="str">
        <f>RIGHT(T115,LEN(T115)-FIND("/",T115))</f>
        <v>shorts</v>
      </c>
      <c r="S115" s="4" t="b">
        <v>1</v>
      </c>
      <c r="T115" s="4" t="s">
        <v>8266</v>
      </c>
    </row>
    <row r="116" spans="1:20" ht="28.8" x14ac:dyDescent="0.3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11">
        <f t="shared" si="3"/>
        <v>40921.065833333334</v>
      </c>
      <c r="K116" s="4">
        <v>1321252488</v>
      </c>
      <c r="L116" s="11">
        <f t="shared" si="4"/>
        <v>40861.065833333334</v>
      </c>
      <c r="M116" s="4" t="b">
        <v>0</v>
      </c>
      <c r="N116" s="4">
        <v>35</v>
      </c>
      <c r="O116" s="16">
        <f>(E116/D116)*100</f>
        <v>103.33333333333334</v>
      </c>
      <c r="P116" s="7">
        <f t="shared" si="5"/>
        <v>88.571428571428569</v>
      </c>
      <c r="Q116" s="4" t="str">
        <f>LEFT(T116,FIND("/",T116,1)-1)</f>
        <v>film &amp; video</v>
      </c>
      <c r="R116" s="4" t="str">
        <f>RIGHT(T116,LEN(T116)-FIND("/",T116))</f>
        <v>shorts</v>
      </c>
      <c r="S116" s="4" t="b">
        <v>1</v>
      </c>
      <c r="T116" s="4" t="s">
        <v>8266</v>
      </c>
    </row>
    <row r="117" spans="1:20" x14ac:dyDescent="0.3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11">
        <f t="shared" si="3"/>
        <v>40943.530601851846</v>
      </c>
      <c r="K117" s="4">
        <v>1326217444</v>
      </c>
      <c r="L117" s="11">
        <f t="shared" si="4"/>
        <v>40918.530601851846</v>
      </c>
      <c r="M117" s="4" t="b">
        <v>0</v>
      </c>
      <c r="N117" s="4">
        <v>22</v>
      </c>
      <c r="O117" s="16">
        <f>(E117/D117)*100</f>
        <v>140.44444444444443</v>
      </c>
      <c r="P117" s="7">
        <f t="shared" si="5"/>
        <v>28.727272727272727</v>
      </c>
      <c r="Q117" s="4" t="str">
        <f>LEFT(T117,FIND("/",T117,1)-1)</f>
        <v>film &amp; video</v>
      </c>
      <c r="R117" s="4" t="str">
        <f>RIGHT(T117,LEN(T117)-FIND("/",T117))</f>
        <v>shorts</v>
      </c>
      <c r="S117" s="4" t="b">
        <v>1</v>
      </c>
      <c r="T117" s="4" t="s">
        <v>8266</v>
      </c>
    </row>
    <row r="118" spans="1:20" ht="28.8" x14ac:dyDescent="0.3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11">
        <f t="shared" si="3"/>
        <v>40641.247164351851</v>
      </c>
      <c r="K118" s="4">
        <v>1298289355</v>
      </c>
      <c r="L118" s="11">
        <f t="shared" si="4"/>
        <v>40595.288831018515</v>
      </c>
      <c r="M118" s="4" t="b">
        <v>0</v>
      </c>
      <c r="N118" s="4">
        <v>57</v>
      </c>
      <c r="O118" s="16">
        <f>(E118/D118)*100</f>
        <v>113.65714285714286</v>
      </c>
      <c r="P118" s="7">
        <f t="shared" si="5"/>
        <v>69.78947368421052</v>
      </c>
      <c r="Q118" s="4" t="str">
        <f>LEFT(T118,FIND("/",T118,1)-1)</f>
        <v>film &amp; video</v>
      </c>
      <c r="R118" s="4" t="str">
        <f>RIGHT(T118,LEN(T118)-FIND("/",T118))</f>
        <v>shorts</v>
      </c>
      <c r="S118" s="4" t="b">
        <v>1</v>
      </c>
      <c r="T118" s="4" t="s">
        <v>8266</v>
      </c>
    </row>
    <row r="119" spans="1:20" ht="28.8" x14ac:dyDescent="0.3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11">
        <f t="shared" si="3"/>
        <v>40338.583333333328</v>
      </c>
      <c r="K119" s="4">
        <v>1268337744</v>
      </c>
      <c r="L119" s="11">
        <f t="shared" si="4"/>
        <v>40248.626666666663</v>
      </c>
      <c r="M119" s="4" t="b">
        <v>0</v>
      </c>
      <c r="N119" s="4">
        <v>27</v>
      </c>
      <c r="O119" s="16">
        <f>(E119/D119)*100</f>
        <v>100.49377777777779</v>
      </c>
      <c r="P119" s="7">
        <f t="shared" si="5"/>
        <v>167.48962962962963</v>
      </c>
      <c r="Q119" s="4" t="str">
        <f>LEFT(T119,FIND("/",T119,1)-1)</f>
        <v>film &amp; video</v>
      </c>
      <c r="R119" s="4" t="str">
        <f>RIGHT(T119,LEN(T119)-FIND("/",T119))</f>
        <v>shorts</v>
      </c>
      <c r="S119" s="4" t="b">
        <v>1</v>
      </c>
      <c r="T119" s="4" t="s">
        <v>8266</v>
      </c>
    </row>
    <row r="120" spans="1:20" x14ac:dyDescent="0.3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11">
        <f t="shared" si="3"/>
        <v>40752.845324074071</v>
      </c>
      <c r="K120" s="4">
        <v>1309310236</v>
      </c>
      <c r="L120" s="11">
        <f t="shared" si="4"/>
        <v>40722.845324074071</v>
      </c>
      <c r="M120" s="4" t="b">
        <v>0</v>
      </c>
      <c r="N120" s="4">
        <v>39</v>
      </c>
      <c r="O120" s="16">
        <f>(E120/D120)*100</f>
        <v>113.03159999999998</v>
      </c>
      <c r="P120" s="7">
        <f t="shared" si="5"/>
        <v>144.91230769230768</v>
      </c>
      <c r="Q120" s="4" t="str">
        <f>LEFT(T120,FIND("/",T120,1)-1)</f>
        <v>film &amp; video</v>
      </c>
      <c r="R120" s="4" t="str">
        <f>RIGHT(T120,LEN(T120)-FIND("/",T120))</f>
        <v>shorts</v>
      </c>
      <c r="S120" s="4" t="b">
        <v>1</v>
      </c>
      <c r="T120" s="4" t="s">
        <v>8266</v>
      </c>
    </row>
    <row r="121" spans="1:20" ht="28.8" x14ac:dyDescent="0.3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11">
        <f t="shared" si="3"/>
        <v>40768.75</v>
      </c>
      <c r="K121" s="4">
        <v>1310693986</v>
      </c>
      <c r="L121" s="11">
        <f t="shared" si="4"/>
        <v>40738.860949074071</v>
      </c>
      <c r="M121" s="4" t="b">
        <v>0</v>
      </c>
      <c r="N121" s="4">
        <v>37</v>
      </c>
      <c r="O121" s="16">
        <f>(E121/D121)*100</f>
        <v>104.55692307692308</v>
      </c>
      <c r="P121" s="7">
        <f t="shared" si="5"/>
        <v>91.840540540540545</v>
      </c>
      <c r="Q121" s="4" t="str">
        <f>LEFT(T121,FIND("/",T121,1)-1)</f>
        <v>film &amp; video</v>
      </c>
      <c r="R121" s="4" t="str">
        <f>RIGHT(T121,LEN(T121)-FIND("/",T121))</f>
        <v>shorts</v>
      </c>
      <c r="S121" s="4" t="b">
        <v>1</v>
      </c>
      <c r="T121" s="4" t="s">
        <v>8266</v>
      </c>
    </row>
    <row r="122" spans="1:20" ht="28.8" x14ac:dyDescent="0.3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11">
        <f t="shared" si="3"/>
        <v>42645.841516203705</v>
      </c>
      <c r="K122" s="4">
        <v>1472865107</v>
      </c>
      <c r="L122" s="11">
        <f t="shared" si="4"/>
        <v>42615.841516203705</v>
      </c>
      <c r="M122" s="4" t="b">
        <v>0</v>
      </c>
      <c r="N122" s="4">
        <v>1</v>
      </c>
      <c r="O122" s="16">
        <f>(E122/D122)*100</f>
        <v>1.4285714285714287E-2</v>
      </c>
      <c r="P122" s="7">
        <f t="shared" si="5"/>
        <v>10</v>
      </c>
      <c r="Q122" s="4" t="str">
        <f>LEFT(T122,FIND("/",T122,1)-1)</f>
        <v>film &amp; video</v>
      </c>
      <c r="R122" s="4" t="str">
        <f>RIGHT(T122,LEN(T122)-FIND("/",T122))</f>
        <v>science fiction</v>
      </c>
      <c r="S122" s="4" t="b">
        <v>0</v>
      </c>
      <c r="T122" s="4" t="s">
        <v>8267</v>
      </c>
    </row>
    <row r="123" spans="1:20" ht="28.8" x14ac:dyDescent="0.3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11">
        <f t="shared" si="3"/>
        <v>42112.219444444439</v>
      </c>
      <c r="K123" s="4">
        <v>1427993710</v>
      </c>
      <c r="L123" s="11">
        <f t="shared" si="4"/>
        <v>42096.496643518512</v>
      </c>
      <c r="M123" s="4" t="b">
        <v>0</v>
      </c>
      <c r="N123" s="4">
        <v>1</v>
      </c>
      <c r="O123" s="16">
        <f>(E123/D123)*100</f>
        <v>3.3333333333333333E-2</v>
      </c>
      <c r="P123" s="7">
        <f t="shared" si="5"/>
        <v>1</v>
      </c>
      <c r="Q123" s="4" t="str">
        <f>LEFT(T123,FIND("/",T123,1)-1)</f>
        <v>film &amp; video</v>
      </c>
      <c r="R123" s="4" t="str">
        <f>RIGHT(T123,LEN(T123)-FIND("/",T123))</f>
        <v>science fiction</v>
      </c>
      <c r="S123" s="4" t="b">
        <v>0</v>
      </c>
      <c r="T123" s="4" t="s">
        <v>8267</v>
      </c>
    </row>
    <row r="124" spans="1:20" x14ac:dyDescent="0.3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11">
        <f t="shared" si="3"/>
        <v>42653.223460648143</v>
      </c>
      <c r="K124" s="4">
        <v>1470910907</v>
      </c>
      <c r="L124" s="11">
        <f t="shared" si="4"/>
        <v>42593.223460648143</v>
      </c>
      <c r="M124" s="4" t="b">
        <v>0</v>
      </c>
      <c r="N124" s="4">
        <v>0</v>
      </c>
      <c r="O124" s="16">
        <f>(E124/D124)*100</f>
        <v>0</v>
      </c>
      <c r="P124" s="7" t="e">
        <f t="shared" si="5"/>
        <v>#DIV/0!</v>
      </c>
      <c r="Q124" s="4" t="str">
        <f>LEFT(T124,FIND("/",T124,1)-1)</f>
        <v>film &amp; video</v>
      </c>
      <c r="R124" s="4" t="str">
        <f>RIGHT(T124,LEN(T124)-FIND("/",T124))</f>
        <v>science fiction</v>
      </c>
      <c r="S124" s="4" t="b">
        <v>0</v>
      </c>
      <c r="T124" s="4" t="s">
        <v>8267</v>
      </c>
    </row>
    <row r="125" spans="1:20" ht="28.8" x14ac:dyDescent="0.3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11">
        <f t="shared" si="3"/>
        <v>41940.708333333328</v>
      </c>
      <c r="K125" s="4">
        <v>1411411564</v>
      </c>
      <c r="L125" s="11">
        <f t="shared" si="4"/>
        <v>41904.573657407404</v>
      </c>
      <c r="M125" s="4" t="b">
        <v>0</v>
      </c>
      <c r="N125" s="4">
        <v>6</v>
      </c>
      <c r="O125" s="16">
        <f>(E125/D125)*100</f>
        <v>0.27454545454545454</v>
      </c>
      <c r="P125" s="7">
        <f t="shared" si="5"/>
        <v>25.166666666666668</v>
      </c>
      <c r="Q125" s="4" t="str">
        <f>LEFT(T125,FIND("/",T125,1)-1)</f>
        <v>film &amp; video</v>
      </c>
      <c r="R125" s="4" t="str">
        <f>RIGHT(T125,LEN(T125)-FIND("/",T125))</f>
        <v>science fiction</v>
      </c>
      <c r="S125" s="4" t="b">
        <v>0</v>
      </c>
      <c r="T125" s="4" t="s">
        <v>8267</v>
      </c>
    </row>
    <row r="126" spans="1:20" x14ac:dyDescent="0.3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11">
        <f t="shared" si="3"/>
        <v>42139.720393518517</v>
      </c>
      <c r="K126" s="4">
        <v>1429568242</v>
      </c>
      <c r="L126" s="11">
        <f t="shared" si="4"/>
        <v>42114.720393518517</v>
      </c>
      <c r="M126" s="4" t="b">
        <v>0</v>
      </c>
      <c r="N126" s="4">
        <v>0</v>
      </c>
      <c r="O126" s="16">
        <f>(E126/D126)*100</f>
        <v>0</v>
      </c>
      <c r="P126" s="7" t="e">
        <f t="shared" si="5"/>
        <v>#DIV/0!</v>
      </c>
      <c r="Q126" s="4" t="str">
        <f>LEFT(T126,FIND("/",T126,1)-1)</f>
        <v>film &amp; video</v>
      </c>
      <c r="R126" s="4" t="str">
        <f>RIGHT(T126,LEN(T126)-FIND("/",T126))</f>
        <v>science fiction</v>
      </c>
      <c r="S126" s="4" t="b">
        <v>0</v>
      </c>
      <c r="T126" s="4" t="s">
        <v>8267</v>
      </c>
    </row>
    <row r="127" spans="1:20" ht="28.8" x14ac:dyDescent="0.3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11">
        <f t="shared" si="3"/>
        <v>42769.78564814815</v>
      </c>
      <c r="K127" s="4">
        <v>1480981880</v>
      </c>
      <c r="L127" s="11">
        <f t="shared" si="4"/>
        <v>42709.78564814815</v>
      </c>
      <c r="M127" s="4" t="b">
        <v>0</v>
      </c>
      <c r="N127" s="4">
        <v>6</v>
      </c>
      <c r="O127" s="16">
        <f>(E127/D127)*100</f>
        <v>14.000000000000002</v>
      </c>
      <c r="P127" s="7">
        <f t="shared" si="5"/>
        <v>11.666666666666666</v>
      </c>
      <c r="Q127" s="4" t="str">
        <f>LEFT(T127,FIND("/",T127,1)-1)</f>
        <v>film &amp; video</v>
      </c>
      <c r="R127" s="4" t="str">
        <f>RIGHT(T127,LEN(T127)-FIND("/",T127))</f>
        <v>science fiction</v>
      </c>
      <c r="S127" s="4" t="b">
        <v>0</v>
      </c>
      <c r="T127" s="4" t="s">
        <v>8267</v>
      </c>
    </row>
    <row r="128" spans="1:20" ht="28.8" x14ac:dyDescent="0.3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11">
        <f t="shared" si="3"/>
        <v>42165.874999999993</v>
      </c>
      <c r="K128" s="4">
        <v>1431353337</v>
      </c>
      <c r="L128" s="11">
        <f t="shared" si="4"/>
        <v>42135.381215277775</v>
      </c>
      <c r="M128" s="4" t="b">
        <v>0</v>
      </c>
      <c r="N128" s="4">
        <v>13</v>
      </c>
      <c r="O128" s="16">
        <f>(E128/D128)*100</f>
        <v>5.548</v>
      </c>
      <c r="P128" s="7">
        <f t="shared" si="5"/>
        <v>106.69230769230769</v>
      </c>
      <c r="Q128" s="4" t="str">
        <f>LEFT(T128,FIND("/",T128,1)-1)</f>
        <v>film &amp; video</v>
      </c>
      <c r="R128" s="4" t="str">
        <f>RIGHT(T128,LEN(T128)-FIND("/",T128))</f>
        <v>science fiction</v>
      </c>
      <c r="S128" s="4" t="b">
        <v>0</v>
      </c>
      <c r="T128" s="4" t="s">
        <v>8267</v>
      </c>
    </row>
    <row r="129" spans="1:20" ht="28.8" x14ac:dyDescent="0.3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11">
        <f t="shared" si="3"/>
        <v>42097.37431712963</v>
      </c>
      <c r="K129" s="4">
        <v>1425481141</v>
      </c>
      <c r="L129" s="11">
        <f t="shared" si="4"/>
        <v>42067.415983796294</v>
      </c>
      <c r="M129" s="4" t="b">
        <v>0</v>
      </c>
      <c r="N129" s="4">
        <v>4</v>
      </c>
      <c r="O129" s="16">
        <f>(E129/D129)*100</f>
        <v>2.375</v>
      </c>
      <c r="P129" s="7">
        <f t="shared" si="5"/>
        <v>47.5</v>
      </c>
      <c r="Q129" s="4" t="str">
        <f>LEFT(T129,FIND("/",T129,1)-1)</f>
        <v>film &amp; video</v>
      </c>
      <c r="R129" s="4" t="str">
        <f>RIGHT(T129,LEN(T129)-FIND("/",T129))</f>
        <v>science fiction</v>
      </c>
      <c r="S129" s="4" t="b">
        <v>0</v>
      </c>
      <c r="T129" s="4" t="s">
        <v>8267</v>
      </c>
    </row>
    <row r="130" spans="1:20" x14ac:dyDescent="0.3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11">
        <f t="shared" si="3"/>
        <v>42663.019594907404</v>
      </c>
      <c r="K130" s="4">
        <v>1473917293</v>
      </c>
      <c r="L130" s="11">
        <f t="shared" si="4"/>
        <v>42628.019594907404</v>
      </c>
      <c r="M130" s="4" t="b">
        <v>0</v>
      </c>
      <c r="N130" s="4">
        <v>6</v>
      </c>
      <c r="O130" s="16">
        <f>(E130/D130)*100</f>
        <v>1.867</v>
      </c>
      <c r="P130" s="7">
        <f t="shared" si="5"/>
        <v>311.16666666666669</v>
      </c>
      <c r="Q130" s="4" t="str">
        <f>LEFT(T130,FIND("/",T130,1)-1)</f>
        <v>film &amp; video</v>
      </c>
      <c r="R130" s="4" t="str">
        <f>RIGHT(T130,LEN(T130)-FIND("/",T130))</f>
        <v>science fiction</v>
      </c>
      <c r="S130" s="4" t="b">
        <v>0</v>
      </c>
      <c r="T130" s="4" t="s">
        <v>8267</v>
      </c>
    </row>
    <row r="131" spans="1:20" ht="28.8" x14ac:dyDescent="0.3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11">
        <f t="shared" ref="J131:J194" si="6">(((I131/60)/60)/24)+DATE(1970,1,1)+(-5/24)</f>
        <v>41942.728969907403</v>
      </c>
      <c r="K131" s="4">
        <v>1409524183</v>
      </c>
      <c r="L131" s="11">
        <f t="shared" ref="L131:L194" si="7">(((K131/60)/60)/24)+DATE(1970,1,1)+(-5/24)</f>
        <v>41882.728969907403</v>
      </c>
      <c r="M131" s="4" t="b">
        <v>0</v>
      </c>
      <c r="N131" s="4">
        <v>0</v>
      </c>
      <c r="O131" s="16">
        <f>(E131/D131)*100</f>
        <v>0</v>
      </c>
      <c r="P131" s="7" t="e">
        <f t="shared" ref="P131:P194" si="8">(E131/N131)</f>
        <v>#DIV/0!</v>
      </c>
      <c r="Q131" s="4" t="str">
        <f>LEFT(T131,FIND("/",T131,1)-1)</f>
        <v>film &amp; video</v>
      </c>
      <c r="R131" s="4" t="str">
        <f>RIGHT(T131,LEN(T131)-FIND("/",T131))</f>
        <v>science fiction</v>
      </c>
      <c r="S131" s="4" t="b">
        <v>0</v>
      </c>
      <c r="T131" s="4" t="s">
        <v>8267</v>
      </c>
    </row>
    <row r="132" spans="1:20" ht="28.8" x14ac:dyDescent="0.3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11">
        <f t="shared" si="6"/>
        <v>41806.636111111111</v>
      </c>
      <c r="K132" s="4">
        <v>1400536692</v>
      </c>
      <c r="L132" s="11">
        <f t="shared" si="7"/>
        <v>41778.707083333327</v>
      </c>
      <c r="M132" s="4" t="b">
        <v>0</v>
      </c>
      <c r="N132" s="4">
        <v>0</v>
      </c>
      <c r="O132" s="16">
        <f>(E132/D132)*100</f>
        <v>0</v>
      </c>
      <c r="P132" s="7" t="e">
        <f t="shared" si="8"/>
        <v>#DIV/0!</v>
      </c>
      <c r="Q132" s="4" t="str">
        <f>LEFT(T132,FIND("/",T132,1)-1)</f>
        <v>film &amp; video</v>
      </c>
      <c r="R132" s="4" t="str">
        <f>RIGHT(T132,LEN(T132)-FIND("/",T132))</f>
        <v>science fiction</v>
      </c>
      <c r="S132" s="4" t="b">
        <v>0</v>
      </c>
      <c r="T132" s="4" t="s">
        <v>8267</v>
      </c>
    </row>
    <row r="133" spans="1:20" x14ac:dyDescent="0.3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11">
        <f t="shared" si="6"/>
        <v>42556.791666666664</v>
      </c>
      <c r="K133" s="4">
        <v>1466453161</v>
      </c>
      <c r="L133" s="11">
        <f t="shared" si="7"/>
        <v>42541.629178240742</v>
      </c>
      <c r="M133" s="4" t="b">
        <v>0</v>
      </c>
      <c r="N133" s="4">
        <v>0</v>
      </c>
      <c r="O133" s="16">
        <f>(E133/D133)*100</f>
        <v>0</v>
      </c>
      <c r="P133" s="7" t="e">
        <f t="shared" si="8"/>
        <v>#DIV/0!</v>
      </c>
      <c r="Q133" s="4" t="str">
        <f>LEFT(T133,FIND("/",T133,1)-1)</f>
        <v>film &amp; video</v>
      </c>
      <c r="R133" s="4" t="str">
        <f>RIGHT(T133,LEN(T133)-FIND("/",T133))</f>
        <v>science fiction</v>
      </c>
      <c r="S133" s="4" t="b">
        <v>0</v>
      </c>
      <c r="T133" s="4" t="s">
        <v>8267</v>
      </c>
    </row>
    <row r="134" spans="1:20" ht="28.8" x14ac:dyDescent="0.3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11">
        <f t="shared" si="6"/>
        <v>41950.645914351851</v>
      </c>
      <c r="K134" s="4">
        <v>1411500607</v>
      </c>
      <c r="L134" s="11">
        <f t="shared" si="7"/>
        <v>41905.60424768518</v>
      </c>
      <c r="M134" s="4" t="b">
        <v>0</v>
      </c>
      <c r="N134" s="4">
        <v>81</v>
      </c>
      <c r="O134" s="16">
        <f>(E134/D134)*100</f>
        <v>9.5687499999999996</v>
      </c>
      <c r="P134" s="7">
        <f t="shared" si="8"/>
        <v>94.506172839506178</v>
      </c>
      <c r="Q134" s="4" t="str">
        <f>LEFT(T134,FIND("/",T134,1)-1)</f>
        <v>film &amp; video</v>
      </c>
      <c r="R134" s="4" t="str">
        <f>RIGHT(T134,LEN(T134)-FIND("/",T134))</f>
        <v>science fiction</v>
      </c>
      <c r="S134" s="4" t="b">
        <v>0</v>
      </c>
      <c r="T134" s="4" t="s">
        <v>8267</v>
      </c>
    </row>
    <row r="135" spans="1:20" x14ac:dyDescent="0.3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11">
        <f t="shared" si="6"/>
        <v>42521.521527777775</v>
      </c>
      <c r="K135" s="4">
        <v>1462130584</v>
      </c>
      <c r="L135" s="11">
        <f t="shared" si="7"/>
        <v>42491.599351851844</v>
      </c>
      <c r="M135" s="4" t="b">
        <v>0</v>
      </c>
      <c r="N135" s="4">
        <v>0</v>
      </c>
      <c r="O135" s="16">
        <f>(E135/D135)*100</f>
        <v>0</v>
      </c>
      <c r="P135" s="7" t="e">
        <f t="shared" si="8"/>
        <v>#DIV/0!</v>
      </c>
      <c r="Q135" s="4" t="str">
        <f>LEFT(T135,FIND("/",T135,1)-1)</f>
        <v>film &amp; video</v>
      </c>
      <c r="R135" s="4" t="str">
        <f>RIGHT(T135,LEN(T135)-FIND("/",T135))</f>
        <v>science fiction</v>
      </c>
      <c r="S135" s="4" t="b">
        <v>0</v>
      </c>
      <c r="T135" s="4" t="s">
        <v>8267</v>
      </c>
    </row>
    <row r="136" spans="1:20" ht="28.8" x14ac:dyDescent="0.3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11">
        <f t="shared" si="6"/>
        <v>42251.499999999993</v>
      </c>
      <c r="K136" s="4">
        <v>1438811418</v>
      </c>
      <c r="L136" s="11">
        <f t="shared" si="7"/>
        <v>42221.701597222222</v>
      </c>
      <c r="M136" s="4" t="b">
        <v>0</v>
      </c>
      <c r="N136" s="4">
        <v>0</v>
      </c>
      <c r="O136" s="16">
        <f>(E136/D136)*100</f>
        <v>0</v>
      </c>
      <c r="P136" s="7" t="e">
        <f t="shared" si="8"/>
        <v>#DIV/0!</v>
      </c>
      <c r="Q136" s="4" t="str">
        <f>LEFT(T136,FIND("/",T136,1)-1)</f>
        <v>film &amp; video</v>
      </c>
      <c r="R136" s="4" t="str">
        <f>RIGHT(T136,LEN(T136)-FIND("/",T136))</f>
        <v>science fiction</v>
      </c>
      <c r="S136" s="4" t="b">
        <v>0</v>
      </c>
      <c r="T136" s="4" t="s">
        <v>8267</v>
      </c>
    </row>
    <row r="137" spans="1:20" ht="28.8" x14ac:dyDescent="0.3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11">
        <f t="shared" si="6"/>
        <v>41821.583333333328</v>
      </c>
      <c r="K137" s="4">
        <v>1401354597</v>
      </c>
      <c r="L137" s="11">
        <f t="shared" si="7"/>
        <v>41788.173576388886</v>
      </c>
      <c r="M137" s="4" t="b">
        <v>0</v>
      </c>
      <c r="N137" s="4">
        <v>5</v>
      </c>
      <c r="O137" s="16">
        <f>(E137/D137)*100</f>
        <v>13.433333333333334</v>
      </c>
      <c r="P137" s="7">
        <f t="shared" si="8"/>
        <v>80.599999999999994</v>
      </c>
      <c r="Q137" s="4" t="str">
        <f>LEFT(T137,FIND("/",T137,1)-1)</f>
        <v>film &amp; video</v>
      </c>
      <c r="R137" s="4" t="str">
        <f>RIGHT(T137,LEN(T137)-FIND("/",T137))</f>
        <v>science fiction</v>
      </c>
      <c r="S137" s="4" t="b">
        <v>0</v>
      </c>
      <c r="T137" s="4" t="s">
        <v>8267</v>
      </c>
    </row>
    <row r="138" spans="1:20" ht="28.8" x14ac:dyDescent="0.3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11">
        <f t="shared" si="6"/>
        <v>42140.219444444439</v>
      </c>
      <c r="K138" s="4">
        <v>1427968234</v>
      </c>
      <c r="L138" s="11">
        <f t="shared" si="7"/>
        <v>42096.201782407406</v>
      </c>
      <c r="M138" s="4" t="b">
        <v>0</v>
      </c>
      <c r="N138" s="4">
        <v>0</v>
      </c>
      <c r="O138" s="16">
        <f>(E138/D138)*100</f>
        <v>0</v>
      </c>
      <c r="P138" s="7" t="e">
        <f t="shared" si="8"/>
        <v>#DIV/0!</v>
      </c>
      <c r="Q138" s="4" t="str">
        <f>LEFT(T138,FIND("/",T138,1)-1)</f>
        <v>film &amp; video</v>
      </c>
      <c r="R138" s="4" t="str">
        <f>RIGHT(T138,LEN(T138)-FIND("/",T138))</f>
        <v>science fiction</v>
      </c>
      <c r="S138" s="4" t="b">
        <v>0</v>
      </c>
      <c r="T138" s="4" t="s">
        <v>8267</v>
      </c>
    </row>
    <row r="139" spans="1:20" ht="28.8" x14ac:dyDescent="0.3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11">
        <f t="shared" si="6"/>
        <v>42289.365659722222</v>
      </c>
      <c r="K139" s="4">
        <v>1440337593</v>
      </c>
      <c r="L139" s="11">
        <f t="shared" si="7"/>
        <v>42239.365659722222</v>
      </c>
      <c r="M139" s="4" t="b">
        <v>0</v>
      </c>
      <c r="N139" s="4">
        <v>0</v>
      </c>
      <c r="O139" s="16">
        <f>(E139/D139)*100</f>
        <v>0</v>
      </c>
      <c r="P139" s="7" t="e">
        <f t="shared" si="8"/>
        <v>#DIV/0!</v>
      </c>
      <c r="Q139" s="4" t="str">
        <f>LEFT(T139,FIND("/",T139,1)-1)</f>
        <v>film &amp; video</v>
      </c>
      <c r="R139" s="4" t="str">
        <f>RIGHT(T139,LEN(T139)-FIND("/",T139))</f>
        <v>science fiction</v>
      </c>
      <c r="S139" s="4" t="b">
        <v>0</v>
      </c>
      <c r="T139" s="4" t="s">
        <v>8267</v>
      </c>
    </row>
    <row r="140" spans="1:20" ht="28.8" x14ac:dyDescent="0.3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11">
        <f t="shared" si="6"/>
        <v>42216.999305555553</v>
      </c>
      <c r="K140" s="4">
        <v>1435731041</v>
      </c>
      <c r="L140" s="11">
        <f t="shared" si="7"/>
        <v>42186.049085648141</v>
      </c>
      <c r="M140" s="4" t="b">
        <v>0</v>
      </c>
      <c r="N140" s="4">
        <v>58</v>
      </c>
      <c r="O140" s="16">
        <f>(E140/D140)*100</f>
        <v>3.1413333333333333</v>
      </c>
      <c r="P140" s="7">
        <f t="shared" si="8"/>
        <v>81.241379310344826</v>
      </c>
      <c r="Q140" s="4" t="str">
        <f>LEFT(T140,FIND("/",T140,1)-1)</f>
        <v>film &amp; video</v>
      </c>
      <c r="R140" s="4" t="str">
        <f>RIGHT(T140,LEN(T140)-FIND("/",T140))</f>
        <v>science fiction</v>
      </c>
      <c r="S140" s="4" t="b">
        <v>0</v>
      </c>
      <c r="T140" s="4" t="s">
        <v>8267</v>
      </c>
    </row>
    <row r="141" spans="1:20" x14ac:dyDescent="0.3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11">
        <f t="shared" si="6"/>
        <v>42197.712638888886</v>
      </c>
      <c r="K141" s="4">
        <v>1435874772</v>
      </c>
      <c r="L141" s="11">
        <f t="shared" si="7"/>
        <v>42187.712638888886</v>
      </c>
      <c r="M141" s="4" t="b">
        <v>0</v>
      </c>
      <c r="N141" s="4">
        <v>1</v>
      </c>
      <c r="O141" s="16">
        <f>(E141/D141)*100</f>
        <v>100</v>
      </c>
      <c r="P141" s="7">
        <f t="shared" si="8"/>
        <v>500</v>
      </c>
      <c r="Q141" s="4" t="str">
        <f>LEFT(T141,FIND("/",T141,1)-1)</f>
        <v>film &amp; video</v>
      </c>
      <c r="R141" s="4" t="str">
        <f>RIGHT(T141,LEN(T141)-FIND("/",T141))</f>
        <v>science fiction</v>
      </c>
      <c r="S141" s="4" t="b">
        <v>0</v>
      </c>
      <c r="T141" s="4" t="s">
        <v>8267</v>
      </c>
    </row>
    <row r="142" spans="1:20" ht="28.8" x14ac:dyDescent="0.3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11">
        <f t="shared" si="6"/>
        <v>42082.948287037034</v>
      </c>
      <c r="K142" s="4">
        <v>1424234732</v>
      </c>
      <c r="L142" s="11">
        <f t="shared" si="7"/>
        <v>42052.989953703705</v>
      </c>
      <c r="M142" s="4" t="b">
        <v>0</v>
      </c>
      <c r="N142" s="4">
        <v>0</v>
      </c>
      <c r="O142" s="16">
        <f>(E142/D142)*100</f>
        <v>0</v>
      </c>
      <c r="P142" s="7" t="e">
        <f t="shared" si="8"/>
        <v>#DIV/0!</v>
      </c>
      <c r="Q142" s="4" t="str">
        <f>LEFT(T142,FIND("/",T142,1)-1)</f>
        <v>film &amp; video</v>
      </c>
      <c r="R142" s="4" t="str">
        <f>RIGHT(T142,LEN(T142)-FIND("/",T142))</f>
        <v>science fiction</v>
      </c>
      <c r="S142" s="4" t="b">
        <v>0</v>
      </c>
      <c r="T142" s="4" t="s">
        <v>8267</v>
      </c>
    </row>
    <row r="143" spans="1:20" ht="28.8" x14ac:dyDescent="0.3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11">
        <f t="shared" si="6"/>
        <v>42154.944710648146</v>
      </c>
      <c r="K143" s="4">
        <v>1429155623</v>
      </c>
      <c r="L143" s="11">
        <f t="shared" si="7"/>
        <v>42109.944710648146</v>
      </c>
      <c r="M143" s="4" t="b">
        <v>0</v>
      </c>
      <c r="N143" s="4">
        <v>28</v>
      </c>
      <c r="O143" s="16">
        <f>(E143/D143)*100</f>
        <v>10.775</v>
      </c>
      <c r="P143" s="7">
        <f t="shared" si="8"/>
        <v>46.178571428571431</v>
      </c>
      <c r="Q143" s="4" t="str">
        <f>LEFT(T143,FIND("/",T143,1)-1)</f>
        <v>film &amp; video</v>
      </c>
      <c r="R143" s="4" t="str">
        <f>RIGHT(T143,LEN(T143)-FIND("/",T143))</f>
        <v>science fiction</v>
      </c>
      <c r="S143" s="4" t="b">
        <v>0</v>
      </c>
      <c r="T143" s="4" t="s">
        <v>8267</v>
      </c>
    </row>
    <row r="144" spans="1:20" ht="28.8" x14ac:dyDescent="0.3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11">
        <f t="shared" si="6"/>
        <v>41959.726597222216</v>
      </c>
      <c r="K144" s="4">
        <v>1414358778</v>
      </c>
      <c r="L144" s="11">
        <f t="shared" si="7"/>
        <v>41938.684930555552</v>
      </c>
      <c r="M144" s="4" t="b">
        <v>0</v>
      </c>
      <c r="N144" s="4">
        <v>1</v>
      </c>
      <c r="O144" s="16">
        <f>(E144/D144)*100</f>
        <v>0.33333333333333337</v>
      </c>
      <c r="P144" s="7">
        <f t="shared" si="8"/>
        <v>10</v>
      </c>
      <c r="Q144" s="4" t="str">
        <f>LEFT(T144,FIND("/",T144,1)-1)</f>
        <v>film &amp; video</v>
      </c>
      <c r="R144" s="4" t="str">
        <f>RIGHT(T144,LEN(T144)-FIND("/",T144))</f>
        <v>science fiction</v>
      </c>
      <c r="S144" s="4" t="b">
        <v>0</v>
      </c>
      <c r="T144" s="4" t="s">
        <v>8267</v>
      </c>
    </row>
    <row r="145" spans="1:20" ht="28.8" x14ac:dyDescent="0.3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11">
        <f t="shared" si="6"/>
        <v>42616.038194444445</v>
      </c>
      <c r="K145" s="4">
        <v>1467941542</v>
      </c>
      <c r="L145" s="11">
        <f t="shared" si="7"/>
        <v>42558.855810185189</v>
      </c>
      <c r="M145" s="4" t="b">
        <v>0</v>
      </c>
      <c r="N145" s="4">
        <v>0</v>
      </c>
      <c r="O145" s="16">
        <f>(E145/D145)*100</f>
        <v>0</v>
      </c>
      <c r="P145" s="7" t="e">
        <f t="shared" si="8"/>
        <v>#DIV/0!</v>
      </c>
      <c r="Q145" s="4" t="str">
        <f>LEFT(T145,FIND("/",T145,1)-1)</f>
        <v>film &amp; video</v>
      </c>
      <c r="R145" s="4" t="str">
        <f>RIGHT(T145,LEN(T145)-FIND("/",T145))</f>
        <v>science fiction</v>
      </c>
      <c r="S145" s="4" t="b">
        <v>0</v>
      </c>
      <c r="T145" s="4" t="s">
        <v>8267</v>
      </c>
    </row>
    <row r="146" spans="1:20" x14ac:dyDescent="0.3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11">
        <f t="shared" si="6"/>
        <v>42107.512407407405</v>
      </c>
      <c r="K146" s="4">
        <v>1423765072</v>
      </c>
      <c r="L146" s="11">
        <f t="shared" si="7"/>
        <v>42047.554074074076</v>
      </c>
      <c r="M146" s="4" t="b">
        <v>0</v>
      </c>
      <c r="N146" s="4">
        <v>37</v>
      </c>
      <c r="O146" s="16">
        <f>(E146/D146)*100</f>
        <v>27.6</v>
      </c>
      <c r="P146" s="7">
        <f t="shared" si="8"/>
        <v>55.945945945945944</v>
      </c>
      <c r="Q146" s="4" t="str">
        <f>LEFT(T146,FIND("/",T146,1)-1)</f>
        <v>film &amp; video</v>
      </c>
      <c r="R146" s="4" t="str">
        <f>RIGHT(T146,LEN(T146)-FIND("/",T146))</f>
        <v>science fiction</v>
      </c>
      <c r="S146" s="4" t="b">
        <v>0</v>
      </c>
      <c r="T146" s="4" t="s">
        <v>8267</v>
      </c>
    </row>
    <row r="147" spans="1:20" ht="28.8" x14ac:dyDescent="0.3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11">
        <f t="shared" si="6"/>
        <v>42227.333935185183</v>
      </c>
      <c r="K147" s="4">
        <v>1436965252</v>
      </c>
      <c r="L147" s="11">
        <f t="shared" si="7"/>
        <v>42200.333935185183</v>
      </c>
      <c r="M147" s="4" t="b">
        <v>0</v>
      </c>
      <c r="N147" s="4">
        <v>9</v>
      </c>
      <c r="O147" s="16">
        <f>(E147/D147)*100</f>
        <v>7.5111111111111111</v>
      </c>
      <c r="P147" s="7">
        <f t="shared" si="8"/>
        <v>37.555555555555557</v>
      </c>
      <c r="Q147" s="4" t="str">
        <f>LEFT(T147,FIND("/",T147,1)-1)</f>
        <v>film &amp; video</v>
      </c>
      <c r="R147" s="4" t="str">
        <f>RIGHT(T147,LEN(T147)-FIND("/",T147))</f>
        <v>science fiction</v>
      </c>
      <c r="S147" s="4" t="b">
        <v>0</v>
      </c>
      <c r="T147" s="4" t="s">
        <v>8267</v>
      </c>
    </row>
    <row r="148" spans="1:20" ht="28.8" x14ac:dyDescent="0.3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11">
        <f t="shared" si="6"/>
        <v>42752.807847222219</v>
      </c>
      <c r="K148" s="4">
        <v>1479514998</v>
      </c>
      <c r="L148" s="11">
        <f t="shared" si="7"/>
        <v>42692.807847222219</v>
      </c>
      <c r="M148" s="4" t="b">
        <v>0</v>
      </c>
      <c r="N148" s="4">
        <v>3</v>
      </c>
      <c r="O148" s="16">
        <f>(E148/D148)*100</f>
        <v>0.57499999999999996</v>
      </c>
      <c r="P148" s="7">
        <f t="shared" si="8"/>
        <v>38.333333333333336</v>
      </c>
      <c r="Q148" s="4" t="str">
        <f>LEFT(T148,FIND("/",T148,1)-1)</f>
        <v>film &amp; video</v>
      </c>
      <c r="R148" s="4" t="str">
        <f>RIGHT(T148,LEN(T148)-FIND("/",T148))</f>
        <v>science fiction</v>
      </c>
      <c r="S148" s="4" t="b">
        <v>0</v>
      </c>
      <c r="T148" s="4" t="s">
        <v>8267</v>
      </c>
    </row>
    <row r="149" spans="1:20" x14ac:dyDescent="0.3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11">
        <f t="shared" si="6"/>
        <v>42012.554166666661</v>
      </c>
      <c r="K149" s="4">
        <v>1417026340</v>
      </c>
      <c r="L149" s="11">
        <f t="shared" si="7"/>
        <v>41969.559490740743</v>
      </c>
      <c r="M149" s="4" t="b">
        <v>0</v>
      </c>
      <c r="N149" s="4">
        <v>0</v>
      </c>
      <c r="O149" s="16">
        <f>(E149/D149)*100</f>
        <v>0</v>
      </c>
      <c r="P149" s="7" t="e">
        <f t="shared" si="8"/>
        <v>#DIV/0!</v>
      </c>
      <c r="Q149" s="4" t="str">
        <f>LEFT(T149,FIND("/",T149,1)-1)</f>
        <v>film &amp; video</v>
      </c>
      <c r="R149" s="4" t="str">
        <f>RIGHT(T149,LEN(T149)-FIND("/",T149))</f>
        <v>science fiction</v>
      </c>
      <c r="S149" s="4" t="b">
        <v>0</v>
      </c>
      <c r="T149" s="4" t="s">
        <v>8267</v>
      </c>
    </row>
    <row r="150" spans="1:20" ht="28.8" x14ac:dyDescent="0.3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11">
        <f t="shared" si="6"/>
        <v>42427.073333333326</v>
      </c>
      <c r="K150" s="4">
        <v>1453963536</v>
      </c>
      <c r="L150" s="11">
        <f t="shared" si="7"/>
        <v>42397.073333333326</v>
      </c>
      <c r="M150" s="4" t="b">
        <v>0</v>
      </c>
      <c r="N150" s="4">
        <v>2</v>
      </c>
      <c r="O150" s="16">
        <f>(E150/D150)*100</f>
        <v>0.08</v>
      </c>
      <c r="P150" s="7">
        <f t="shared" si="8"/>
        <v>20</v>
      </c>
      <c r="Q150" s="4" t="str">
        <f>LEFT(T150,FIND("/",T150,1)-1)</f>
        <v>film &amp; video</v>
      </c>
      <c r="R150" s="4" t="str">
        <f>RIGHT(T150,LEN(T150)-FIND("/",T150))</f>
        <v>science fiction</v>
      </c>
      <c r="S150" s="4" t="b">
        <v>0</v>
      </c>
      <c r="T150" s="4" t="s">
        <v>8267</v>
      </c>
    </row>
    <row r="151" spans="1:20" ht="28.8" x14ac:dyDescent="0.3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11">
        <f t="shared" si="6"/>
        <v>41998.124999999993</v>
      </c>
      <c r="K151" s="4">
        <v>1416888470</v>
      </c>
      <c r="L151" s="11">
        <f t="shared" si="7"/>
        <v>41967.963773148142</v>
      </c>
      <c r="M151" s="4" t="b">
        <v>0</v>
      </c>
      <c r="N151" s="4">
        <v>6</v>
      </c>
      <c r="O151" s="16">
        <f>(E151/D151)*100</f>
        <v>0.91999999999999993</v>
      </c>
      <c r="P151" s="7">
        <f t="shared" si="8"/>
        <v>15.333333333333334</v>
      </c>
      <c r="Q151" s="4" t="str">
        <f>LEFT(T151,FIND("/",T151,1)-1)</f>
        <v>film &amp; video</v>
      </c>
      <c r="R151" s="4" t="str">
        <f>RIGHT(T151,LEN(T151)-FIND("/",T151))</f>
        <v>science fiction</v>
      </c>
      <c r="S151" s="4" t="b">
        <v>0</v>
      </c>
      <c r="T151" s="4" t="s">
        <v>8267</v>
      </c>
    </row>
    <row r="152" spans="1:20" x14ac:dyDescent="0.3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11">
        <f t="shared" si="6"/>
        <v>42149.95349537037</v>
      </c>
      <c r="K152" s="4">
        <v>1427428382</v>
      </c>
      <c r="L152" s="11">
        <f t="shared" si="7"/>
        <v>42089.95349537037</v>
      </c>
      <c r="M152" s="4" t="b">
        <v>0</v>
      </c>
      <c r="N152" s="4">
        <v>67</v>
      </c>
      <c r="O152" s="16">
        <f>(E152/D152)*100</f>
        <v>23.163076923076922</v>
      </c>
      <c r="P152" s="7">
        <f t="shared" si="8"/>
        <v>449.43283582089555</v>
      </c>
      <c r="Q152" s="4" t="str">
        <f>LEFT(T152,FIND("/",T152,1)-1)</f>
        <v>film &amp; video</v>
      </c>
      <c r="R152" s="4" t="str">
        <f>RIGHT(T152,LEN(T152)-FIND("/",T152))</f>
        <v>science fiction</v>
      </c>
      <c r="S152" s="4" t="b">
        <v>0</v>
      </c>
      <c r="T152" s="4" t="s">
        <v>8267</v>
      </c>
    </row>
    <row r="153" spans="1:20" ht="28.8" x14ac:dyDescent="0.3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11">
        <f t="shared" si="6"/>
        <v>42173.342488425922</v>
      </c>
      <c r="K153" s="4">
        <v>1429449191</v>
      </c>
      <c r="L153" s="11">
        <f t="shared" si="7"/>
        <v>42113.342488425922</v>
      </c>
      <c r="M153" s="4" t="b">
        <v>0</v>
      </c>
      <c r="N153" s="4">
        <v>5</v>
      </c>
      <c r="O153" s="16">
        <f>(E153/D153)*100</f>
        <v>5.5999999999999994E-2</v>
      </c>
      <c r="P153" s="7">
        <f t="shared" si="8"/>
        <v>28</v>
      </c>
      <c r="Q153" s="4" t="str">
        <f>LEFT(T153,FIND("/",T153,1)-1)</f>
        <v>film &amp; video</v>
      </c>
      <c r="R153" s="4" t="str">
        <f>RIGHT(T153,LEN(T153)-FIND("/",T153))</f>
        <v>science fiction</v>
      </c>
      <c r="S153" s="4" t="b">
        <v>0</v>
      </c>
      <c r="T153" s="4" t="s">
        <v>8267</v>
      </c>
    </row>
    <row r="154" spans="1:20" x14ac:dyDescent="0.3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11">
        <f t="shared" si="6"/>
        <v>41904.869212962964</v>
      </c>
      <c r="K154" s="4">
        <v>1408845100</v>
      </c>
      <c r="L154" s="11">
        <f t="shared" si="7"/>
        <v>41874.869212962964</v>
      </c>
      <c r="M154" s="4" t="b">
        <v>0</v>
      </c>
      <c r="N154" s="4">
        <v>2</v>
      </c>
      <c r="O154" s="16">
        <f>(E154/D154)*100</f>
        <v>7.8947368421052634E-3</v>
      </c>
      <c r="P154" s="7">
        <f t="shared" si="8"/>
        <v>15</v>
      </c>
      <c r="Q154" s="4" t="str">
        <f>LEFT(T154,FIND("/",T154,1)-1)</f>
        <v>film &amp; video</v>
      </c>
      <c r="R154" s="4" t="str">
        <f>RIGHT(T154,LEN(T154)-FIND("/",T154))</f>
        <v>science fiction</v>
      </c>
      <c r="S154" s="4" t="b">
        <v>0</v>
      </c>
      <c r="T154" s="4" t="s">
        <v>8267</v>
      </c>
    </row>
    <row r="155" spans="1:20" ht="28.8" x14ac:dyDescent="0.3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11">
        <f t="shared" si="6"/>
        <v>41975.419490740744</v>
      </c>
      <c r="K155" s="4">
        <v>1413900244</v>
      </c>
      <c r="L155" s="11">
        <f t="shared" si="7"/>
        <v>41933.377824074072</v>
      </c>
      <c r="M155" s="4" t="b">
        <v>0</v>
      </c>
      <c r="N155" s="4">
        <v>10</v>
      </c>
      <c r="O155" s="16">
        <f>(E155/D155)*100</f>
        <v>0.71799999999999997</v>
      </c>
      <c r="P155" s="7">
        <f t="shared" si="8"/>
        <v>35.9</v>
      </c>
      <c r="Q155" s="4" t="str">
        <f>LEFT(T155,FIND("/",T155,1)-1)</f>
        <v>film &amp; video</v>
      </c>
      <c r="R155" s="4" t="str">
        <f>RIGHT(T155,LEN(T155)-FIND("/",T155))</f>
        <v>science fiction</v>
      </c>
      <c r="S155" s="4" t="b">
        <v>0</v>
      </c>
      <c r="T155" s="4" t="s">
        <v>8267</v>
      </c>
    </row>
    <row r="156" spans="1:20" ht="28.8" x14ac:dyDescent="0.3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11">
        <f t="shared" si="6"/>
        <v>42158.339062499996</v>
      </c>
      <c r="K156" s="4">
        <v>1429621695</v>
      </c>
      <c r="L156" s="11">
        <f t="shared" si="7"/>
        <v>42115.339062499996</v>
      </c>
      <c r="M156" s="4" t="b">
        <v>0</v>
      </c>
      <c r="N156" s="4">
        <v>3</v>
      </c>
      <c r="O156" s="16">
        <f>(E156/D156)*100</f>
        <v>2.666666666666667</v>
      </c>
      <c r="P156" s="7">
        <f t="shared" si="8"/>
        <v>13.333333333333334</v>
      </c>
      <c r="Q156" s="4" t="str">
        <f>LEFT(T156,FIND("/",T156,1)-1)</f>
        <v>film &amp; video</v>
      </c>
      <c r="R156" s="4" t="str">
        <f>RIGHT(T156,LEN(T156)-FIND("/",T156))</f>
        <v>science fiction</v>
      </c>
      <c r="S156" s="4" t="b">
        <v>0</v>
      </c>
      <c r="T156" s="4" t="s">
        <v>8267</v>
      </c>
    </row>
    <row r="157" spans="1:20" ht="28.8" x14ac:dyDescent="0.3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11">
        <f t="shared" si="6"/>
        <v>42208.351099537038</v>
      </c>
      <c r="K157" s="4">
        <v>1434201935</v>
      </c>
      <c r="L157" s="11">
        <f t="shared" si="7"/>
        <v>42168.351099537038</v>
      </c>
      <c r="M157" s="4" t="b">
        <v>0</v>
      </c>
      <c r="N157" s="4">
        <v>4</v>
      </c>
      <c r="O157" s="16">
        <f>(E157/D157)*100</f>
        <v>6.0000000000000001E-3</v>
      </c>
      <c r="P157" s="7">
        <f t="shared" si="8"/>
        <v>20.25</v>
      </c>
      <c r="Q157" s="4" t="str">
        <f>LEFT(T157,FIND("/",T157,1)-1)</f>
        <v>film &amp; video</v>
      </c>
      <c r="R157" s="4" t="str">
        <f>RIGHT(T157,LEN(T157)-FIND("/",T157))</f>
        <v>science fiction</v>
      </c>
      <c r="S157" s="4" t="b">
        <v>0</v>
      </c>
      <c r="T157" s="4" t="s">
        <v>8267</v>
      </c>
    </row>
    <row r="158" spans="1:20" ht="28.8" x14ac:dyDescent="0.3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11">
        <f t="shared" si="6"/>
        <v>41853.916620370372</v>
      </c>
      <c r="K158" s="4">
        <v>1401850796</v>
      </c>
      <c r="L158" s="11">
        <f t="shared" si="7"/>
        <v>41793.916620370372</v>
      </c>
      <c r="M158" s="4" t="b">
        <v>0</v>
      </c>
      <c r="N158" s="4">
        <v>15</v>
      </c>
      <c r="O158" s="16">
        <f>(E158/D158)*100</f>
        <v>5.0999999999999996</v>
      </c>
      <c r="P158" s="7">
        <f t="shared" si="8"/>
        <v>119</v>
      </c>
      <c r="Q158" s="4" t="str">
        <f>LEFT(T158,FIND("/",T158,1)-1)</f>
        <v>film &amp; video</v>
      </c>
      <c r="R158" s="4" t="str">
        <f>RIGHT(T158,LEN(T158)-FIND("/",T158))</f>
        <v>science fiction</v>
      </c>
      <c r="S158" s="4" t="b">
        <v>0</v>
      </c>
      <c r="T158" s="4" t="s">
        <v>8267</v>
      </c>
    </row>
    <row r="159" spans="1:20" x14ac:dyDescent="0.3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11">
        <f t="shared" si="6"/>
        <v>42426.703379629624</v>
      </c>
      <c r="K159" s="4">
        <v>1453931572</v>
      </c>
      <c r="L159" s="11">
        <f t="shared" si="7"/>
        <v>42396.703379629624</v>
      </c>
      <c r="M159" s="4" t="b">
        <v>0</v>
      </c>
      <c r="N159" s="4">
        <v>2</v>
      </c>
      <c r="O159" s="16">
        <f>(E159/D159)*100</f>
        <v>0.26711185308848079</v>
      </c>
      <c r="P159" s="7">
        <f t="shared" si="8"/>
        <v>4</v>
      </c>
      <c r="Q159" s="4" t="str">
        <f>LEFT(T159,FIND("/",T159,1)-1)</f>
        <v>film &amp; video</v>
      </c>
      <c r="R159" s="4" t="str">
        <f>RIGHT(T159,LEN(T159)-FIND("/",T159))</f>
        <v>science fiction</v>
      </c>
      <c r="S159" s="4" t="b">
        <v>0</v>
      </c>
      <c r="T159" s="4" t="s">
        <v>8267</v>
      </c>
    </row>
    <row r="160" spans="1:20" ht="28.8" x14ac:dyDescent="0.3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11">
        <f t="shared" si="6"/>
        <v>41933.868379629625</v>
      </c>
      <c r="K160" s="4">
        <v>1411350628</v>
      </c>
      <c r="L160" s="11">
        <f t="shared" si="7"/>
        <v>41903.868379629625</v>
      </c>
      <c r="M160" s="4" t="b">
        <v>0</v>
      </c>
      <c r="N160" s="4">
        <v>0</v>
      </c>
      <c r="O160" s="16">
        <f>(E160/D160)*100</f>
        <v>0</v>
      </c>
      <c r="P160" s="7" t="e">
        <f t="shared" si="8"/>
        <v>#DIV/0!</v>
      </c>
      <c r="Q160" s="4" t="str">
        <f>LEFT(T160,FIND("/",T160,1)-1)</f>
        <v>film &amp; video</v>
      </c>
      <c r="R160" s="4" t="str">
        <f>RIGHT(T160,LEN(T160)-FIND("/",T160))</f>
        <v>science fiction</v>
      </c>
      <c r="S160" s="4" t="b">
        <v>0</v>
      </c>
      <c r="T160" s="4" t="s">
        <v>8267</v>
      </c>
    </row>
    <row r="161" spans="1:20" ht="28.8" x14ac:dyDescent="0.3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11">
        <f t="shared" si="6"/>
        <v>42554.226215277777</v>
      </c>
      <c r="K161" s="4">
        <v>1464085545</v>
      </c>
      <c r="L161" s="11">
        <f t="shared" si="7"/>
        <v>42514.226215277777</v>
      </c>
      <c r="M161" s="4" t="b">
        <v>0</v>
      </c>
      <c r="N161" s="4">
        <v>1</v>
      </c>
      <c r="O161" s="16">
        <f>(E161/D161)*100</f>
        <v>2E-3</v>
      </c>
      <c r="P161" s="7">
        <f t="shared" si="8"/>
        <v>10</v>
      </c>
      <c r="Q161" s="4" t="str">
        <f>LEFT(T161,FIND("/",T161,1)-1)</f>
        <v>film &amp; video</v>
      </c>
      <c r="R161" s="4" t="str">
        <f>RIGHT(T161,LEN(T161)-FIND("/",T161))</f>
        <v>science fiction</v>
      </c>
      <c r="S161" s="4" t="b">
        <v>0</v>
      </c>
      <c r="T161" s="4" t="s">
        <v>8267</v>
      </c>
    </row>
    <row r="162" spans="1:20" ht="28.8" x14ac:dyDescent="0.3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11">
        <f t="shared" si="6"/>
        <v>42231.704756944448</v>
      </c>
      <c r="K162" s="4">
        <v>1434491691</v>
      </c>
      <c r="L162" s="11">
        <f t="shared" si="7"/>
        <v>42171.704756944448</v>
      </c>
      <c r="M162" s="4" t="b">
        <v>0</v>
      </c>
      <c r="N162" s="4">
        <v>0</v>
      </c>
      <c r="O162" s="16">
        <f>(E162/D162)*100</f>
        <v>0</v>
      </c>
      <c r="P162" s="7" t="e">
        <f t="shared" si="8"/>
        <v>#DIV/0!</v>
      </c>
      <c r="Q162" s="4" t="str">
        <f>LEFT(T162,FIND("/",T162,1)-1)</f>
        <v>film &amp; video</v>
      </c>
      <c r="R162" s="4" t="str">
        <f>RIGHT(T162,LEN(T162)-FIND("/",T162))</f>
        <v>drama</v>
      </c>
      <c r="S162" s="4" t="b">
        <v>0</v>
      </c>
      <c r="T162" s="4" t="s">
        <v>8268</v>
      </c>
    </row>
    <row r="163" spans="1:20" ht="28.8" x14ac:dyDescent="0.3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11">
        <f t="shared" si="6"/>
        <v>41822.479108796295</v>
      </c>
      <c r="K163" s="4">
        <v>1401726595</v>
      </c>
      <c r="L163" s="11">
        <f t="shared" si="7"/>
        <v>41792.479108796295</v>
      </c>
      <c r="M163" s="4" t="b">
        <v>0</v>
      </c>
      <c r="N163" s="4">
        <v>1</v>
      </c>
      <c r="O163" s="16">
        <f>(E163/D163)*100</f>
        <v>0.01</v>
      </c>
      <c r="P163" s="7">
        <f t="shared" si="8"/>
        <v>5</v>
      </c>
      <c r="Q163" s="4" t="str">
        <f>LEFT(T163,FIND("/",T163,1)-1)</f>
        <v>film &amp; video</v>
      </c>
      <c r="R163" s="4" t="str">
        <f>RIGHT(T163,LEN(T163)-FIND("/",T163))</f>
        <v>drama</v>
      </c>
      <c r="S163" s="4" t="b">
        <v>0</v>
      </c>
      <c r="T163" s="4" t="s">
        <v>8268</v>
      </c>
    </row>
    <row r="164" spans="1:20" x14ac:dyDescent="0.3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11">
        <f t="shared" si="6"/>
        <v>41867.779166666667</v>
      </c>
      <c r="K164" s="4">
        <v>1405393356</v>
      </c>
      <c r="L164" s="11">
        <f t="shared" si="7"/>
        <v>41834.91847222222</v>
      </c>
      <c r="M164" s="4" t="b">
        <v>0</v>
      </c>
      <c r="N164" s="4">
        <v>10</v>
      </c>
      <c r="O164" s="16">
        <f>(E164/D164)*100</f>
        <v>15.535714285714286</v>
      </c>
      <c r="P164" s="7">
        <f t="shared" si="8"/>
        <v>43.5</v>
      </c>
      <c r="Q164" s="4" t="str">
        <f>LEFT(T164,FIND("/",T164,1)-1)</f>
        <v>film &amp; video</v>
      </c>
      <c r="R164" s="4" t="str">
        <f>RIGHT(T164,LEN(T164)-FIND("/",T164))</f>
        <v>drama</v>
      </c>
      <c r="S164" s="4" t="b">
        <v>0</v>
      </c>
      <c r="T164" s="4" t="s">
        <v>8268</v>
      </c>
    </row>
    <row r="165" spans="1:20" ht="28.8" x14ac:dyDescent="0.3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11">
        <f t="shared" si="6"/>
        <v>42277.791666666664</v>
      </c>
      <c r="K165" s="4">
        <v>1440716654</v>
      </c>
      <c r="L165" s="11">
        <f t="shared" si="7"/>
        <v>42243.752939814811</v>
      </c>
      <c r="M165" s="4" t="b">
        <v>0</v>
      </c>
      <c r="N165" s="4">
        <v>0</v>
      </c>
      <c r="O165" s="16">
        <f>(E165/D165)*100</f>
        <v>0</v>
      </c>
      <c r="P165" s="7" t="e">
        <f t="shared" si="8"/>
        <v>#DIV/0!</v>
      </c>
      <c r="Q165" s="4" t="str">
        <f>LEFT(T165,FIND("/",T165,1)-1)</f>
        <v>film &amp; video</v>
      </c>
      <c r="R165" s="4" t="str">
        <f>RIGHT(T165,LEN(T165)-FIND("/",T165))</f>
        <v>drama</v>
      </c>
      <c r="S165" s="4" t="b">
        <v>0</v>
      </c>
      <c r="T165" s="4" t="s">
        <v>8268</v>
      </c>
    </row>
    <row r="166" spans="1:20" ht="28.8" x14ac:dyDescent="0.3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11">
        <f t="shared" si="6"/>
        <v>41901.554409722223</v>
      </c>
      <c r="K166" s="4">
        <v>1405966701</v>
      </c>
      <c r="L166" s="11">
        <f t="shared" si="7"/>
        <v>41841.554409722223</v>
      </c>
      <c r="M166" s="4" t="b">
        <v>0</v>
      </c>
      <c r="N166" s="4">
        <v>7</v>
      </c>
      <c r="O166" s="16">
        <f>(E166/D166)*100</f>
        <v>0.53333333333333333</v>
      </c>
      <c r="P166" s="7">
        <f t="shared" si="8"/>
        <v>91.428571428571431</v>
      </c>
      <c r="Q166" s="4" t="str">
        <f>LEFT(T166,FIND("/",T166,1)-1)</f>
        <v>film &amp; video</v>
      </c>
      <c r="R166" s="4" t="str">
        <f>RIGHT(T166,LEN(T166)-FIND("/",T166))</f>
        <v>drama</v>
      </c>
      <c r="S166" s="4" t="b">
        <v>0</v>
      </c>
      <c r="T166" s="4" t="s">
        <v>8268</v>
      </c>
    </row>
    <row r="167" spans="1:20" x14ac:dyDescent="0.3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11">
        <f t="shared" si="6"/>
        <v>42381.450509259252</v>
      </c>
      <c r="K167" s="4">
        <v>1450021724</v>
      </c>
      <c r="L167" s="11">
        <f t="shared" si="7"/>
        <v>42351.450509259252</v>
      </c>
      <c r="M167" s="4" t="b">
        <v>0</v>
      </c>
      <c r="N167" s="4">
        <v>0</v>
      </c>
      <c r="O167" s="16">
        <f>(E167/D167)*100</f>
        <v>0</v>
      </c>
      <c r="P167" s="7" t="e">
        <f t="shared" si="8"/>
        <v>#DIV/0!</v>
      </c>
      <c r="Q167" s="4" t="str">
        <f>LEFT(T167,FIND("/",T167,1)-1)</f>
        <v>film &amp; video</v>
      </c>
      <c r="R167" s="4" t="str">
        <f>RIGHT(T167,LEN(T167)-FIND("/",T167))</f>
        <v>drama</v>
      </c>
      <c r="S167" s="4" t="b">
        <v>0</v>
      </c>
      <c r="T167" s="4" t="s">
        <v>8268</v>
      </c>
    </row>
    <row r="168" spans="1:20" x14ac:dyDescent="0.3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11">
        <f t="shared" si="6"/>
        <v>42750.867615740739</v>
      </c>
      <c r="K168" s="4">
        <v>1481939362</v>
      </c>
      <c r="L168" s="11">
        <f t="shared" si="7"/>
        <v>42720.867615740739</v>
      </c>
      <c r="M168" s="4" t="b">
        <v>0</v>
      </c>
      <c r="N168" s="4">
        <v>1</v>
      </c>
      <c r="O168" s="16">
        <f>(E168/D168)*100</f>
        <v>60</v>
      </c>
      <c r="P168" s="7">
        <f t="shared" si="8"/>
        <v>3000</v>
      </c>
      <c r="Q168" s="4" t="str">
        <f>LEFT(T168,FIND("/",T168,1)-1)</f>
        <v>film &amp; video</v>
      </c>
      <c r="R168" s="4" t="str">
        <f>RIGHT(T168,LEN(T168)-FIND("/",T168))</f>
        <v>drama</v>
      </c>
      <c r="S168" s="4" t="b">
        <v>0</v>
      </c>
      <c r="T168" s="4" t="s">
        <v>8268</v>
      </c>
    </row>
    <row r="169" spans="1:20" ht="28.8" x14ac:dyDescent="0.3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11">
        <f t="shared" si="6"/>
        <v>42220.719155092585</v>
      </c>
      <c r="K169" s="4">
        <v>1433542535</v>
      </c>
      <c r="L169" s="11">
        <f t="shared" si="7"/>
        <v>42160.719155092585</v>
      </c>
      <c r="M169" s="4" t="b">
        <v>0</v>
      </c>
      <c r="N169" s="4">
        <v>2</v>
      </c>
      <c r="O169" s="16">
        <f>(E169/D169)*100</f>
        <v>0.01</v>
      </c>
      <c r="P169" s="7">
        <f t="shared" si="8"/>
        <v>5.5</v>
      </c>
      <c r="Q169" s="4" t="str">
        <f>LEFT(T169,FIND("/",T169,1)-1)</f>
        <v>film &amp; video</v>
      </c>
      <c r="R169" s="4" t="str">
        <f>RIGHT(T169,LEN(T169)-FIND("/",T169))</f>
        <v>drama</v>
      </c>
      <c r="S169" s="4" t="b">
        <v>0</v>
      </c>
      <c r="T169" s="4" t="s">
        <v>8268</v>
      </c>
    </row>
    <row r="170" spans="1:20" ht="28.8" x14ac:dyDescent="0.3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11">
        <f t="shared" si="6"/>
        <v>42082.585300925923</v>
      </c>
      <c r="K170" s="4">
        <v>1424203370</v>
      </c>
      <c r="L170" s="11">
        <f t="shared" si="7"/>
        <v>42052.626967592594</v>
      </c>
      <c r="M170" s="4" t="b">
        <v>0</v>
      </c>
      <c r="N170" s="4">
        <v>3</v>
      </c>
      <c r="O170" s="16">
        <f>(E170/D170)*100</f>
        <v>4.0625</v>
      </c>
      <c r="P170" s="7">
        <f t="shared" si="8"/>
        <v>108.33333333333333</v>
      </c>
      <c r="Q170" s="4" t="str">
        <f>LEFT(T170,FIND("/",T170,1)-1)</f>
        <v>film &amp; video</v>
      </c>
      <c r="R170" s="4" t="str">
        <f>RIGHT(T170,LEN(T170)-FIND("/",T170))</f>
        <v>drama</v>
      </c>
      <c r="S170" s="4" t="b">
        <v>0</v>
      </c>
      <c r="T170" s="4" t="s">
        <v>8268</v>
      </c>
    </row>
    <row r="171" spans="1:20" ht="28.8" x14ac:dyDescent="0.3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11">
        <f t="shared" si="6"/>
        <v>41930.296979166662</v>
      </c>
      <c r="K171" s="4">
        <v>1411042059</v>
      </c>
      <c r="L171" s="11">
        <f t="shared" si="7"/>
        <v>41900.296979166662</v>
      </c>
      <c r="M171" s="4" t="b">
        <v>0</v>
      </c>
      <c r="N171" s="4">
        <v>10</v>
      </c>
      <c r="O171" s="16">
        <f>(E171/D171)*100</f>
        <v>22.400000000000002</v>
      </c>
      <c r="P171" s="7">
        <f t="shared" si="8"/>
        <v>56</v>
      </c>
      <c r="Q171" s="4" t="str">
        <f>LEFT(T171,FIND("/",T171,1)-1)</f>
        <v>film &amp; video</v>
      </c>
      <c r="R171" s="4" t="str">
        <f>RIGHT(T171,LEN(T171)-FIND("/",T171))</f>
        <v>drama</v>
      </c>
      <c r="S171" s="4" t="b">
        <v>0</v>
      </c>
      <c r="T171" s="4" t="s">
        <v>8268</v>
      </c>
    </row>
    <row r="172" spans="1:20" ht="28.8" x14ac:dyDescent="0.3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11">
        <f t="shared" si="6"/>
        <v>42246.019444444442</v>
      </c>
      <c r="K172" s="4">
        <v>1438385283</v>
      </c>
      <c r="L172" s="11">
        <f t="shared" si="7"/>
        <v>42216.769479166665</v>
      </c>
      <c r="M172" s="4" t="b">
        <v>0</v>
      </c>
      <c r="N172" s="4">
        <v>10</v>
      </c>
      <c r="O172" s="16">
        <f>(E172/D172)*100</f>
        <v>3.25</v>
      </c>
      <c r="P172" s="7">
        <f t="shared" si="8"/>
        <v>32.5</v>
      </c>
      <c r="Q172" s="4" t="str">
        <f>LEFT(T172,FIND("/",T172,1)-1)</f>
        <v>film &amp; video</v>
      </c>
      <c r="R172" s="4" t="str">
        <f>RIGHT(T172,LEN(T172)-FIND("/",T172))</f>
        <v>drama</v>
      </c>
      <c r="S172" s="4" t="b">
        <v>0</v>
      </c>
      <c r="T172" s="4" t="s">
        <v>8268</v>
      </c>
    </row>
    <row r="173" spans="1:20" ht="28.8" x14ac:dyDescent="0.3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11">
        <f t="shared" si="6"/>
        <v>42593.972384259258</v>
      </c>
      <c r="K173" s="4">
        <v>1465791614</v>
      </c>
      <c r="L173" s="11">
        <f t="shared" si="7"/>
        <v>42533.972384259258</v>
      </c>
      <c r="M173" s="4" t="b">
        <v>0</v>
      </c>
      <c r="N173" s="4">
        <v>1</v>
      </c>
      <c r="O173" s="16">
        <f>(E173/D173)*100</f>
        <v>2E-3</v>
      </c>
      <c r="P173" s="7">
        <f t="shared" si="8"/>
        <v>1</v>
      </c>
      <c r="Q173" s="4" t="str">
        <f>LEFT(T173,FIND("/",T173,1)-1)</f>
        <v>film &amp; video</v>
      </c>
      <c r="R173" s="4" t="str">
        <f>RIGHT(T173,LEN(T173)-FIND("/",T173))</f>
        <v>drama</v>
      </c>
      <c r="S173" s="4" t="b">
        <v>0</v>
      </c>
      <c r="T173" s="4" t="s">
        <v>8268</v>
      </c>
    </row>
    <row r="174" spans="1:20" x14ac:dyDescent="0.3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11">
        <f t="shared" si="6"/>
        <v>42082.14494212962</v>
      </c>
      <c r="K174" s="4">
        <v>1423733323</v>
      </c>
      <c r="L174" s="11">
        <f t="shared" si="7"/>
        <v>42047.186608796292</v>
      </c>
      <c r="M174" s="4" t="b">
        <v>0</v>
      </c>
      <c r="N174" s="4">
        <v>0</v>
      </c>
      <c r="O174" s="16">
        <f>(E174/D174)*100</f>
        <v>0</v>
      </c>
      <c r="P174" s="7" t="e">
        <f t="shared" si="8"/>
        <v>#DIV/0!</v>
      </c>
      <c r="Q174" s="4" t="str">
        <f>LEFT(T174,FIND("/",T174,1)-1)</f>
        <v>film &amp; video</v>
      </c>
      <c r="R174" s="4" t="str">
        <f>RIGHT(T174,LEN(T174)-FIND("/",T174))</f>
        <v>drama</v>
      </c>
      <c r="S174" s="4" t="b">
        <v>0</v>
      </c>
      <c r="T174" s="4" t="s">
        <v>8268</v>
      </c>
    </row>
    <row r="175" spans="1:20" x14ac:dyDescent="0.3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11">
        <f t="shared" si="6"/>
        <v>42063.364675925921</v>
      </c>
      <c r="K175" s="4">
        <v>1422539108</v>
      </c>
      <c r="L175" s="11">
        <f t="shared" si="7"/>
        <v>42033.364675925921</v>
      </c>
      <c r="M175" s="4" t="b">
        <v>0</v>
      </c>
      <c r="N175" s="4">
        <v>0</v>
      </c>
      <c r="O175" s="16">
        <f>(E175/D175)*100</f>
        <v>0</v>
      </c>
      <c r="P175" s="7" t="e">
        <f t="shared" si="8"/>
        <v>#DIV/0!</v>
      </c>
      <c r="Q175" s="4" t="str">
        <f>LEFT(T175,FIND("/",T175,1)-1)</f>
        <v>film &amp; video</v>
      </c>
      <c r="R175" s="4" t="str">
        <f>RIGHT(T175,LEN(T175)-FIND("/",T175))</f>
        <v>drama</v>
      </c>
      <c r="S175" s="4" t="b">
        <v>0</v>
      </c>
      <c r="T175" s="4" t="s">
        <v>8268</v>
      </c>
    </row>
    <row r="176" spans="1:20" ht="28.8" x14ac:dyDescent="0.3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11">
        <f t="shared" si="6"/>
        <v>42132.55064814815</v>
      </c>
      <c r="K176" s="4">
        <v>1425924776</v>
      </c>
      <c r="L176" s="11">
        <f t="shared" si="7"/>
        <v>42072.55064814815</v>
      </c>
      <c r="M176" s="4" t="b">
        <v>0</v>
      </c>
      <c r="N176" s="4">
        <v>0</v>
      </c>
      <c r="O176" s="16">
        <f>(E176/D176)*100</f>
        <v>0</v>
      </c>
      <c r="P176" s="7" t="e">
        <f t="shared" si="8"/>
        <v>#DIV/0!</v>
      </c>
      <c r="Q176" s="4" t="str">
        <f>LEFT(T176,FIND("/",T176,1)-1)</f>
        <v>film &amp; video</v>
      </c>
      <c r="R176" s="4" t="str">
        <f>RIGHT(T176,LEN(T176)-FIND("/",T176))</f>
        <v>drama</v>
      </c>
      <c r="S176" s="4" t="b">
        <v>0</v>
      </c>
      <c r="T176" s="4" t="s">
        <v>8268</v>
      </c>
    </row>
    <row r="177" spans="1:20" ht="28.8" x14ac:dyDescent="0.3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11">
        <f t="shared" si="6"/>
        <v>41880.569571759253</v>
      </c>
      <c r="K177" s="4">
        <v>1407177611</v>
      </c>
      <c r="L177" s="11">
        <f t="shared" si="7"/>
        <v>41855.569571759253</v>
      </c>
      <c r="M177" s="4" t="b">
        <v>0</v>
      </c>
      <c r="N177" s="4">
        <v>26</v>
      </c>
      <c r="O177" s="16">
        <f>(E177/D177)*100</f>
        <v>6.4850000000000003</v>
      </c>
      <c r="P177" s="7">
        <f t="shared" si="8"/>
        <v>49.884615384615387</v>
      </c>
      <c r="Q177" s="4" t="str">
        <f>LEFT(T177,FIND("/",T177,1)-1)</f>
        <v>film &amp; video</v>
      </c>
      <c r="R177" s="4" t="str">
        <f>RIGHT(T177,LEN(T177)-FIND("/",T177))</f>
        <v>drama</v>
      </c>
      <c r="S177" s="4" t="b">
        <v>0</v>
      </c>
      <c r="T177" s="4" t="s">
        <v>8268</v>
      </c>
    </row>
    <row r="178" spans="1:20" ht="28.8" x14ac:dyDescent="0.3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11">
        <f t="shared" si="6"/>
        <v>42221.615729166668</v>
      </c>
      <c r="K178" s="4">
        <v>1436211999</v>
      </c>
      <c r="L178" s="11">
        <f t="shared" si="7"/>
        <v>42191.615729166668</v>
      </c>
      <c r="M178" s="4" t="b">
        <v>0</v>
      </c>
      <c r="N178" s="4">
        <v>0</v>
      </c>
      <c r="O178" s="16">
        <f>(E178/D178)*100</f>
        <v>0</v>
      </c>
      <c r="P178" s="7" t="e">
        <f t="shared" si="8"/>
        <v>#DIV/0!</v>
      </c>
      <c r="Q178" s="4" t="str">
        <f>LEFT(T178,FIND("/",T178,1)-1)</f>
        <v>film &amp; video</v>
      </c>
      <c r="R178" s="4" t="str">
        <f>RIGHT(T178,LEN(T178)-FIND("/",T178))</f>
        <v>drama</v>
      </c>
      <c r="S178" s="4" t="b">
        <v>0</v>
      </c>
      <c r="T178" s="4" t="s">
        <v>8268</v>
      </c>
    </row>
    <row r="179" spans="1:20" x14ac:dyDescent="0.3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11">
        <f t="shared" si="6"/>
        <v>42086.797754629624</v>
      </c>
      <c r="K179" s="4">
        <v>1425690526</v>
      </c>
      <c r="L179" s="11">
        <f t="shared" si="7"/>
        <v>42069.839421296296</v>
      </c>
      <c r="M179" s="4" t="b">
        <v>0</v>
      </c>
      <c r="N179" s="4">
        <v>7</v>
      </c>
      <c r="O179" s="16">
        <f>(E179/D179)*100</f>
        <v>40</v>
      </c>
      <c r="P179" s="7">
        <f t="shared" si="8"/>
        <v>25.714285714285715</v>
      </c>
      <c r="Q179" s="4" t="str">
        <f>LEFT(T179,FIND("/",T179,1)-1)</f>
        <v>film &amp; video</v>
      </c>
      <c r="R179" s="4" t="str">
        <f>RIGHT(T179,LEN(T179)-FIND("/",T179))</f>
        <v>drama</v>
      </c>
      <c r="S179" s="4" t="b">
        <v>0</v>
      </c>
      <c r="T179" s="4" t="s">
        <v>8268</v>
      </c>
    </row>
    <row r="180" spans="1:20" x14ac:dyDescent="0.3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11">
        <f t="shared" si="6"/>
        <v>42334.788715277777</v>
      </c>
      <c r="K180" s="4">
        <v>1445986545</v>
      </c>
      <c r="L180" s="11">
        <f t="shared" si="7"/>
        <v>42304.747048611105</v>
      </c>
      <c r="M180" s="4" t="b">
        <v>0</v>
      </c>
      <c r="N180" s="4">
        <v>0</v>
      </c>
      <c r="O180" s="16">
        <f>(E180/D180)*100</f>
        <v>0</v>
      </c>
      <c r="P180" s="7" t="e">
        <f t="shared" si="8"/>
        <v>#DIV/0!</v>
      </c>
      <c r="Q180" s="4" t="str">
        <f>LEFT(T180,FIND("/",T180,1)-1)</f>
        <v>film &amp; video</v>
      </c>
      <c r="R180" s="4" t="str">
        <f>RIGHT(T180,LEN(T180)-FIND("/",T180))</f>
        <v>drama</v>
      </c>
      <c r="S180" s="4" t="b">
        <v>0</v>
      </c>
      <c r="T180" s="4" t="s">
        <v>8268</v>
      </c>
    </row>
    <row r="181" spans="1:20" x14ac:dyDescent="0.3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11">
        <f t="shared" si="6"/>
        <v>42432.872164351851</v>
      </c>
      <c r="K181" s="4">
        <v>1454464555</v>
      </c>
      <c r="L181" s="11">
        <f t="shared" si="7"/>
        <v>42402.872164351851</v>
      </c>
      <c r="M181" s="4" t="b">
        <v>0</v>
      </c>
      <c r="N181" s="4">
        <v>2</v>
      </c>
      <c r="O181" s="16">
        <f>(E181/D181)*100</f>
        <v>20</v>
      </c>
      <c r="P181" s="7">
        <f t="shared" si="8"/>
        <v>100</v>
      </c>
      <c r="Q181" s="4" t="str">
        <f>LEFT(T181,FIND("/",T181,1)-1)</f>
        <v>film &amp; video</v>
      </c>
      <c r="R181" s="4" t="str">
        <f>RIGHT(T181,LEN(T181)-FIND("/",T181))</f>
        <v>drama</v>
      </c>
      <c r="S181" s="4" t="b">
        <v>0</v>
      </c>
      <c r="T181" s="4" t="s">
        <v>8268</v>
      </c>
    </row>
    <row r="182" spans="1:20" ht="28.8" x14ac:dyDescent="0.3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11">
        <f t="shared" si="6"/>
        <v>42107.583333333336</v>
      </c>
      <c r="K182" s="4">
        <v>1425512843</v>
      </c>
      <c r="L182" s="11">
        <f t="shared" si="7"/>
        <v>42067.782905092587</v>
      </c>
      <c r="M182" s="4" t="b">
        <v>0</v>
      </c>
      <c r="N182" s="4">
        <v>13</v>
      </c>
      <c r="O182" s="16">
        <f>(E182/D182)*100</f>
        <v>33.416666666666664</v>
      </c>
      <c r="P182" s="7">
        <f t="shared" si="8"/>
        <v>30.846153846153847</v>
      </c>
      <c r="Q182" s="4" t="str">
        <f>LEFT(T182,FIND("/",T182,1)-1)</f>
        <v>film &amp; video</v>
      </c>
      <c r="R182" s="4" t="str">
        <f>RIGHT(T182,LEN(T182)-FIND("/",T182))</f>
        <v>drama</v>
      </c>
      <c r="S182" s="4" t="b">
        <v>0</v>
      </c>
      <c r="T182" s="4" t="s">
        <v>8268</v>
      </c>
    </row>
    <row r="183" spans="1:20" ht="28.8" x14ac:dyDescent="0.3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11">
        <f t="shared" si="6"/>
        <v>42177.533506944441</v>
      </c>
      <c r="K183" s="4">
        <v>1432403295</v>
      </c>
      <c r="L183" s="11">
        <f t="shared" si="7"/>
        <v>42147.533506944441</v>
      </c>
      <c r="M183" s="4" t="b">
        <v>0</v>
      </c>
      <c r="N183" s="4">
        <v>4</v>
      </c>
      <c r="O183" s="16">
        <f>(E183/D183)*100</f>
        <v>21.092608822670172</v>
      </c>
      <c r="P183" s="7">
        <f t="shared" si="8"/>
        <v>180.5</v>
      </c>
      <c r="Q183" s="4" t="str">
        <f>LEFT(T183,FIND("/",T183,1)-1)</f>
        <v>film &amp; video</v>
      </c>
      <c r="R183" s="4" t="str">
        <f>RIGHT(T183,LEN(T183)-FIND("/",T183))</f>
        <v>drama</v>
      </c>
      <c r="S183" s="4" t="b">
        <v>0</v>
      </c>
      <c r="T183" s="4" t="s">
        <v>8268</v>
      </c>
    </row>
    <row r="184" spans="1:20" ht="28.8" x14ac:dyDescent="0.3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11">
        <f t="shared" si="6"/>
        <v>42741.803611111107</v>
      </c>
      <c r="K184" s="4">
        <v>1481156232</v>
      </c>
      <c r="L184" s="11">
        <f t="shared" si="7"/>
        <v>42711.803611111107</v>
      </c>
      <c r="M184" s="4" t="b">
        <v>0</v>
      </c>
      <c r="N184" s="4">
        <v>0</v>
      </c>
      <c r="O184" s="16">
        <f>(E184/D184)*100</f>
        <v>0</v>
      </c>
      <c r="P184" s="7" t="e">
        <f t="shared" si="8"/>
        <v>#DIV/0!</v>
      </c>
      <c r="Q184" s="4" t="str">
        <f>LEFT(T184,FIND("/",T184,1)-1)</f>
        <v>film &amp; video</v>
      </c>
      <c r="R184" s="4" t="str">
        <f>RIGHT(T184,LEN(T184)-FIND("/",T184))</f>
        <v>drama</v>
      </c>
      <c r="S184" s="4" t="b">
        <v>0</v>
      </c>
      <c r="T184" s="4" t="s">
        <v>8268</v>
      </c>
    </row>
    <row r="185" spans="1:20" x14ac:dyDescent="0.3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11">
        <f t="shared" si="6"/>
        <v>41969.643634259257</v>
      </c>
      <c r="K185" s="4">
        <v>1414438010</v>
      </c>
      <c r="L185" s="11">
        <f t="shared" si="7"/>
        <v>41939.601967592593</v>
      </c>
      <c r="M185" s="4" t="b">
        <v>0</v>
      </c>
      <c r="N185" s="4">
        <v>12</v>
      </c>
      <c r="O185" s="16">
        <f>(E185/D185)*100</f>
        <v>35.856000000000002</v>
      </c>
      <c r="P185" s="7">
        <f t="shared" si="8"/>
        <v>373.5</v>
      </c>
      <c r="Q185" s="4" t="str">
        <f>LEFT(T185,FIND("/",T185,1)-1)</f>
        <v>film &amp; video</v>
      </c>
      <c r="R185" s="4" t="str">
        <f>RIGHT(T185,LEN(T185)-FIND("/",T185))</f>
        <v>drama</v>
      </c>
      <c r="S185" s="4" t="b">
        <v>0</v>
      </c>
      <c r="T185" s="4" t="s">
        <v>8268</v>
      </c>
    </row>
    <row r="186" spans="1:20" ht="28.8" x14ac:dyDescent="0.3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11">
        <f t="shared" si="6"/>
        <v>41882.957638888889</v>
      </c>
      <c r="K186" s="4">
        <v>1404586762</v>
      </c>
      <c r="L186" s="11">
        <f t="shared" si="7"/>
        <v>41825.58289351852</v>
      </c>
      <c r="M186" s="4" t="b">
        <v>0</v>
      </c>
      <c r="N186" s="4">
        <v>2</v>
      </c>
      <c r="O186" s="16">
        <f>(E186/D186)*100</f>
        <v>3.4000000000000004</v>
      </c>
      <c r="P186" s="7">
        <f t="shared" si="8"/>
        <v>25.5</v>
      </c>
      <c r="Q186" s="4" t="str">
        <f>LEFT(T186,FIND("/",T186,1)-1)</f>
        <v>film &amp; video</v>
      </c>
      <c r="R186" s="4" t="str">
        <f>RIGHT(T186,LEN(T186)-FIND("/",T186))</f>
        <v>drama</v>
      </c>
      <c r="S186" s="4" t="b">
        <v>0</v>
      </c>
      <c r="T186" s="4" t="s">
        <v>8268</v>
      </c>
    </row>
    <row r="187" spans="1:20" x14ac:dyDescent="0.3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11">
        <f t="shared" si="6"/>
        <v>42600.702997685185</v>
      </c>
      <c r="K187" s="4">
        <v>1468965139</v>
      </c>
      <c r="L187" s="11">
        <f t="shared" si="7"/>
        <v>42570.702997685185</v>
      </c>
      <c r="M187" s="4" t="b">
        <v>0</v>
      </c>
      <c r="N187" s="4">
        <v>10</v>
      </c>
      <c r="O187" s="16">
        <f>(E187/D187)*100</f>
        <v>5.5</v>
      </c>
      <c r="P187" s="7">
        <f t="shared" si="8"/>
        <v>220</v>
      </c>
      <c r="Q187" s="4" t="str">
        <f>LEFT(T187,FIND("/",T187,1)-1)</f>
        <v>film &amp; video</v>
      </c>
      <c r="R187" s="4" t="str">
        <f>RIGHT(T187,LEN(T187)-FIND("/",T187))</f>
        <v>drama</v>
      </c>
      <c r="S187" s="4" t="b">
        <v>0</v>
      </c>
      <c r="T187" s="4" t="s">
        <v>8268</v>
      </c>
    </row>
    <row r="188" spans="1:20" ht="28.8" x14ac:dyDescent="0.3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11">
        <f t="shared" si="6"/>
        <v>42797.624999999993</v>
      </c>
      <c r="K188" s="4">
        <v>1485977434</v>
      </c>
      <c r="L188" s="11">
        <f t="shared" si="7"/>
        <v>42767.604560185187</v>
      </c>
      <c r="M188" s="4" t="b">
        <v>0</v>
      </c>
      <c r="N188" s="4">
        <v>0</v>
      </c>
      <c r="O188" s="16">
        <f>(E188/D188)*100</f>
        <v>0</v>
      </c>
      <c r="P188" s="7" t="e">
        <f t="shared" si="8"/>
        <v>#DIV/0!</v>
      </c>
      <c r="Q188" s="4" t="str">
        <f>LEFT(T188,FIND("/",T188,1)-1)</f>
        <v>film &amp; video</v>
      </c>
      <c r="R188" s="4" t="str">
        <f>RIGHT(T188,LEN(T188)-FIND("/",T188))</f>
        <v>drama</v>
      </c>
      <c r="S188" s="4" t="b">
        <v>0</v>
      </c>
      <c r="T188" s="4" t="s">
        <v>8268</v>
      </c>
    </row>
    <row r="189" spans="1:20" x14ac:dyDescent="0.3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11">
        <f t="shared" si="6"/>
        <v>42206.082638888889</v>
      </c>
      <c r="K189" s="4">
        <v>1435383457</v>
      </c>
      <c r="L189" s="11">
        <f t="shared" si="7"/>
        <v>42182.02612268518</v>
      </c>
      <c r="M189" s="4" t="b">
        <v>0</v>
      </c>
      <c r="N189" s="4">
        <v>5</v>
      </c>
      <c r="O189" s="16">
        <f>(E189/D189)*100</f>
        <v>16</v>
      </c>
      <c r="P189" s="7">
        <f t="shared" si="8"/>
        <v>160</v>
      </c>
      <c r="Q189" s="4" t="str">
        <f>LEFT(T189,FIND("/",T189,1)-1)</f>
        <v>film &amp; video</v>
      </c>
      <c r="R189" s="4" t="str">
        <f>RIGHT(T189,LEN(T189)-FIND("/",T189))</f>
        <v>drama</v>
      </c>
      <c r="S189" s="4" t="b">
        <v>0</v>
      </c>
      <c r="T189" s="4" t="s">
        <v>8268</v>
      </c>
    </row>
    <row r="190" spans="1:20" ht="28.8" x14ac:dyDescent="0.3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11">
        <f t="shared" si="6"/>
        <v>41886.974710648145</v>
      </c>
      <c r="K190" s="4">
        <v>1407299015</v>
      </c>
      <c r="L190" s="11">
        <f t="shared" si="7"/>
        <v>41856.974710648145</v>
      </c>
      <c r="M190" s="4" t="b">
        <v>0</v>
      </c>
      <c r="N190" s="4">
        <v>0</v>
      </c>
      <c r="O190" s="16">
        <f>(E190/D190)*100</f>
        <v>0</v>
      </c>
      <c r="P190" s="7" t="e">
        <f t="shared" si="8"/>
        <v>#DIV/0!</v>
      </c>
      <c r="Q190" s="4" t="str">
        <f>LEFT(T190,FIND("/",T190,1)-1)</f>
        <v>film &amp; video</v>
      </c>
      <c r="R190" s="4" t="str">
        <f>RIGHT(T190,LEN(T190)-FIND("/",T190))</f>
        <v>drama</v>
      </c>
      <c r="S190" s="4" t="b">
        <v>0</v>
      </c>
      <c r="T190" s="4" t="s">
        <v>8268</v>
      </c>
    </row>
    <row r="191" spans="1:20" ht="28.8" x14ac:dyDescent="0.3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11">
        <f t="shared" si="6"/>
        <v>42616.482372685183</v>
      </c>
      <c r="K191" s="4">
        <v>1467736477</v>
      </c>
      <c r="L191" s="11">
        <f t="shared" si="7"/>
        <v>42556.482372685183</v>
      </c>
      <c r="M191" s="4" t="b">
        <v>0</v>
      </c>
      <c r="N191" s="4">
        <v>5</v>
      </c>
      <c r="O191" s="16">
        <f>(E191/D191)*100</f>
        <v>6.8999999999999992E-2</v>
      </c>
      <c r="P191" s="7">
        <f t="shared" si="8"/>
        <v>69</v>
      </c>
      <c r="Q191" s="4" t="str">
        <f>LEFT(T191,FIND("/",T191,1)-1)</f>
        <v>film &amp; video</v>
      </c>
      <c r="R191" s="4" t="str">
        <f>RIGHT(T191,LEN(T191)-FIND("/",T191))</f>
        <v>drama</v>
      </c>
      <c r="S191" s="4" t="b">
        <v>0</v>
      </c>
      <c r="T191" s="4" t="s">
        <v>8268</v>
      </c>
    </row>
    <row r="192" spans="1:20" x14ac:dyDescent="0.3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11">
        <f t="shared" si="6"/>
        <v>42537.442662037036</v>
      </c>
      <c r="K192" s="4">
        <v>1465227446</v>
      </c>
      <c r="L192" s="11">
        <f t="shared" si="7"/>
        <v>42527.442662037036</v>
      </c>
      <c r="M192" s="4" t="b">
        <v>0</v>
      </c>
      <c r="N192" s="4">
        <v>1</v>
      </c>
      <c r="O192" s="16">
        <f>(E192/D192)*100</f>
        <v>0.41666666666666669</v>
      </c>
      <c r="P192" s="7">
        <f t="shared" si="8"/>
        <v>50</v>
      </c>
      <c r="Q192" s="4" t="str">
        <f>LEFT(T192,FIND("/",T192,1)-1)</f>
        <v>film &amp; video</v>
      </c>
      <c r="R192" s="4" t="str">
        <f>RIGHT(T192,LEN(T192)-FIND("/",T192))</f>
        <v>drama</v>
      </c>
      <c r="S192" s="4" t="b">
        <v>0</v>
      </c>
      <c r="T192" s="4" t="s">
        <v>8268</v>
      </c>
    </row>
    <row r="193" spans="1:20" x14ac:dyDescent="0.3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11">
        <f t="shared" si="6"/>
        <v>42279.233078703699</v>
      </c>
      <c r="K193" s="4">
        <v>1440326138</v>
      </c>
      <c r="L193" s="11">
        <f t="shared" si="7"/>
        <v>42239.233078703699</v>
      </c>
      <c r="M193" s="4" t="b">
        <v>0</v>
      </c>
      <c r="N193" s="4">
        <v>3</v>
      </c>
      <c r="O193" s="16">
        <f>(E193/D193)*100</f>
        <v>5</v>
      </c>
      <c r="P193" s="7">
        <f t="shared" si="8"/>
        <v>83.333333333333329</v>
      </c>
      <c r="Q193" s="4" t="str">
        <f>LEFT(T193,FIND("/",T193,1)-1)</f>
        <v>film &amp; video</v>
      </c>
      <c r="R193" s="4" t="str">
        <f>RIGHT(T193,LEN(T193)-FIND("/",T193))</f>
        <v>drama</v>
      </c>
      <c r="S193" s="4" t="b">
        <v>0</v>
      </c>
      <c r="T193" s="4" t="s">
        <v>8268</v>
      </c>
    </row>
    <row r="194" spans="1:20" ht="28.8" x14ac:dyDescent="0.3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11">
        <f t="shared" si="6"/>
        <v>41929.583703703705</v>
      </c>
      <c r="K194" s="4">
        <v>1410980432</v>
      </c>
      <c r="L194" s="11">
        <f t="shared" si="7"/>
        <v>41899.583703703705</v>
      </c>
      <c r="M194" s="4" t="b">
        <v>0</v>
      </c>
      <c r="N194" s="4">
        <v>3</v>
      </c>
      <c r="O194" s="16">
        <f>(E194/D194)*100</f>
        <v>1.6999999999999999E-3</v>
      </c>
      <c r="P194" s="7">
        <f t="shared" si="8"/>
        <v>5.666666666666667</v>
      </c>
      <c r="Q194" s="4" t="str">
        <f>LEFT(T194,FIND("/",T194,1)-1)</f>
        <v>film &amp; video</v>
      </c>
      <c r="R194" s="4" t="str">
        <f>RIGHT(T194,LEN(T194)-FIND("/",T194))</f>
        <v>drama</v>
      </c>
      <c r="S194" s="4" t="b">
        <v>0</v>
      </c>
      <c r="T194" s="4" t="s">
        <v>8268</v>
      </c>
    </row>
    <row r="195" spans="1:20" ht="28.8" x14ac:dyDescent="0.3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11">
        <f t="shared" ref="J195:J258" si="9">(((I195/60)/60)/24)+DATE(1970,1,1)+(-5/24)</f>
        <v>41971.768124999995</v>
      </c>
      <c r="K195" s="4">
        <v>1412029566</v>
      </c>
      <c r="L195" s="11">
        <f t="shared" ref="L195:L258" si="10">(((K195/60)/60)/24)+DATE(1970,1,1)+(-5/24)</f>
        <v>41911.726458333331</v>
      </c>
      <c r="M195" s="4" t="b">
        <v>0</v>
      </c>
      <c r="N195" s="4">
        <v>0</v>
      </c>
      <c r="O195" s="16">
        <f>(E195/D195)*100</f>
        <v>0</v>
      </c>
      <c r="P195" s="7" t="e">
        <f t="shared" ref="P195:P258" si="11">(E195/N195)</f>
        <v>#DIV/0!</v>
      </c>
      <c r="Q195" s="4" t="str">
        <f>LEFT(T195,FIND("/",T195,1)-1)</f>
        <v>film &amp; video</v>
      </c>
      <c r="R195" s="4" t="str">
        <f>RIGHT(T195,LEN(T195)-FIND("/",T195))</f>
        <v>drama</v>
      </c>
      <c r="S195" s="4" t="b">
        <v>0</v>
      </c>
      <c r="T195" s="4" t="s">
        <v>8268</v>
      </c>
    </row>
    <row r="196" spans="1:20" ht="28.8" x14ac:dyDescent="0.3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11">
        <f t="shared" si="9"/>
        <v>42435.788553240738</v>
      </c>
      <c r="K196" s="4">
        <v>1452124531</v>
      </c>
      <c r="L196" s="11">
        <f t="shared" si="10"/>
        <v>42375.788553240738</v>
      </c>
      <c r="M196" s="4" t="b">
        <v>0</v>
      </c>
      <c r="N196" s="4">
        <v>3</v>
      </c>
      <c r="O196" s="16">
        <f>(E196/D196)*100</f>
        <v>0.12</v>
      </c>
      <c r="P196" s="7">
        <f t="shared" si="11"/>
        <v>1</v>
      </c>
      <c r="Q196" s="4" t="str">
        <f>LEFT(T196,FIND("/",T196,1)-1)</f>
        <v>film &amp; video</v>
      </c>
      <c r="R196" s="4" t="str">
        <f>RIGHT(T196,LEN(T196)-FIND("/",T196))</f>
        <v>drama</v>
      </c>
      <c r="S196" s="4" t="b">
        <v>0</v>
      </c>
      <c r="T196" s="4" t="s">
        <v>8268</v>
      </c>
    </row>
    <row r="197" spans="1:20" ht="28.8" x14ac:dyDescent="0.3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11">
        <f t="shared" si="9"/>
        <v>42195.462175925924</v>
      </c>
      <c r="K197" s="4">
        <v>1431360332</v>
      </c>
      <c r="L197" s="11">
        <f t="shared" si="10"/>
        <v>42135.462175925924</v>
      </c>
      <c r="M197" s="4" t="b">
        <v>0</v>
      </c>
      <c r="N197" s="4">
        <v>0</v>
      </c>
      <c r="O197" s="16">
        <f>(E197/D197)*100</f>
        <v>0</v>
      </c>
      <c r="P197" s="7" t="e">
        <f t="shared" si="11"/>
        <v>#DIV/0!</v>
      </c>
      <c r="Q197" s="4" t="str">
        <f>LEFT(T197,FIND("/",T197,1)-1)</f>
        <v>film &amp; video</v>
      </c>
      <c r="R197" s="4" t="str">
        <f>RIGHT(T197,LEN(T197)-FIND("/",T197))</f>
        <v>drama</v>
      </c>
      <c r="S197" s="4" t="b">
        <v>0</v>
      </c>
      <c r="T197" s="4" t="s">
        <v>8268</v>
      </c>
    </row>
    <row r="198" spans="1:20" x14ac:dyDescent="0.3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11">
        <f t="shared" si="9"/>
        <v>42287.666666666664</v>
      </c>
      <c r="K198" s="4">
        <v>1442062898</v>
      </c>
      <c r="L198" s="11">
        <f t="shared" si="10"/>
        <v>42259.334467592591</v>
      </c>
      <c r="M198" s="4" t="b">
        <v>0</v>
      </c>
      <c r="N198" s="4">
        <v>19</v>
      </c>
      <c r="O198" s="16">
        <f>(E198/D198)*100</f>
        <v>41.857142857142861</v>
      </c>
      <c r="P198" s="7">
        <f t="shared" si="11"/>
        <v>77.10526315789474</v>
      </c>
      <c r="Q198" s="4" t="str">
        <f>LEFT(T198,FIND("/",T198,1)-1)</f>
        <v>film &amp; video</v>
      </c>
      <c r="R198" s="4" t="str">
        <f>RIGHT(T198,LEN(T198)-FIND("/",T198))</f>
        <v>drama</v>
      </c>
      <c r="S198" s="4" t="b">
        <v>0</v>
      </c>
      <c r="T198" s="4" t="s">
        <v>8268</v>
      </c>
    </row>
    <row r="199" spans="1:20" ht="28.8" x14ac:dyDescent="0.3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11">
        <f t="shared" si="9"/>
        <v>42783.666666666664</v>
      </c>
      <c r="K199" s="4">
        <v>1483734100</v>
      </c>
      <c r="L199" s="11">
        <f t="shared" si="10"/>
        <v>42741.640046296299</v>
      </c>
      <c r="M199" s="4" t="b">
        <v>0</v>
      </c>
      <c r="N199" s="4">
        <v>8</v>
      </c>
      <c r="O199" s="16">
        <f>(E199/D199)*100</f>
        <v>10.48</v>
      </c>
      <c r="P199" s="7">
        <f t="shared" si="11"/>
        <v>32.75</v>
      </c>
      <c r="Q199" s="4" t="str">
        <f>LEFT(T199,FIND("/",T199,1)-1)</f>
        <v>film &amp; video</v>
      </c>
      <c r="R199" s="4" t="str">
        <f>RIGHT(T199,LEN(T199)-FIND("/",T199))</f>
        <v>drama</v>
      </c>
      <c r="S199" s="4" t="b">
        <v>0</v>
      </c>
      <c r="T199" s="4" t="s">
        <v>8268</v>
      </c>
    </row>
    <row r="200" spans="1:20" ht="28.8" x14ac:dyDescent="0.3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11">
        <f t="shared" si="9"/>
        <v>41917.175023148149</v>
      </c>
      <c r="K200" s="4">
        <v>1409908322</v>
      </c>
      <c r="L200" s="11">
        <f t="shared" si="10"/>
        <v>41887.175023148149</v>
      </c>
      <c r="M200" s="4" t="b">
        <v>0</v>
      </c>
      <c r="N200" s="4">
        <v>6</v>
      </c>
      <c r="O200" s="16">
        <f>(E200/D200)*100</f>
        <v>1.1159999999999999</v>
      </c>
      <c r="P200" s="7">
        <f t="shared" si="11"/>
        <v>46.5</v>
      </c>
      <c r="Q200" s="4" t="str">
        <f>LEFT(T200,FIND("/",T200,1)-1)</f>
        <v>film &amp; video</v>
      </c>
      <c r="R200" s="4" t="str">
        <f>RIGHT(T200,LEN(T200)-FIND("/",T200))</f>
        <v>drama</v>
      </c>
      <c r="S200" s="4" t="b">
        <v>0</v>
      </c>
      <c r="T200" s="4" t="s">
        <v>8268</v>
      </c>
    </row>
    <row r="201" spans="1:20" ht="28.8" x14ac:dyDescent="0.3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11">
        <f t="shared" si="9"/>
        <v>42613.915532407402</v>
      </c>
      <c r="K201" s="4">
        <v>1470106702</v>
      </c>
      <c r="L201" s="11">
        <f t="shared" si="10"/>
        <v>42583.915532407402</v>
      </c>
      <c r="M201" s="4" t="b">
        <v>0</v>
      </c>
      <c r="N201" s="4">
        <v>0</v>
      </c>
      <c r="O201" s="16">
        <f>(E201/D201)*100</f>
        <v>0</v>
      </c>
      <c r="P201" s="7" t="e">
        <f t="shared" si="11"/>
        <v>#DIV/0!</v>
      </c>
      <c r="Q201" s="4" t="str">
        <f>LEFT(T201,FIND("/",T201,1)-1)</f>
        <v>film &amp; video</v>
      </c>
      <c r="R201" s="4" t="str">
        <f>RIGHT(T201,LEN(T201)-FIND("/",T201))</f>
        <v>drama</v>
      </c>
      <c r="S201" s="4" t="b">
        <v>0</v>
      </c>
      <c r="T201" s="4" t="s">
        <v>8268</v>
      </c>
    </row>
    <row r="202" spans="1:20" x14ac:dyDescent="0.3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11">
        <f t="shared" si="9"/>
        <v>41896.875034722223</v>
      </c>
      <c r="K202" s="4">
        <v>1408154403</v>
      </c>
      <c r="L202" s="11">
        <f t="shared" si="10"/>
        <v>41866.875034722223</v>
      </c>
      <c r="M202" s="4" t="b">
        <v>0</v>
      </c>
      <c r="N202" s="4">
        <v>18</v>
      </c>
      <c r="O202" s="16">
        <f>(E202/D202)*100</f>
        <v>26.192500000000003</v>
      </c>
      <c r="P202" s="7">
        <f t="shared" si="11"/>
        <v>87.308333333333337</v>
      </c>
      <c r="Q202" s="4" t="str">
        <f>LEFT(T202,FIND("/",T202,1)-1)</f>
        <v>film &amp; video</v>
      </c>
      <c r="R202" s="4" t="str">
        <f>RIGHT(T202,LEN(T202)-FIND("/",T202))</f>
        <v>drama</v>
      </c>
      <c r="S202" s="4" t="b">
        <v>0</v>
      </c>
      <c r="T202" s="4" t="s">
        <v>8268</v>
      </c>
    </row>
    <row r="203" spans="1:20" ht="28.8" x14ac:dyDescent="0.3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11">
        <f t="shared" si="9"/>
        <v>42043.610289351847</v>
      </c>
      <c r="K203" s="4">
        <v>1421696329</v>
      </c>
      <c r="L203" s="11">
        <f t="shared" si="10"/>
        <v>42023.610289351847</v>
      </c>
      <c r="M203" s="4" t="b">
        <v>0</v>
      </c>
      <c r="N203" s="4">
        <v>7</v>
      </c>
      <c r="O203" s="16">
        <f>(E203/D203)*100</f>
        <v>58.461538461538467</v>
      </c>
      <c r="P203" s="7">
        <f t="shared" si="11"/>
        <v>54.285714285714285</v>
      </c>
      <c r="Q203" s="4" t="str">
        <f>LEFT(T203,FIND("/",T203,1)-1)</f>
        <v>film &amp; video</v>
      </c>
      <c r="R203" s="4" t="str">
        <f>RIGHT(T203,LEN(T203)-FIND("/",T203))</f>
        <v>drama</v>
      </c>
      <c r="S203" s="4" t="b">
        <v>0</v>
      </c>
      <c r="T203" s="4" t="s">
        <v>8268</v>
      </c>
    </row>
    <row r="204" spans="1:20" x14ac:dyDescent="0.3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11">
        <f t="shared" si="9"/>
        <v>42285.665972222218</v>
      </c>
      <c r="K204" s="4">
        <v>1441750564</v>
      </c>
      <c r="L204" s="11">
        <f t="shared" si="10"/>
        <v>42255.719490740739</v>
      </c>
      <c r="M204" s="4" t="b">
        <v>0</v>
      </c>
      <c r="N204" s="4">
        <v>0</v>
      </c>
      <c r="O204" s="16">
        <f>(E204/D204)*100</f>
        <v>0</v>
      </c>
      <c r="P204" s="7" t="e">
        <f t="shared" si="11"/>
        <v>#DIV/0!</v>
      </c>
      <c r="Q204" s="4" t="str">
        <f>LEFT(T204,FIND("/",T204,1)-1)</f>
        <v>film &amp; video</v>
      </c>
      <c r="R204" s="4" t="str">
        <f>RIGHT(T204,LEN(T204)-FIND("/",T204))</f>
        <v>drama</v>
      </c>
      <c r="S204" s="4" t="b">
        <v>0</v>
      </c>
      <c r="T204" s="4" t="s">
        <v>8268</v>
      </c>
    </row>
    <row r="205" spans="1:20" x14ac:dyDescent="0.3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11">
        <f t="shared" si="9"/>
        <v>42033.639629629623</v>
      </c>
      <c r="K205" s="4">
        <v>1417378864</v>
      </c>
      <c r="L205" s="11">
        <f t="shared" si="10"/>
        <v>41973.639629629623</v>
      </c>
      <c r="M205" s="4" t="b">
        <v>0</v>
      </c>
      <c r="N205" s="4">
        <v>8</v>
      </c>
      <c r="O205" s="16">
        <f>(E205/D205)*100</f>
        <v>29.84</v>
      </c>
      <c r="P205" s="7">
        <f t="shared" si="11"/>
        <v>93.25</v>
      </c>
      <c r="Q205" s="4" t="str">
        <f>LEFT(T205,FIND("/",T205,1)-1)</f>
        <v>film &amp; video</v>
      </c>
      <c r="R205" s="4" t="str">
        <f>RIGHT(T205,LEN(T205)-FIND("/",T205))</f>
        <v>drama</v>
      </c>
      <c r="S205" s="4" t="b">
        <v>0</v>
      </c>
      <c r="T205" s="4" t="s">
        <v>8268</v>
      </c>
    </row>
    <row r="206" spans="1:20" ht="28.8" x14ac:dyDescent="0.3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11">
        <f t="shared" si="9"/>
        <v>42586.375034722216</v>
      </c>
      <c r="K206" s="4">
        <v>1467727203</v>
      </c>
      <c r="L206" s="11">
        <f t="shared" si="10"/>
        <v>42556.375034722216</v>
      </c>
      <c r="M206" s="4" t="b">
        <v>0</v>
      </c>
      <c r="N206" s="4">
        <v>1293</v>
      </c>
      <c r="O206" s="16">
        <f>(E206/D206)*100</f>
        <v>50.721666666666664</v>
      </c>
      <c r="P206" s="7">
        <f t="shared" si="11"/>
        <v>117.68368136117556</v>
      </c>
      <c r="Q206" s="4" t="str">
        <f>LEFT(T206,FIND("/",T206,1)-1)</f>
        <v>film &amp; video</v>
      </c>
      <c r="R206" s="4" t="str">
        <f>RIGHT(T206,LEN(T206)-FIND("/",T206))</f>
        <v>drama</v>
      </c>
      <c r="S206" s="4" t="b">
        <v>0</v>
      </c>
      <c r="T206" s="4" t="s">
        <v>8268</v>
      </c>
    </row>
    <row r="207" spans="1:20" ht="28.8" x14ac:dyDescent="0.3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11">
        <f t="shared" si="9"/>
        <v>42283.423865740733</v>
      </c>
      <c r="K207" s="4">
        <v>1441120222</v>
      </c>
      <c r="L207" s="11">
        <f t="shared" si="10"/>
        <v>42248.423865740733</v>
      </c>
      <c r="M207" s="4" t="b">
        <v>0</v>
      </c>
      <c r="N207" s="4">
        <v>17</v>
      </c>
      <c r="O207" s="16">
        <f>(E207/D207)*100</f>
        <v>16.25</v>
      </c>
      <c r="P207" s="7">
        <f t="shared" si="11"/>
        <v>76.470588235294116</v>
      </c>
      <c r="Q207" s="4" t="str">
        <f>LEFT(T207,FIND("/",T207,1)-1)</f>
        <v>film &amp; video</v>
      </c>
      <c r="R207" s="4" t="str">
        <f>RIGHT(T207,LEN(T207)-FIND("/",T207))</f>
        <v>drama</v>
      </c>
      <c r="S207" s="4" t="b">
        <v>0</v>
      </c>
      <c r="T207" s="4" t="s">
        <v>8268</v>
      </c>
    </row>
    <row r="208" spans="1:20" x14ac:dyDescent="0.3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11">
        <f t="shared" si="9"/>
        <v>42587.79609953703</v>
      </c>
      <c r="K208" s="4">
        <v>1468627583</v>
      </c>
      <c r="L208" s="11">
        <f t="shared" si="10"/>
        <v>42566.79609953703</v>
      </c>
      <c r="M208" s="4" t="b">
        <v>0</v>
      </c>
      <c r="N208" s="4">
        <v>0</v>
      </c>
      <c r="O208" s="16">
        <f>(E208/D208)*100</f>
        <v>0</v>
      </c>
      <c r="P208" s="7" t="e">
        <f t="shared" si="11"/>
        <v>#DIV/0!</v>
      </c>
      <c r="Q208" s="4" t="str">
        <f>LEFT(T208,FIND("/",T208,1)-1)</f>
        <v>film &amp; video</v>
      </c>
      <c r="R208" s="4" t="str">
        <f>RIGHT(T208,LEN(T208)-FIND("/",T208))</f>
        <v>drama</v>
      </c>
      <c r="S208" s="4" t="b">
        <v>0</v>
      </c>
      <c r="T208" s="4" t="s">
        <v>8268</v>
      </c>
    </row>
    <row r="209" spans="1:20" ht="28.8" x14ac:dyDescent="0.3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11">
        <f t="shared" si="9"/>
        <v>42007.988865740735</v>
      </c>
      <c r="K209" s="4">
        <v>1417754638</v>
      </c>
      <c r="L209" s="11">
        <f t="shared" si="10"/>
        <v>41977.988865740735</v>
      </c>
      <c r="M209" s="4" t="b">
        <v>0</v>
      </c>
      <c r="N209" s="4">
        <v>13</v>
      </c>
      <c r="O209" s="16">
        <f>(E209/D209)*100</f>
        <v>15.214285714285714</v>
      </c>
      <c r="P209" s="7">
        <f t="shared" si="11"/>
        <v>163.84615384615384</v>
      </c>
      <c r="Q209" s="4" t="str">
        <f>LEFT(T209,FIND("/",T209,1)-1)</f>
        <v>film &amp; video</v>
      </c>
      <c r="R209" s="4" t="str">
        <f>RIGHT(T209,LEN(T209)-FIND("/",T209))</f>
        <v>drama</v>
      </c>
      <c r="S209" s="4" t="b">
        <v>0</v>
      </c>
      <c r="T209" s="4" t="s">
        <v>8268</v>
      </c>
    </row>
    <row r="210" spans="1:20" ht="28.8" x14ac:dyDescent="0.3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11">
        <f t="shared" si="9"/>
        <v>41989.16165509259</v>
      </c>
      <c r="K210" s="4">
        <v>1416127967</v>
      </c>
      <c r="L210" s="11">
        <f t="shared" si="10"/>
        <v>41959.16165509259</v>
      </c>
      <c r="M210" s="4" t="b">
        <v>0</v>
      </c>
      <c r="N210" s="4">
        <v>0</v>
      </c>
      <c r="O210" s="16">
        <f>(E210/D210)*100</f>
        <v>0</v>
      </c>
      <c r="P210" s="7" t="e">
        <f t="shared" si="11"/>
        <v>#DIV/0!</v>
      </c>
      <c r="Q210" s="4" t="str">
        <f>LEFT(T210,FIND("/",T210,1)-1)</f>
        <v>film &amp; video</v>
      </c>
      <c r="R210" s="4" t="str">
        <f>RIGHT(T210,LEN(T210)-FIND("/",T210))</f>
        <v>drama</v>
      </c>
      <c r="S210" s="4" t="b">
        <v>0</v>
      </c>
      <c r="T210" s="4" t="s">
        <v>8268</v>
      </c>
    </row>
    <row r="211" spans="1:20" ht="28.8" x14ac:dyDescent="0.3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11">
        <f t="shared" si="9"/>
        <v>42195.714525462965</v>
      </c>
      <c r="K211" s="4">
        <v>1433974135</v>
      </c>
      <c r="L211" s="11">
        <f t="shared" si="10"/>
        <v>42165.714525462965</v>
      </c>
      <c r="M211" s="4" t="b">
        <v>0</v>
      </c>
      <c r="N211" s="4">
        <v>0</v>
      </c>
      <c r="O211" s="16">
        <f>(E211/D211)*100</f>
        <v>0</v>
      </c>
      <c r="P211" s="7" t="e">
        <f t="shared" si="11"/>
        <v>#DIV/0!</v>
      </c>
      <c r="Q211" s="4" t="str">
        <f>LEFT(T211,FIND("/",T211,1)-1)</f>
        <v>film &amp; video</v>
      </c>
      <c r="R211" s="4" t="str">
        <f>RIGHT(T211,LEN(T211)-FIND("/",T211))</f>
        <v>drama</v>
      </c>
      <c r="S211" s="4" t="b">
        <v>0</v>
      </c>
      <c r="T211" s="4" t="s">
        <v>8268</v>
      </c>
    </row>
    <row r="212" spans="1:20" ht="28.8" x14ac:dyDescent="0.3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11">
        <f t="shared" si="9"/>
        <v>42277.999999999993</v>
      </c>
      <c r="K212" s="4">
        <v>1441157592</v>
      </c>
      <c r="L212" s="11">
        <f t="shared" si="10"/>
        <v>42248.856388888882</v>
      </c>
      <c r="M212" s="4" t="b">
        <v>0</v>
      </c>
      <c r="N212" s="4">
        <v>33</v>
      </c>
      <c r="O212" s="16">
        <f>(E212/D212)*100</f>
        <v>25.25</v>
      </c>
      <c r="P212" s="7">
        <f t="shared" si="11"/>
        <v>91.818181818181813</v>
      </c>
      <c r="Q212" s="4" t="str">
        <f>LEFT(T212,FIND("/",T212,1)-1)</f>
        <v>film &amp; video</v>
      </c>
      <c r="R212" s="4" t="str">
        <f>RIGHT(T212,LEN(T212)-FIND("/",T212))</f>
        <v>drama</v>
      </c>
      <c r="S212" s="4" t="b">
        <v>0</v>
      </c>
      <c r="T212" s="4" t="s">
        <v>8268</v>
      </c>
    </row>
    <row r="213" spans="1:20" ht="28.8" x14ac:dyDescent="0.3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11">
        <f t="shared" si="9"/>
        <v>42265.951585648152</v>
      </c>
      <c r="K213" s="4">
        <v>1440042617</v>
      </c>
      <c r="L213" s="11">
        <f t="shared" si="10"/>
        <v>42235.951585648152</v>
      </c>
      <c r="M213" s="4" t="b">
        <v>0</v>
      </c>
      <c r="N213" s="4">
        <v>12</v>
      </c>
      <c r="O213" s="16">
        <f>(E213/D213)*100</f>
        <v>44.6</v>
      </c>
      <c r="P213" s="7">
        <f t="shared" si="11"/>
        <v>185.83333333333334</v>
      </c>
      <c r="Q213" s="4" t="str">
        <f>LEFT(T213,FIND("/",T213,1)-1)</f>
        <v>film &amp; video</v>
      </c>
      <c r="R213" s="4" t="str">
        <f>RIGHT(T213,LEN(T213)-FIND("/",T213))</f>
        <v>drama</v>
      </c>
      <c r="S213" s="4" t="b">
        <v>0</v>
      </c>
      <c r="T213" s="4" t="s">
        <v>8268</v>
      </c>
    </row>
    <row r="214" spans="1:20" x14ac:dyDescent="0.3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11">
        <f t="shared" si="9"/>
        <v>42476.631018518521</v>
      </c>
      <c r="K214" s="4">
        <v>1455656920</v>
      </c>
      <c r="L214" s="11">
        <f t="shared" si="10"/>
        <v>42416.672685185178</v>
      </c>
      <c r="M214" s="4" t="b">
        <v>0</v>
      </c>
      <c r="N214" s="4">
        <v>1</v>
      </c>
      <c r="O214" s="16">
        <f>(E214/D214)*100</f>
        <v>1.5873015873015872E-2</v>
      </c>
      <c r="P214" s="7">
        <f t="shared" si="11"/>
        <v>1</v>
      </c>
      <c r="Q214" s="4" t="str">
        <f>LEFT(T214,FIND("/",T214,1)-1)</f>
        <v>film &amp; video</v>
      </c>
      <c r="R214" s="4" t="str">
        <f>RIGHT(T214,LEN(T214)-FIND("/",T214))</f>
        <v>drama</v>
      </c>
      <c r="S214" s="4" t="b">
        <v>0</v>
      </c>
      <c r="T214" s="4" t="s">
        <v>8268</v>
      </c>
    </row>
    <row r="215" spans="1:20" x14ac:dyDescent="0.3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11">
        <f t="shared" si="9"/>
        <v>42232.379641203697</v>
      </c>
      <c r="K215" s="4">
        <v>1437142547</v>
      </c>
      <c r="L215" s="11">
        <f t="shared" si="10"/>
        <v>42202.385960648149</v>
      </c>
      <c r="M215" s="4" t="b">
        <v>0</v>
      </c>
      <c r="N215" s="4">
        <v>1</v>
      </c>
      <c r="O215" s="16">
        <f>(E215/D215)*100</f>
        <v>0.04</v>
      </c>
      <c r="P215" s="7">
        <f t="shared" si="11"/>
        <v>20</v>
      </c>
      <c r="Q215" s="4" t="str">
        <f>LEFT(T215,FIND("/",T215,1)-1)</f>
        <v>film &amp; video</v>
      </c>
      <c r="R215" s="4" t="str">
        <f>RIGHT(T215,LEN(T215)-FIND("/",T215))</f>
        <v>drama</v>
      </c>
      <c r="S215" s="4" t="b">
        <v>0</v>
      </c>
      <c r="T215" s="4" t="s">
        <v>8268</v>
      </c>
    </row>
    <row r="216" spans="1:20" ht="28.8" x14ac:dyDescent="0.3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11">
        <f t="shared" si="9"/>
        <v>42069.432280092595</v>
      </c>
      <c r="K216" s="4">
        <v>1420471349</v>
      </c>
      <c r="L216" s="11">
        <f t="shared" si="10"/>
        <v>42009.432280092595</v>
      </c>
      <c r="M216" s="4" t="b">
        <v>0</v>
      </c>
      <c r="N216" s="4">
        <v>1</v>
      </c>
      <c r="O216" s="16">
        <f>(E216/D216)*100</f>
        <v>8.0000000000000002E-3</v>
      </c>
      <c r="P216" s="7">
        <f t="shared" si="11"/>
        <v>1</v>
      </c>
      <c r="Q216" s="4" t="str">
        <f>LEFT(T216,FIND("/",T216,1)-1)</f>
        <v>film &amp; video</v>
      </c>
      <c r="R216" s="4" t="str">
        <f>RIGHT(T216,LEN(T216)-FIND("/",T216))</f>
        <v>drama</v>
      </c>
      <c r="S216" s="4" t="b">
        <v>0</v>
      </c>
      <c r="T216" s="4" t="s">
        <v>8268</v>
      </c>
    </row>
    <row r="217" spans="1:20" ht="28.8" x14ac:dyDescent="0.3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11">
        <f t="shared" si="9"/>
        <v>42417.790972222218</v>
      </c>
      <c r="K217" s="4">
        <v>1452058282</v>
      </c>
      <c r="L217" s="11">
        <f t="shared" si="10"/>
        <v>42375.021782407406</v>
      </c>
      <c r="M217" s="4" t="b">
        <v>0</v>
      </c>
      <c r="N217" s="4">
        <v>1</v>
      </c>
      <c r="O217" s="16">
        <f>(E217/D217)*100</f>
        <v>0.22727272727272727</v>
      </c>
      <c r="P217" s="7">
        <f t="shared" si="11"/>
        <v>10</v>
      </c>
      <c r="Q217" s="4" t="str">
        <f>LEFT(T217,FIND("/",T217,1)-1)</f>
        <v>film &amp; video</v>
      </c>
      <c r="R217" s="4" t="str">
        <f>RIGHT(T217,LEN(T217)-FIND("/",T217))</f>
        <v>drama</v>
      </c>
      <c r="S217" s="4" t="b">
        <v>0</v>
      </c>
      <c r="T217" s="4" t="s">
        <v>8268</v>
      </c>
    </row>
    <row r="218" spans="1:20" ht="28.8" x14ac:dyDescent="0.3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11">
        <f t="shared" si="9"/>
        <v>42116.708761574067</v>
      </c>
      <c r="K218" s="4">
        <v>1425423637</v>
      </c>
      <c r="L218" s="11">
        <f t="shared" si="10"/>
        <v>42066.750428240739</v>
      </c>
      <c r="M218" s="4" t="b">
        <v>0</v>
      </c>
      <c r="N218" s="4">
        <v>84</v>
      </c>
      <c r="O218" s="16">
        <f>(E218/D218)*100</f>
        <v>55.698440000000005</v>
      </c>
      <c r="P218" s="7">
        <f t="shared" si="11"/>
        <v>331.53833333333336</v>
      </c>
      <c r="Q218" s="4" t="str">
        <f>LEFT(T218,FIND("/",T218,1)-1)</f>
        <v>film &amp; video</v>
      </c>
      <c r="R218" s="4" t="str">
        <f>RIGHT(T218,LEN(T218)-FIND("/",T218))</f>
        <v>drama</v>
      </c>
      <c r="S218" s="4" t="b">
        <v>0</v>
      </c>
      <c r="T218" s="4" t="s">
        <v>8268</v>
      </c>
    </row>
    <row r="219" spans="1:20" x14ac:dyDescent="0.3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11">
        <f t="shared" si="9"/>
        <v>42001.432280092595</v>
      </c>
      <c r="K219" s="4">
        <v>1417101749</v>
      </c>
      <c r="L219" s="11">
        <f t="shared" si="10"/>
        <v>41970.432280092595</v>
      </c>
      <c r="M219" s="4" t="b">
        <v>0</v>
      </c>
      <c r="N219" s="4">
        <v>38</v>
      </c>
      <c r="O219" s="16">
        <f>(E219/D219)*100</f>
        <v>11.943</v>
      </c>
      <c r="P219" s="7">
        <f t="shared" si="11"/>
        <v>314.28947368421052</v>
      </c>
      <c r="Q219" s="4" t="str">
        <f>LEFT(T219,FIND("/",T219,1)-1)</f>
        <v>film &amp; video</v>
      </c>
      <c r="R219" s="4" t="str">
        <f>RIGHT(T219,LEN(T219)-FIND("/",T219))</f>
        <v>drama</v>
      </c>
      <c r="S219" s="4" t="b">
        <v>0</v>
      </c>
      <c r="T219" s="4" t="s">
        <v>8268</v>
      </c>
    </row>
    <row r="220" spans="1:20" ht="28.8" x14ac:dyDescent="0.3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11">
        <f t="shared" si="9"/>
        <v>42139.420011574075</v>
      </c>
      <c r="K220" s="4">
        <v>1426518289</v>
      </c>
      <c r="L220" s="11">
        <f t="shared" si="10"/>
        <v>42079.420011574075</v>
      </c>
      <c r="M220" s="4" t="b">
        <v>0</v>
      </c>
      <c r="N220" s="4">
        <v>1</v>
      </c>
      <c r="O220" s="16">
        <f>(E220/D220)*100</f>
        <v>2</v>
      </c>
      <c r="P220" s="7">
        <f t="shared" si="11"/>
        <v>100</v>
      </c>
      <c r="Q220" s="4" t="str">
        <f>LEFT(T220,FIND("/",T220,1)-1)</f>
        <v>film &amp; video</v>
      </c>
      <c r="R220" s="4" t="str">
        <f>RIGHT(T220,LEN(T220)-FIND("/",T220))</f>
        <v>drama</v>
      </c>
      <c r="S220" s="4" t="b">
        <v>0</v>
      </c>
      <c r="T220" s="4" t="s">
        <v>8268</v>
      </c>
    </row>
    <row r="221" spans="1:20" x14ac:dyDescent="0.3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11">
        <f t="shared" si="9"/>
        <v>42461.082638888889</v>
      </c>
      <c r="K221" s="4">
        <v>1456732225</v>
      </c>
      <c r="L221" s="11">
        <f t="shared" si="10"/>
        <v>42429.118344907409</v>
      </c>
      <c r="M221" s="4" t="b">
        <v>0</v>
      </c>
      <c r="N221" s="4">
        <v>76</v>
      </c>
      <c r="O221" s="16">
        <f>(E221/D221)*100</f>
        <v>17.630000000000003</v>
      </c>
      <c r="P221" s="7">
        <f t="shared" si="11"/>
        <v>115.98684210526316</v>
      </c>
      <c r="Q221" s="4" t="str">
        <f>LEFT(T221,FIND("/",T221,1)-1)</f>
        <v>film &amp; video</v>
      </c>
      <c r="R221" s="4" t="str">
        <f>RIGHT(T221,LEN(T221)-FIND("/",T221))</f>
        <v>drama</v>
      </c>
      <c r="S221" s="4" t="b">
        <v>0</v>
      </c>
      <c r="T221" s="4" t="s">
        <v>8268</v>
      </c>
    </row>
    <row r="222" spans="1:20" ht="28.8" x14ac:dyDescent="0.3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11">
        <f t="shared" si="9"/>
        <v>42236.629166666658</v>
      </c>
      <c r="K222" s="4">
        <v>1436542030</v>
      </c>
      <c r="L222" s="11">
        <f t="shared" si="10"/>
        <v>42195.435532407406</v>
      </c>
      <c r="M222" s="4" t="b">
        <v>0</v>
      </c>
      <c r="N222" s="4">
        <v>3</v>
      </c>
      <c r="O222" s="16">
        <f>(E222/D222)*100</f>
        <v>0.72</v>
      </c>
      <c r="P222" s="7">
        <f t="shared" si="11"/>
        <v>120</v>
      </c>
      <c r="Q222" s="4" t="str">
        <f>LEFT(T222,FIND("/",T222,1)-1)</f>
        <v>film &amp; video</v>
      </c>
      <c r="R222" s="4" t="str">
        <f>RIGHT(T222,LEN(T222)-FIND("/",T222))</f>
        <v>drama</v>
      </c>
      <c r="S222" s="4" t="b">
        <v>0</v>
      </c>
      <c r="T222" s="4" t="s">
        <v>8268</v>
      </c>
    </row>
    <row r="223" spans="1:20" x14ac:dyDescent="0.3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11">
        <f t="shared" si="9"/>
        <v>42091.587546296294</v>
      </c>
      <c r="K223" s="4">
        <v>1422389164</v>
      </c>
      <c r="L223" s="11">
        <f t="shared" si="10"/>
        <v>42031.629212962966</v>
      </c>
      <c r="M223" s="4" t="b">
        <v>0</v>
      </c>
      <c r="N223" s="4">
        <v>0</v>
      </c>
      <c r="O223" s="16">
        <f>(E223/D223)*100</f>
        <v>0</v>
      </c>
      <c r="P223" s="7" t="e">
        <f t="shared" si="11"/>
        <v>#DIV/0!</v>
      </c>
      <c r="Q223" s="4" t="str">
        <f>LEFT(T223,FIND("/",T223,1)-1)</f>
        <v>film &amp; video</v>
      </c>
      <c r="R223" s="4" t="str">
        <f>RIGHT(T223,LEN(T223)-FIND("/",T223))</f>
        <v>drama</v>
      </c>
      <c r="S223" s="4" t="b">
        <v>0</v>
      </c>
      <c r="T223" s="4" t="s">
        <v>8268</v>
      </c>
    </row>
    <row r="224" spans="1:20" ht="28.8" x14ac:dyDescent="0.3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11">
        <f t="shared" si="9"/>
        <v>42089.902083333327</v>
      </c>
      <c r="K224" s="4">
        <v>1422383318</v>
      </c>
      <c r="L224" s="11">
        <f t="shared" si="10"/>
        <v>42031.561550925922</v>
      </c>
      <c r="M224" s="4" t="b">
        <v>0</v>
      </c>
      <c r="N224" s="4">
        <v>2</v>
      </c>
      <c r="O224" s="16">
        <f>(E224/D224)*100</f>
        <v>13</v>
      </c>
      <c r="P224" s="7">
        <f t="shared" si="11"/>
        <v>65</v>
      </c>
      <c r="Q224" s="4" t="str">
        <f>LEFT(T224,FIND("/",T224,1)-1)</f>
        <v>film &amp; video</v>
      </c>
      <c r="R224" s="4" t="str">
        <f>RIGHT(T224,LEN(T224)-FIND("/",T224))</f>
        <v>drama</v>
      </c>
      <c r="S224" s="4" t="b">
        <v>0</v>
      </c>
      <c r="T224" s="4" t="s">
        <v>8268</v>
      </c>
    </row>
    <row r="225" spans="1:20" ht="28.8" x14ac:dyDescent="0.3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11">
        <f t="shared" si="9"/>
        <v>42511.836805555555</v>
      </c>
      <c r="K225" s="4">
        <v>1461287350</v>
      </c>
      <c r="L225" s="11">
        <f t="shared" si="10"/>
        <v>42481.839699074073</v>
      </c>
      <c r="M225" s="4" t="b">
        <v>0</v>
      </c>
      <c r="N225" s="4">
        <v>0</v>
      </c>
      <c r="O225" s="16">
        <f>(E225/D225)*100</f>
        <v>0</v>
      </c>
      <c r="P225" s="7" t="e">
        <f t="shared" si="11"/>
        <v>#DIV/0!</v>
      </c>
      <c r="Q225" s="4" t="str">
        <f>LEFT(T225,FIND("/",T225,1)-1)</f>
        <v>film &amp; video</v>
      </c>
      <c r="R225" s="4" t="str">
        <f>RIGHT(T225,LEN(T225)-FIND("/",T225))</f>
        <v>drama</v>
      </c>
      <c r="S225" s="4" t="b">
        <v>0</v>
      </c>
      <c r="T225" s="4" t="s">
        <v>8268</v>
      </c>
    </row>
    <row r="226" spans="1:20" ht="28.8" x14ac:dyDescent="0.3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11">
        <f t="shared" si="9"/>
        <v>42195.026921296296</v>
      </c>
      <c r="K226" s="4">
        <v>1431322726</v>
      </c>
      <c r="L226" s="11">
        <f t="shared" si="10"/>
        <v>42135.026921296296</v>
      </c>
      <c r="M226" s="4" t="b">
        <v>0</v>
      </c>
      <c r="N226" s="4">
        <v>0</v>
      </c>
      <c r="O226" s="16">
        <f>(E226/D226)*100</f>
        <v>0</v>
      </c>
      <c r="P226" s="7" t="e">
        <f t="shared" si="11"/>
        <v>#DIV/0!</v>
      </c>
      <c r="Q226" s="4" t="str">
        <f>LEFT(T226,FIND("/",T226,1)-1)</f>
        <v>film &amp; video</v>
      </c>
      <c r="R226" s="4" t="str">
        <f>RIGHT(T226,LEN(T226)-FIND("/",T226))</f>
        <v>drama</v>
      </c>
      <c r="S226" s="4" t="b">
        <v>0</v>
      </c>
      <c r="T226" s="4" t="s">
        <v>8268</v>
      </c>
    </row>
    <row r="227" spans="1:20" x14ac:dyDescent="0.3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11">
        <f t="shared" si="9"/>
        <v>42468.711273148147</v>
      </c>
      <c r="K227" s="4">
        <v>1457564654</v>
      </c>
      <c r="L227" s="11">
        <f t="shared" si="10"/>
        <v>42438.752939814811</v>
      </c>
      <c r="M227" s="4" t="b">
        <v>0</v>
      </c>
      <c r="N227" s="4">
        <v>0</v>
      </c>
      <c r="O227" s="16">
        <f>(E227/D227)*100</f>
        <v>0</v>
      </c>
      <c r="P227" s="7" t="e">
        <f t="shared" si="11"/>
        <v>#DIV/0!</v>
      </c>
      <c r="Q227" s="4" t="str">
        <f>LEFT(T227,FIND("/",T227,1)-1)</f>
        <v>film &amp; video</v>
      </c>
      <c r="R227" s="4" t="str">
        <f>RIGHT(T227,LEN(T227)-FIND("/",T227))</f>
        <v>drama</v>
      </c>
      <c r="S227" s="4" t="b">
        <v>0</v>
      </c>
      <c r="T227" s="4" t="s">
        <v>8268</v>
      </c>
    </row>
    <row r="228" spans="1:20" x14ac:dyDescent="0.3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11">
        <f t="shared" si="9"/>
        <v>42155.186805555553</v>
      </c>
      <c r="K228" s="4">
        <v>1428854344</v>
      </c>
      <c r="L228" s="11">
        <f t="shared" si="10"/>
        <v>42106.457685185182</v>
      </c>
      <c r="M228" s="4" t="b">
        <v>0</v>
      </c>
      <c r="N228" s="4">
        <v>2</v>
      </c>
      <c r="O228" s="16">
        <f>(E228/D228)*100</f>
        <v>0.86206896551724133</v>
      </c>
      <c r="P228" s="7">
        <f t="shared" si="11"/>
        <v>125</v>
      </c>
      <c r="Q228" s="4" t="str">
        <f>LEFT(T228,FIND("/",T228,1)-1)</f>
        <v>film &amp; video</v>
      </c>
      <c r="R228" s="4" t="str">
        <f>RIGHT(T228,LEN(T228)-FIND("/",T228))</f>
        <v>drama</v>
      </c>
      <c r="S228" s="4" t="b">
        <v>0</v>
      </c>
      <c r="T228" s="4" t="s">
        <v>8268</v>
      </c>
    </row>
    <row r="229" spans="1:20" ht="28.8" x14ac:dyDescent="0.3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11">
        <f t="shared" si="9"/>
        <v>42194.685659722221</v>
      </c>
      <c r="K229" s="4">
        <v>1433885241</v>
      </c>
      <c r="L229" s="11">
        <f t="shared" si="10"/>
        <v>42164.685659722221</v>
      </c>
      <c r="M229" s="4" t="b">
        <v>0</v>
      </c>
      <c r="N229" s="4">
        <v>0</v>
      </c>
      <c r="O229" s="16">
        <f>(E229/D229)*100</f>
        <v>0</v>
      </c>
      <c r="P229" s="7" t="e">
        <f t="shared" si="11"/>
        <v>#DIV/0!</v>
      </c>
      <c r="Q229" s="4" t="str">
        <f>LEFT(T229,FIND("/",T229,1)-1)</f>
        <v>film &amp; video</v>
      </c>
      <c r="R229" s="4" t="str">
        <f>RIGHT(T229,LEN(T229)-FIND("/",T229))</f>
        <v>drama</v>
      </c>
      <c r="S229" s="4" t="b">
        <v>0</v>
      </c>
      <c r="T229" s="4" t="s">
        <v>8268</v>
      </c>
    </row>
    <row r="230" spans="1:20" x14ac:dyDescent="0.3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11">
        <f t="shared" si="9"/>
        <v>42156.478067129625</v>
      </c>
      <c r="K230" s="4">
        <v>1427992105</v>
      </c>
      <c r="L230" s="11">
        <f t="shared" si="10"/>
        <v>42096.478067129625</v>
      </c>
      <c r="M230" s="4" t="b">
        <v>0</v>
      </c>
      <c r="N230" s="4">
        <v>0</v>
      </c>
      <c r="O230" s="16">
        <f>(E230/D230)*100</f>
        <v>0</v>
      </c>
      <c r="P230" s="7" t="e">
        <f t="shared" si="11"/>
        <v>#DIV/0!</v>
      </c>
      <c r="Q230" s="4" t="str">
        <f>LEFT(T230,FIND("/",T230,1)-1)</f>
        <v>film &amp; video</v>
      </c>
      <c r="R230" s="4" t="str">
        <f>RIGHT(T230,LEN(T230)-FIND("/",T230))</f>
        <v>drama</v>
      </c>
      <c r="S230" s="4" t="b">
        <v>0</v>
      </c>
      <c r="T230" s="4" t="s">
        <v>8268</v>
      </c>
    </row>
    <row r="231" spans="1:20" ht="28.8" x14ac:dyDescent="0.3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11">
        <f t="shared" si="9"/>
        <v>42413.725659722222</v>
      </c>
      <c r="K231" s="4">
        <v>1452810297</v>
      </c>
      <c r="L231" s="11">
        <f t="shared" si="10"/>
        <v>42383.725659722222</v>
      </c>
      <c r="M231" s="4" t="b">
        <v>0</v>
      </c>
      <c r="N231" s="4">
        <v>0</v>
      </c>
      <c r="O231" s="16">
        <f>(E231/D231)*100</f>
        <v>0</v>
      </c>
      <c r="P231" s="7" t="e">
        <f t="shared" si="11"/>
        <v>#DIV/0!</v>
      </c>
      <c r="Q231" s="4" t="str">
        <f>LEFT(T231,FIND("/",T231,1)-1)</f>
        <v>film &amp; video</v>
      </c>
      <c r="R231" s="4" t="str">
        <f>RIGHT(T231,LEN(T231)-FIND("/",T231))</f>
        <v>drama</v>
      </c>
      <c r="S231" s="4" t="b">
        <v>0</v>
      </c>
      <c r="T231" s="4" t="s">
        <v>8268</v>
      </c>
    </row>
    <row r="232" spans="1:20" ht="28.8" x14ac:dyDescent="0.3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11">
        <f t="shared" si="9"/>
        <v>42159.568877314807</v>
      </c>
      <c r="K232" s="4">
        <v>1430851151</v>
      </c>
      <c r="L232" s="11">
        <f t="shared" si="10"/>
        <v>42129.568877314807</v>
      </c>
      <c r="M232" s="4" t="b">
        <v>0</v>
      </c>
      <c r="N232" s="4">
        <v>2</v>
      </c>
      <c r="O232" s="16">
        <f>(E232/D232)*100</f>
        <v>0.4</v>
      </c>
      <c r="P232" s="7">
        <f t="shared" si="11"/>
        <v>30</v>
      </c>
      <c r="Q232" s="4" t="str">
        <f>LEFT(T232,FIND("/",T232,1)-1)</f>
        <v>film &amp; video</v>
      </c>
      <c r="R232" s="4" t="str">
        <f>RIGHT(T232,LEN(T232)-FIND("/",T232))</f>
        <v>drama</v>
      </c>
      <c r="S232" s="4" t="b">
        <v>0</v>
      </c>
      <c r="T232" s="4" t="s">
        <v>8268</v>
      </c>
    </row>
    <row r="233" spans="1:20" ht="28.8" x14ac:dyDescent="0.3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11">
        <f t="shared" si="9"/>
        <v>42371.750590277778</v>
      </c>
      <c r="K233" s="4">
        <v>1449183651</v>
      </c>
      <c r="L233" s="11">
        <f t="shared" si="10"/>
        <v>42341.750590277778</v>
      </c>
      <c r="M233" s="4" t="b">
        <v>0</v>
      </c>
      <c r="N233" s="4">
        <v>0</v>
      </c>
      <c r="O233" s="16">
        <f>(E233/D233)*100</f>
        <v>0</v>
      </c>
      <c r="P233" s="7" t="e">
        <f t="shared" si="11"/>
        <v>#DIV/0!</v>
      </c>
      <c r="Q233" s="4" t="str">
        <f>LEFT(T233,FIND("/",T233,1)-1)</f>
        <v>film &amp; video</v>
      </c>
      <c r="R233" s="4" t="str">
        <f>RIGHT(T233,LEN(T233)-FIND("/",T233))</f>
        <v>drama</v>
      </c>
      <c r="S233" s="4" t="b">
        <v>0</v>
      </c>
      <c r="T233" s="4" t="s">
        <v>8268</v>
      </c>
    </row>
    <row r="234" spans="1:20" ht="28.8" x14ac:dyDescent="0.3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11">
        <f t="shared" si="9"/>
        <v>42062.617430555554</v>
      </c>
      <c r="K234" s="4">
        <v>1422474546</v>
      </c>
      <c r="L234" s="11">
        <f t="shared" si="10"/>
        <v>42032.617430555554</v>
      </c>
      <c r="M234" s="4" t="b">
        <v>0</v>
      </c>
      <c r="N234" s="4">
        <v>7</v>
      </c>
      <c r="O234" s="16">
        <f>(E234/D234)*100</f>
        <v>2.75</v>
      </c>
      <c r="P234" s="7">
        <f t="shared" si="11"/>
        <v>15.714285714285714</v>
      </c>
      <c r="Q234" s="4" t="str">
        <f>LEFT(T234,FIND("/",T234,1)-1)</f>
        <v>film &amp; video</v>
      </c>
      <c r="R234" s="4" t="str">
        <f>RIGHT(T234,LEN(T234)-FIND("/",T234))</f>
        <v>drama</v>
      </c>
      <c r="S234" s="4" t="b">
        <v>0</v>
      </c>
      <c r="T234" s="4" t="s">
        <v>8268</v>
      </c>
    </row>
    <row r="235" spans="1:20" x14ac:dyDescent="0.3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11">
        <f t="shared" si="9"/>
        <v>42642.703379629624</v>
      </c>
      <c r="K235" s="4">
        <v>1472593972</v>
      </c>
      <c r="L235" s="11">
        <f t="shared" si="10"/>
        <v>42612.703379629624</v>
      </c>
      <c r="M235" s="4" t="b">
        <v>0</v>
      </c>
      <c r="N235" s="4">
        <v>0</v>
      </c>
      <c r="O235" s="16">
        <f>(E235/D235)*100</f>
        <v>0</v>
      </c>
      <c r="P235" s="7" t="e">
        <f t="shared" si="11"/>
        <v>#DIV/0!</v>
      </c>
      <c r="Q235" s="4" t="str">
        <f>LEFT(T235,FIND("/",T235,1)-1)</f>
        <v>film &amp; video</v>
      </c>
      <c r="R235" s="4" t="str">
        <f>RIGHT(T235,LEN(T235)-FIND("/",T235))</f>
        <v>drama</v>
      </c>
      <c r="S235" s="4" t="b">
        <v>0</v>
      </c>
      <c r="T235" s="4" t="s">
        <v>8268</v>
      </c>
    </row>
    <row r="236" spans="1:20" ht="28.8" x14ac:dyDescent="0.3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11">
        <f t="shared" si="9"/>
        <v>42175.82707175926</v>
      </c>
      <c r="K236" s="4">
        <v>1431391859</v>
      </c>
      <c r="L236" s="11">
        <f t="shared" si="10"/>
        <v>42135.82707175926</v>
      </c>
      <c r="M236" s="4" t="b">
        <v>0</v>
      </c>
      <c r="N236" s="4">
        <v>5</v>
      </c>
      <c r="O236" s="16">
        <f>(E236/D236)*100</f>
        <v>40.1</v>
      </c>
      <c r="P236" s="7">
        <f t="shared" si="11"/>
        <v>80.2</v>
      </c>
      <c r="Q236" s="4" t="str">
        <f>LEFT(T236,FIND("/",T236,1)-1)</f>
        <v>film &amp; video</v>
      </c>
      <c r="R236" s="4" t="str">
        <f>RIGHT(T236,LEN(T236)-FIND("/",T236))</f>
        <v>drama</v>
      </c>
      <c r="S236" s="4" t="b">
        <v>0</v>
      </c>
      <c r="T236" s="4" t="s">
        <v>8268</v>
      </c>
    </row>
    <row r="237" spans="1:20" x14ac:dyDescent="0.3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11">
        <f t="shared" si="9"/>
        <v>42194.700196759259</v>
      </c>
      <c r="K237" s="4">
        <v>1433886497</v>
      </c>
      <c r="L237" s="11">
        <f t="shared" si="10"/>
        <v>42164.700196759259</v>
      </c>
      <c r="M237" s="4" t="b">
        <v>0</v>
      </c>
      <c r="N237" s="4">
        <v>0</v>
      </c>
      <c r="O237" s="16">
        <f>(E237/D237)*100</f>
        <v>0</v>
      </c>
      <c r="P237" s="7" t="e">
        <f t="shared" si="11"/>
        <v>#DIV/0!</v>
      </c>
      <c r="Q237" s="4" t="str">
        <f>LEFT(T237,FIND("/",T237,1)-1)</f>
        <v>film &amp; video</v>
      </c>
      <c r="R237" s="4" t="str">
        <f>RIGHT(T237,LEN(T237)-FIND("/",T237))</f>
        <v>drama</v>
      </c>
      <c r="S237" s="4" t="b">
        <v>0</v>
      </c>
      <c r="T237" s="4" t="s">
        <v>8268</v>
      </c>
    </row>
    <row r="238" spans="1:20" ht="28.8" x14ac:dyDescent="0.3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11">
        <f t="shared" si="9"/>
        <v>42373.791666666664</v>
      </c>
      <c r="K238" s="4">
        <v>1447380099</v>
      </c>
      <c r="L238" s="11">
        <f t="shared" si="10"/>
        <v>42320.876145833325</v>
      </c>
      <c r="M238" s="4" t="b">
        <v>0</v>
      </c>
      <c r="N238" s="4">
        <v>0</v>
      </c>
      <c r="O238" s="16">
        <f>(E238/D238)*100</f>
        <v>0</v>
      </c>
      <c r="P238" s="7" t="e">
        <f t="shared" si="11"/>
        <v>#DIV/0!</v>
      </c>
      <c r="Q238" s="4" t="str">
        <f>LEFT(T238,FIND("/",T238,1)-1)</f>
        <v>film &amp; video</v>
      </c>
      <c r="R238" s="4" t="str">
        <f>RIGHT(T238,LEN(T238)-FIND("/",T238))</f>
        <v>drama</v>
      </c>
      <c r="S238" s="4" t="b">
        <v>0</v>
      </c>
      <c r="T238" s="4" t="s">
        <v>8268</v>
      </c>
    </row>
    <row r="239" spans="1:20" x14ac:dyDescent="0.3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11">
        <f t="shared" si="9"/>
        <v>42437.368854166663</v>
      </c>
      <c r="K239" s="4">
        <v>1452261069</v>
      </c>
      <c r="L239" s="11">
        <f t="shared" si="10"/>
        <v>42377.368854166663</v>
      </c>
      <c r="M239" s="4" t="b">
        <v>0</v>
      </c>
      <c r="N239" s="4">
        <v>1</v>
      </c>
      <c r="O239" s="16">
        <f>(E239/D239)*100</f>
        <v>0.33333333333333337</v>
      </c>
      <c r="P239" s="7">
        <f t="shared" si="11"/>
        <v>50</v>
      </c>
      <c r="Q239" s="4" t="str">
        <f>LEFT(T239,FIND("/",T239,1)-1)</f>
        <v>film &amp; video</v>
      </c>
      <c r="R239" s="4" t="str">
        <f>RIGHT(T239,LEN(T239)-FIND("/",T239))</f>
        <v>drama</v>
      </c>
      <c r="S239" s="4" t="b">
        <v>0</v>
      </c>
      <c r="T239" s="4" t="s">
        <v>8268</v>
      </c>
    </row>
    <row r="240" spans="1:20" ht="28.8" x14ac:dyDescent="0.3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11">
        <f t="shared" si="9"/>
        <v>42734.166666666664</v>
      </c>
      <c r="K240" s="4">
        <v>1481324760</v>
      </c>
      <c r="L240" s="11">
        <f t="shared" si="10"/>
        <v>42713.754166666658</v>
      </c>
      <c r="M240" s="4" t="b">
        <v>0</v>
      </c>
      <c r="N240" s="4">
        <v>0</v>
      </c>
      <c r="O240" s="16">
        <f>(E240/D240)*100</f>
        <v>0</v>
      </c>
      <c r="P240" s="7" t="e">
        <f t="shared" si="11"/>
        <v>#DIV/0!</v>
      </c>
      <c r="Q240" s="4" t="str">
        <f>LEFT(T240,FIND("/",T240,1)-1)</f>
        <v>film &amp; video</v>
      </c>
      <c r="R240" s="4" t="str">
        <f>RIGHT(T240,LEN(T240)-FIND("/",T240))</f>
        <v>drama</v>
      </c>
      <c r="S240" s="4" t="b">
        <v>0</v>
      </c>
      <c r="T240" s="4" t="s">
        <v>8268</v>
      </c>
    </row>
    <row r="241" spans="1:20" x14ac:dyDescent="0.3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11">
        <f t="shared" si="9"/>
        <v>42316.291666666664</v>
      </c>
      <c r="K241" s="4">
        <v>1445308730</v>
      </c>
      <c r="L241" s="11">
        <f t="shared" si="10"/>
        <v>42296.901967592588</v>
      </c>
      <c r="M241" s="4" t="b">
        <v>0</v>
      </c>
      <c r="N241" s="4">
        <v>5</v>
      </c>
      <c r="O241" s="16">
        <f>(E241/D241)*100</f>
        <v>25</v>
      </c>
      <c r="P241" s="7">
        <f t="shared" si="11"/>
        <v>50</v>
      </c>
      <c r="Q241" s="4" t="str">
        <f>LEFT(T241,FIND("/",T241,1)-1)</f>
        <v>film &amp; video</v>
      </c>
      <c r="R241" s="4" t="str">
        <f>RIGHT(T241,LEN(T241)-FIND("/",T241))</f>
        <v>drama</v>
      </c>
      <c r="S241" s="4" t="b">
        <v>0</v>
      </c>
      <c r="T241" s="4" t="s">
        <v>8268</v>
      </c>
    </row>
    <row r="242" spans="1:20" ht="28.8" x14ac:dyDescent="0.3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11">
        <f t="shared" si="9"/>
        <v>41399.500127314815</v>
      </c>
      <c r="K242" s="4">
        <v>1363885211</v>
      </c>
      <c r="L242" s="11">
        <f t="shared" si="10"/>
        <v>41354.500127314815</v>
      </c>
      <c r="M242" s="4" t="b">
        <v>1</v>
      </c>
      <c r="N242" s="4">
        <v>137</v>
      </c>
      <c r="O242" s="16">
        <f>(E242/D242)*100</f>
        <v>107.63413333333334</v>
      </c>
      <c r="P242" s="7">
        <f t="shared" si="11"/>
        <v>117.84759124087591</v>
      </c>
      <c r="Q242" s="4" t="str">
        <f>LEFT(T242,FIND("/",T242,1)-1)</f>
        <v>film &amp; video</v>
      </c>
      <c r="R242" s="4" t="str">
        <f>RIGHT(T242,LEN(T242)-FIND("/",T242))</f>
        <v>documentary</v>
      </c>
      <c r="S242" s="4" t="b">
        <v>1</v>
      </c>
      <c r="T242" s="4" t="s">
        <v>8269</v>
      </c>
    </row>
    <row r="243" spans="1:20" ht="28.8" x14ac:dyDescent="0.3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11">
        <f t="shared" si="9"/>
        <v>41994.489629629628</v>
      </c>
      <c r="K243" s="4">
        <v>1415292304</v>
      </c>
      <c r="L243" s="11">
        <f t="shared" si="10"/>
        <v>41949.489629629628</v>
      </c>
      <c r="M243" s="4" t="b">
        <v>1</v>
      </c>
      <c r="N243" s="4">
        <v>376</v>
      </c>
      <c r="O243" s="16">
        <f>(E243/D243)*100</f>
        <v>112.63736263736264</v>
      </c>
      <c r="P243" s="7">
        <f t="shared" si="11"/>
        <v>109.04255319148936</v>
      </c>
      <c r="Q243" s="4" t="str">
        <f>LEFT(T243,FIND("/",T243,1)-1)</f>
        <v>film &amp; video</v>
      </c>
      <c r="R243" s="4" t="str">
        <f>RIGHT(T243,LEN(T243)-FIND("/",T243))</f>
        <v>documentary</v>
      </c>
      <c r="S243" s="4" t="b">
        <v>1</v>
      </c>
      <c r="T243" s="4" t="s">
        <v>8269</v>
      </c>
    </row>
    <row r="244" spans="1:20" x14ac:dyDescent="0.3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11">
        <f t="shared" si="9"/>
        <v>40897.28460648148</v>
      </c>
      <c r="K244" s="4">
        <v>1321357790</v>
      </c>
      <c r="L244" s="11">
        <f t="shared" si="10"/>
        <v>40862.28460648148</v>
      </c>
      <c r="M244" s="4" t="b">
        <v>1</v>
      </c>
      <c r="N244" s="4">
        <v>202</v>
      </c>
      <c r="O244" s="16">
        <f>(E244/D244)*100</f>
        <v>113.46153846153845</v>
      </c>
      <c r="P244" s="7">
        <f t="shared" si="11"/>
        <v>73.019801980198025</v>
      </c>
      <c r="Q244" s="4" t="str">
        <f>LEFT(T244,FIND("/",T244,1)-1)</f>
        <v>film &amp; video</v>
      </c>
      <c r="R244" s="4" t="str">
        <f>RIGHT(T244,LEN(T244)-FIND("/",T244))</f>
        <v>documentary</v>
      </c>
      <c r="S244" s="4" t="b">
        <v>1</v>
      </c>
      <c r="T244" s="4" t="s">
        <v>8269</v>
      </c>
    </row>
    <row r="245" spans="1:20" ht="28.8" x14ac:dyDescent="0.3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11">
        <f t="shared" si="9"/>
        <v>41691.839166666665</v>
      </c>
      <c r="K245" s="4">
        <v>1390439304</v>
      </c>
      <c r="L245" s="11">
        <f t="shared" si="10"/>
        <v>41661.839166666665</v>
      </c>
      <c r="M245" s="4" t="b">
        <v>1</v>
      </c>
      <c r="N245" s="4">
        <v>328</v>
      </c>
      <c r="O245" s="16">
        <f>(E245/D245)*100</f>
        <v>102.592</v>
      </c>
      <c r="P245" s="7">
        <f t="shared" si="11"/>
        <v>78.195121951219505</v>
      </c>
      <c r="Q245" s="4" t="str">
        <f>LEFT(T245,FIND("/",T245,1)-1)</f>
        <v>film &amp; video</v>
      </c>
      <c r="R245" s="4" t="str">
        <f>RIGHT(T245,LEN(T245)-FIND("/",T245))</f>
        <v>documentary</v>
      </c>
      <c r="S245" s="4" t="b">
        <v>1</v>
      </c>
      <c r="T245" s="4" t="s">
        <v>8269</v>
      </c>
    </row>
    <row r="246" spans="1:20" ht="28.8" x14ac:dyDescent="0.3">
      <c r="A246" s="4">
        <v>244</v>
      </c>
      <c r="B246" s="6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11">
        <f t="shared" si="9"/>
        <v>40253.087499999994</v>
      </c>
      <c r="K246" s="4">
        <v>1265269559</v>
      </c>
      <c r="L246" s="11">
        <f t="shared" si="10"/>
        <v>40213.115266203698</v>
      </c>
      <c r="M246" s="4" t="b">
        <v>1</v>
      </c>
      <c r="N246" s="4">
        <v>84</v>
      </c>
      <c r="O246" s="16">
        <f>(E246/D246)*100</f>
        <v>113.75714285714287</v>
      </c>
      <c r="P246" s="7">
        <f t="shared" si="11"/>
        <v>47.398809523809526</v>
      </c>
      <c r="Q246" s="4" t="str">
        <f>LEFT(T246,FIND("/",T246,1)-1)</f>
        <v>film &amp; video</v>
      </c>
      <c r="R246" s="4" t="str">
        <f>RIGHT(T246,LEN(T246)-FIND("/",T246))</f>
        <v>documentary</v>
      </c>
      <c r="S246" s="4" t="b">
        <v>1</v>
      </c>
      <c r="T246" s="4" t="s">
        <v>8269</v>
      </c>
    </row>
    <row r="247" spans="1:20" ht="28.8" x14ac:dyDescent="0.3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11">
        <f t="shared" si="9"/>
        <v>41136.844733796293</v>
      </c>
      <c r="K247" s="4">
        <v>1342487785</v>
      </c>
      <c r="L247" s="11">
        <f t="shared" si="10"/>
        <v>41106.844733796293</v>
      </c>
      <c r="M247" s="4" t="b">
        <v>1</v>
      </c>
      <c r="N247" s="4">
        <v>96</v>
      </c>
      <c r="O247" s="16">
        <f>(E247/D247)*100</f>
        <v>103.71999999999998</v>
      </c>
      <c r="P247" s="7">
        <f t="shared" si="11"/>
        <v>54.020833333333336</v>
      </c>
      <c r="Q247" s="4" t="str">
        <f>LEFT(T247,FIND("/",T247,1)-1)</f>
        <v>film &amp; video</v>
      </c>
      <c r="R247" s="4" t="str">
        <f>RIGHT(T247,LEN(T247)-FIND("/",T247))</f>
        <v>documentary</v>
      </c>
      <c r="S247" s="4" t="b">
        <v>1</v>
      </c>
      <c r="T247" s="4" t="s">
        <v>8269</v>
      </c>
    </row>
    <row r="248" spans="1:20" x14ac:dyDescent="0.3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11">
        <f t="shared" si="9"/>
        <v>40530.196817129625</v>
      </c>
      <c r="K248" s="4">
        <v>1288341805</v>
      </c>
      <c r="L248" s="11">
        <f t="shared" si="10"/>
        <v>40480.155150462961</v>
      </c>
      <c r="M248" s="4" t="b">
        <v>1</v>
      </c>
      <c r="N248" s="4">
        <v>223</v>
      </c>
      <c r="O248" s="16">
        <f>(E248/D248)*100</f>
        <v>305.46000000000004</v>
      </c>
      <c r="P248" s="7">
        <f t="shared" si="11"/>
        <v>68.488789237668158</v>
      </c>
      <c r="Q248" s="4" t="str">
        <f>LEFT(T248,FIND("/",T248,1)-1)</f>
        <v>film &amp; video</v>
      </c>
      <c r="R248" s="4" t="str">
        <f>RIGHT(T248,LEN(T248)-FIND("/",T248))</f>
        <v>documentary</v>
      </c>
      <c r="S248" s="4" t="b">
        <v>1</v>
      </c>
      <c r="T248" s="4" t="s">
        <v>8269</v>
      </c>
    </row>
    <row r="249" spans="1:20" ht="28.8" x14ac:dyDescent="0.3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11">
        <f t="shared" si="9"/>
        <v>40466.943749999999</v>
      </c>
      <c r="K249" s="4">
        <v>1284042614</v>
      </c>
      <c r="L249" s="11">
        <f t="shared" si="10"/>
        <v>40430.395995370367</v>
      </c>
      <c r="M249" s="4" t="b">
        <v>1</v>
      </c>
      <c r="N249" s="4">
        <v>62</v>
      </c>
      <c r="O249" s="16">
        <f>(E249/D249)*100</f>
        <v>134.1</v>
      </c>
      <c r="P249" s="7">
        <f t="shared" si="11"/>
        <v>108.14516129032258</v>
      </c>
      <c r="Q249" s="4" t="str">
        <f>LEFT(T249,FIND("/",T249,1)-1)</f>
        <v>film &amp; video</v>
      </c>
      <c r="R249" s="4" t="str">
        <f>RIGHT(T249,LEN(T249)-FIND("/",T249))</f>
        <v>documentary</v>
      </c>
      <c r="S249" s="4" t="b">
        <v>1</v>
      </c>
      <c r="T249" s="4" t="s">
        <v>8269</v>
      </c>
    </row>
    <row r="250" spans="1:20" ht="28.8" x14ac:dyDescent="0.3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11">
        <f t="shared" si="9"/>
        <v>40915.566076388888</v>
      </c>
      <c r="K250" s="4">
        <v>1322073309</v>
      </c>
      <c r="L250" s="11">
        <f t="shared" si="10"/>
        <v>40870.566076388888</v>
      </c>
      <c r="M250" s="4" t="b">
        <v>1</v>
      </c>
      <c r="N250" s="4">
        <v>146</v>
      </c>
      <c r="O250" s="16">
        <f>(E250/D250)*100</f>
        <v>101.33294117647058</v>
      </c>
      <c r="P250" s="7">
        <f t="shared" si="11"/>
        <v>589.95205479452056</v>
      </c>
      <c r="Q250" s="4" t="str">
        <f>LEFT(T250,FIND("/",T250,1)-1)</f>
        <v>film &amp; video</v>
      </c>
      <c r="R250" s="4" t="str">
        <f>RIGHT(T250,LEN(T250)-FIND("/",T250))</f>
        <v>documentary</v>
      </c>
      <c r="S250" s="4" t="b">
        <v>1</v>
      </c>
      <c r="T250" s="4" t="s">
        <v>8269</v>
      </c>
    </row>
    <row r="251" spans="1:20" ht="28.8" x14ac:dyDescent="0.3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11">
        <f t="shared" si="9"/>
        <v>40412.527777777774</v>
      </c>
      <c r="K251" s="4">
        <v>1275603020</v>
      </c>
      <c r="L251" s="11">
        <f t="shared" si="10"/>
        <v>40332.715509259258</v>
      </c>
      <c r="M251" s="4" t="b">
        <v>1</v>
      </c>
      <c r="N251" s="4">
        <v>235</v>
      </c>
      <c r="O251" s="16">
        <f>(E251/D251)*100</f>
        <v>112.92</v>
      </c>
      <c r="P251" s="7">
        <f t="shared" si="11"/>
        <v>48.051063829787232</v>
      </c>
      <c r="Q251" s="4" t="str">
        <f>LEFT(T251,FIND("/",T251,1)-1)</f>
        <v>film &amp; video</v>
      </c>
      <c r="R251" s="4" t="str">
        <f>RIGHT(T251,LEN(T251)-FIND("/",T251))</f>
        <v>documentary</v>
      </c>
      <c r="S251" s="4" t="b">
        <v>1</v>
      </c>
      <c r="T251" s="4" t="s">
        <v>8269</v>
      </c>
    </row>
    <row r="252" spans="1:20" ht="28.8" x14ac:dyDescent="0.3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11">
        <f t="shared" si="9"/>
        <v>41431.357534722221</v>
      </c>
      <c r="K252" s="4">
        <v>1367933691</v>
      </c>
      <c r="L252" s="11">
        <f t="shared" si="10"/>
        <v>41401.357534722221</v>
      </c>
      <c r="M252" s="4" t="b">
        <v>1</v>
      </c>
      <c r="N252" s="4">
        <v>437</v>
      </c>
      <c r="O252" s="16">
        <f>(E252/D252)*100</f>
        <v>105.58333333333334</v>
      </c>
      <c r="P252" s="7">
        <f t="shared" si="11"/>
        <v>72.482837528604122</v>
      </c>
      <c r="Q252" s="4" t="str">
        <f>LEFT(T252,FIND("/",T252,1)-1)</f>
        <v>film &amp; video</v>
      </c>
      <c r="R252" s="4" t="str">
        <f>RIGHT(T252,LEN(T252)-FIND("/",T252))</f>
        <v>documentary</v>
      </c>
      <c r="S252" s="4" t="b">
        <v>1</v>
      </c>
      <c r="T252" s="4" t="s">
        <v>8269</v>
      </c>
    </row>
    <row r="253" spans="1:20" x14ac:dyDescent="0.3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11">
        <f t="shared" si="9"/>
        <v>41045.583333333328</v>
      </c>
      <c r="K253" s="4">
        <v>1334429646</v>
      </c>
      <c r="L253" s="11">
        <f t="shared" si="10"/>
        <v>41013.579236111109</v>
      </c>
      <c r="M253" s="4" t="b">
        <v>1</v>
      </c>
      <c r="N253" s="4">
        <v>77</v>
      </c>
      <c r="O253" s="16">
        <f>(E253/D253)*100</f>
        <v>125.57142857142858</v>
      </c>
      <c r="P253" s="7">
        <f t="shared" si="11"/>
        <v>57.077922077922075</v>
      </c>
      <c r="Q253" s="4" t="str">
        <f>LEFT(T253,FIND("/",T253,1)-1)</f>
        <v>film &amp; video</v>
      </c>
      <c r="R253" s="4" t="str">
        <f>RIGHT(T253,LEN(T253)-FIND("/",T253))</f>
        <v>documentary</v>
      </c>
      <c r="S253" s="4" t="b">
        <v>1</v>
      </c>
      <c r="T253" s="4" t="s">
        <v>8269</v>
      </c>
    </row>
    <row r="254" spans="1:20" ht="28.8" x14ac:dyDescent="0.3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11">
        <f t="shared" si="9"/>
        <v>40329.957638888889</v>
      </c>
      <c r="K254" s="4">
        <v>1269878058</v>
      </c>
      <c r="L254" s="11">
        <f t="shared" si="10"/>
        <v>40266.454375000001</v>
      </c>
      <c r="M254" s="4" t="b">
        <v>1</v>
      </c>
      <c r="N254" s="4">
        <v>108</v>
      </c>
      <c r="O254" s="16">
        <f>(E254/D254)*100</f>
        <v>184.56</v>
      </c>
      <c r="P254" s="7">
        <f t="shared" si="11"/>
        <v>85.444444444444443</v>
      </c>
      <c r="Q254" s="4" t="str">
        <f>LEFT(T254,FIND("/",T254,1)-1)</f>
        <v>film &amp; video</v>
      </c>
      <c r="R254" s="4" t="str">
        <f>RIGHT(T254,LEN(T254)-FIND("/",T254))</f>
        <v>documentary</v>
      </c>
      <c r="S254" s="4" t="b">
        <v>1</v>
      </c>
      <c r="T254" s="4" t="s">
        <v>8269</v>
      </c>
    </row>
    <row r="255" spans="1:20" ht="28.8" x14ac:dyDescent="0.3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11">
        <f t="shared" si="9"/>
        <v>40954.44253472222</v>
      </c>
      <c r="K255" s="4">
        <v>1326728235</v>
      </c>
      <c r="L255" s="11">
        <f t="shared" si="10"/>
        <v>40924.44253472222</v>
      </c>
      <c r="M255" s="4" t="b">
        <v>1</v>
      </c>
      <c r="N255" s="4">
        <v>7</v>
      </c>
      <c r="O255" s="16">
        <f>(E255/D255)*100</f>
        <v>100.73333333333335</v>
      </c>
      <c r="P255" s="7">
        <f t="shared" si="11"/>
        <v>215.85714285714286</v>
      </c>
      <c r="Q255" s="4" t="str">
        <f>LEFT(T255,FIND("/",T255,1)-1)</f>
        <v>film &amp; video</v>
      </c>
      <c r="R255" s="4" t="str">
        <f>RIGHT(T255,LEN(T255)-FIND("/",T255))</f>
        <v>documentary</v>
      </c>
      <c r="S255" s="4" t="b">
        <v>1</v>
      </c>
      <c r="T255" s="4" t="s">
        <v>8269</v>
      </c>
    </row>
    <row r="256" spans="1:20" x14ac:dyDescent="0.3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11">
        <f t="shared" si="9"/>
        <v>42293.874999999993</v>
      </c>
      <c r="K256" s="4">
        <v>1442443910</v>
      </c>
      <c r="L256" s="11">
        <f t="shared" si="10"/>
        <v>42263.744328703695</v>
      </c>
      <c r="M256" s="4" t="b">
        <v>1</v>
      </c>
      <c r="N256" s="4">
        <v>314</v>
      </c>
      <c r="O256" s="16">
        <f>(E256/D256)*100</f>
        <v>116.94725</v>
      </c>
      <c r="P256" s="7">
        <f t="shared" si="11"/>
        <v>89.38643312101911</v>
      </c>
      <c r="Q256" s="4" t="str">
        <f>LEFT(T256,FIND("/",T256,1)-1)</f>
        <v>film &amp; video</v>
      </c>
      <c r="R256" s="4" t="str">
        <f>RIGHT(T256,LEN(T256)-FIND("/",T256))</f>
        <v>documentary</v>
      </c>
      <c r="S256" s="4" t="b">
        <v>1</v>
      </c>
      <c r="T256" s="4" t="s">
        <v>8269</v>
      </c>
    </row>
    <row r="257" spans="1:20" ht="28.8" x14ac:dyDescent="0.3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11">
        <f t="shared" si="9"/>
        <v>40618.276412037034</v>
      </c>
      <c r="K257" s="4">
        <v>1297687082</v>
      </c>
      <c r="L257" s="11">
        <f t="shared" si="10"/>
        <v>40588.318078703705</v>
      </c>
      <c r="M257" s="4" t="b">
        <v>1</v>
      </c>
      <c r="N257" s="4">
        <v>188</v>
      </c>
      <c r="O257" s="16">
        <f>(E257/D257)*100</f>
        <v>106.73325</v>
      </c>
      <c r="P257" s="7">
        <f t="shared" si="11"/>
        <v>45.418404255319146</v>
      </c>
      <c r="Q257" s="4" t="str">
        <f>LEFT(T257,FIND("/",T257,1)-1)</f>
        <v>film &amp; video</v>
      </c>
      <c r="R257" s="4" t="str">
        <f>RIGHT(T257,LEN(T257)-FIND("/",T257))</f>
        <v>documentary</v>
      </c>
      <c r="S257" s="4" t="b">
        <v>1</v>
      </c>
      <c r="T257" s="4" t="s">
        <v>8269</v>
      </c>
    </row>
    <row r="258" spans="1:20" ht="28.8" x14ac:dyDescent="0.3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11">
        <f t="shared" si="9"/>
        <v>41349.560960648145</v>
      </c>
      <c r="K258" s="4">
        <v>1360866467</v>
      </c>
      <c r="L258" s="11">
        <f t="shared" si="10"/>
        <v>41319.560960648145</v>
      </c>
      <c r="M258" s="4" t="b">
        <v>1</v>
      </c>
      <c r="N258" s="4">
        <v>275</v>
      </c>
      <c r="O258" s="16">
        <f>(E258/D258)*100</f>
        <v>139.1</v>
      </c>
      <c r="P258" s="7">
        <f t="shared" si="11"/>
        <v>65.756363636363631</v>
      </c>
      <c r="Q258" s="4" t="str">
        <f>LEFT(T258,FIND("/",T258,1)-1)</f>
        <v>film &amp; video</v>
      </c>
      <c r="R258" s="4" t="str">
        <f>RIGHT(T258,LEN(T258)-FIND("/",T258))</f>
        <v>documentary</v>
      </c>
      <c r="S258" s="4" t="b">
        <v>1</v>
      </c>
      <c r="T258" s="4" t="s">
        <v>8269</v>
      </c>
    </row>
    <row r="259" spans="1:20" ht="28.8" x14ac:dyDescent="0.3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11">
        <f t="shared" ref="J259:J322" si="12">(((I259/60)/60)/24)+DATE(1970,1,1)+(-5/24)</f>
        <v>42509.418541666666</v>
      </c>
      <c r="K259" s="4">
        <v>1461078162</v>
      </c>
      <c r="L259" s="11">
        <f t="shared" ref="L259:L322" si="13">(((K259/60)/60)/24)+DATE(1970,1,1)+(-5/24)</f>
        <v>42479.418541666666</v>
      </c>
      <c r="M259" s="4" t="b">
        <v>1</v>
      </c>
      <c r="N259" s="4">
        <v>560</v>
      </c>
      <c r="O259" s="16">
        <f>(E259/D259)*100</f>
        <v>106.72648571428572</v>
      </c>
      <c r="P259" s="7">
        <f t="shared" ref="P259:P322" si="14">(E259/N259)</f>
        <v>66.70405357142856</v>
      </c>
      <c r="Q259" s="4" t="str">
        <f>LEFT(T259,FIND("/",T259,1)-1)</f>
        <v>film &amp; video</v>
      </c>
      <c r="R259" s="4" t="str">
        <f>RIGHT(T259,LEN(T259)-FIND("/",T259))</f>
        <v>documentary</v>
      </c>
      <c r="S259" s="4" t="b">
        <v>1</v>
      </c>
      <c r="T259" s="4" t="s">
        <v>8269</v>
      </c>
    </row>
    <row r="260" spans="1:20" ht="28.8" x14ac:dyDescent="0.3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11">
        <f t="shared" si="12"/>
        <v>40711.843356481477</v>
      </c>
      <c r="K260" s="4">
        <v>1305767666</v>
      </c>
      <c r="L260" s="11">
        <f t="shared" si="13"/>
        <v>40681.843356481477</v>
      </c>
      <c r="M260" s="4" t="b">
        <v>1</v>
      </c>
      <c r="N260" s="4">
        <v>688</v>
      </c>
      <c r="O260" s="16">
        <f>(E260/D260)*100</f>
        <v>191.14</v>
      </c>
      <c r="P260" s="7">
        <f t="shared" si="14"/>
        <v>83.345930232558146</v>
      </c>
      <c r="Q260" s="4" t="str">
        <f>LEFT(T260,FIND("/",T260,1)-1)</f>
        <v>film &amp; video</v>
      </c>
      <c r="R260" s="4" t="str">
        <f>RIGHT(T260,LEN(T260)-FIND("/",T260))</f>
        <v>documentary</v>
      </c>
      <c r="S260" s="4" t="b">
        <v>1</v>
      </c>
      <c r="T260" s="4" t="s">
        <v>8269</v>
      </c>
    </row>
    <row r="261" spans="1:20" ht="28.8" x14ac:dyDescent="0.3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11">
        <f t="shared" si="12"/>
        <v>42102.529733796291</v>
      </c>
      <c r="K261" s="4">
        <v>1425922969</v>
      </c>
      <c r="L261" s="11">
        <f t="shared" si="13"/>
        <v>42072.529733796291</v>
      </c>
      <c r="M261" s="4" t="b">
        <v>1</v>
      </c>
      <c r="N261" s="4">
        <v>942</v>
      </c>
      <c r="O261" s="16">
        <f>(E261/D261)*100</f>
        <v>131.93789333333334</v>
      </c>
      <c r="P261" s="7">
        <f t="shared" si="14"/>
        <v>105.04609341825902</v>
      </c>
      <c r="Q261" s="4" t="str">
        <f>LEFT(T261,FIND("/",T261,1)-1)</f>
        <v>film &amp; video</v>
      </c>
      <c r="R261" s="4" t="str">
        <f>RIGHT(T261,LEN(T261)-FIND("/",T261))</f>
        <v>documentary</v>
      </c>
      <c r="S261" s="4" t="b">
        <v>1</v>
      </c>
      <c r="T261" s="4" t="s">
        <v>8269</v>
      </c>
    </row>
    <row r="262" spans="1:20" ht="28.8" x14ac:dyDescent="0.3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11">
        <f t="shared" si="12"/>
        <v>40376.207638888889</v>
      </c>
      <c r="K262" s="4">
        <v>1275415679</v>
      </c>
      <c r="L262" s="11">
        <f t="shared" si="13"/>
        <v>40330.547210648147</v>
      </c>
      <c r="M262" s="4" t="b">
        <v>1</v>
      </c>
      <c r="N262" s="4">
        <v>88</v>
      </c>
      <c r="O262" s="16">
        <f>(E262/D262)*100</f>
        <v>106.4</v>
      </c>
      <c r="P262" s="7">
        <f t="shared" si="14"/>
        <v>120.90909090909091</v>
      </c>
      <c r="Q262" s="4" t="str">
        <f>LEFT(T262,FIND("/",T262,1)-1)</f>
        <v>film &amp; video</v>
      </c>
      <c r="R262" s="4" t="str">
        <f>RIGHT(T262,LEN(T262)-FIND("/",T262))</f>
        <v>documentary</v>
      </c>
      <c r="S262" s="4" t="b">
        <v>1</v>
      </c>
      <c r="T262" s="4" t="s">
        <v>8269</v>
      </c>
    </row>
    <row r="263" spans="1:20" x14ac:dyDescent="0.3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11">
        <f t="shared" si="12"/>
        <v>41067.413194444445</v>
      </c>
      <c r="K263" s="4">
        <v>1334783704</v>
      </c>
      <c r="L263" s="11">
        <f t="shared" si="13"/>
        <v>41017.677129629628</v>
      </c>
      <c r="M263" s="4" t="b">
        <v>1</v>
      </c>
      <c r="N263" s="4">
        <v>220</v>
      </c>
      <c r="O263" s="16">
        <f>(E263/D263)*100</f>
        <v>107.4</v>
      </c>
      <c r="P263" s="7">
        <f t="shared" si="14"/>
        <v>97.63636363636364</v>
      </c>
      <c r="Q263" s="4" t="str">
        <f>LEFT(T263,FIND("/",T263,1)-1)</f>
        <v>film &amp; video</v>
      </c>
      <c r="R263" s="4" t="str">
        <f>RIGHT(T263,LEN(T263)-FIND("/",T263))</f>
        <v>documentary</v>
      </c>
      <c r="S263" s="4" t="b">
        <v>1</v>
      </c>
      <c r="T263" s="4" t="s">
        <v>8269</v>
      </c>
    </row>
    <row r="264" spans="1:20" x14ac:dyDescent="0.3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11">
        <f t="shared" si="12"/>
        <v>40600.039675925924</v>
      </c>
      <c r="K264" s="4">
        <v>1294811828</v>
      </c>
      <c r="L264" s="11">
        <f t="shared" si="13"/>
        <v>40555.039675925924</v>
      </c>
      <c r="M264" s="4" t="b">
        <v>1</v>
      </c>
      <c r="N264" s="4">
        <v>145</v>
      </c>
      <c r="O264" s="16">
        <f>(E264/D264)*100</f>
        <v>240</v>
      </c>
      <c r="P264" s="7">
        <f t="shared" si="14"/>
        <v>41.379310344827587</v>
      </c>
      <c r="Q264" s="4" t="str">
        <f>LEFT(T264,FIND("/",T264,1)-1)</f>
        <v>film &amp; video</v>
      </c>
      <c r="R264" s="4" t="str">
        <f>RIGHT(T264,LEN(T264)-FIND("/",T264))</f>
        <v>documentary</v>
      </c>
      <c r="S264" s="4" t="b">
        <v>1</v>
      </c>
      <c r="T264" s="4" t="s">
        <v>8269</v>
      </c>
    </row>
    <row r="265" spans="1:20" ht="28.8" x14ac:dyDescent="0.3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11">
        <f t="shared" si="12"/>
        <v>41179.746458333328</v>
      </c>
      <c r="K265" s="4">
        <v>1346194494</v>
      </c>
      <c r="L265" s="11">
        <f t="shared" si="13"/>
        <v>41149.746458333328</v>
      </c>
      <c r="M265" s="4" t="b">
        <v>1</v>
      </c>
      <c r="N265" s="4">
        <v>963</v>
      </c>
      <c r="O265" s="16">
        <f>(E265/D265)*100</f>
        <v>118.08108</v>
      </c>
      <c r="P265" s="7">
        <f t="shared" si="14"/>
        <v>30.654485981308412</v>
      </c>
      <c r="Q265" s="4" t="str">
        <f>LEFT(T265,FIND("/",T265,1)-1)</f>
        <v>film &amp; video</v>
      </c>
      <c r="R265" s="4" t="str">
        <f>RIGHT(T265,LEN(T265)-FIND("/",T265))</f>
        <v>documentary</v>
      </c>
      <c r="S265" s="4" t="b">
        <v>1</v>
      </c>
      <c r="T265" s="4" t="s">
        <v>8269</v>
      </c>
    </row>
    <row r="266" spans="1:20" ht="28.8" x14ac:dyDescent="0.3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11">
        <f t="shared" si="12"/>
        <v>41040.411979166667</v>
      </c>
      <c r="K266" s="4">
        <v>1334155995</v>
      </c>
      <c r="L266" s="11">
        <f t="shared" si="13"/>
        <v>41010.411979166667</v>
      </c>
      <c r="M266" s="4" t="b">
        <v>1</v>
      </c>
      <c r="N266" s="4">
        <v>91</v>
      </c>
      <c r="O266" s="16">
        <f>(E266/D266)*100</f>
        <v>118.19999999999999</v>
      </c>
      <c r="P266" s="7">
        <f t="shared" si="14"/>
        <v>64.945054945054949</v>
      </c>
      <c r="Q266" s="4" t="str">
        <f>LEFT(T266,FIND("/",T266,1)-1)</f>
        <v>film &amp; video</v>
      </c>
      <c r="R266" s="4" t="str">
        <f>RIGHT(T266,LEN(T266)-FIND("/",T266))</f>
        <v>documentary</v>
      </c>
      <c r="S266" s="4" t="b">
        <v>1</v>
      </c>
      <c r="T266" s="4" t="s">
        <v>8269</v>
      </c>
    </row>
    <row r="267" spans="1:20" ht="28.8" x14ac:dyDescent="0.3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11">
        <f t="shared" si="12"/>
        <v>40308.636111111111</v>
      </c>
      <c r="K267" s="4">
        <v>1269928430</v>
      </c>
      <c r="L267" s="11">
        <f t="shared" si="13"/>
        <v>40267.037384259253</v>
      </c>
      <c r="M267" s="4" t="b">
        <v>1</v>
      </c>
      <c r="N267" s="4">
        <v>58</v>
      </c>
      <c r="O267" s="16">
        <f>(E267/D267)*100</f>
        <v>111.1</v>
      </c>
      <c r="P267" s="7">
        <f t="shared" si="14"/>
        <v>95.775862068965523</v>
      </c>
      <c r="Q267" s="4" t="str">
        <f>LEFT(T267,FIND("/",T267,1)-1)</f>
        <v>film &amp; video</v>
      </c>
      <c r="R267" s="4" t="str">
        <f>RIGHT(T267,LEN(T267)-FIND("/",T267))</f>
        <v>documentary</v>
      </c>
      <c r="S267" s="4" t="b">
        <v>1</v>
      </c>
      <c r="T267" s="4" t="s">
        <v>8269</v>
      </c>
    </row>
    <row r="268" spans="1:20" ht="28.8" x14ac:dyDescent="0.3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11">
        <f t="shared" si="12"/>
        <v>40290.95208333333</v>
      </c>
      <c r="K268" s="4">
        <v>1264565507</v>
      </c>
      <c r="L268" s="11">
        <f t="shared" si="13"/>
        <v>40204.966516203705</v>
      </c>
      <c r="M268" s="4" t="b">
        <v>1</v>
      </c>
      <c r="N268" s="4">
        <v>36</v>
      </c>
      <c r="O268" s="16">
        <f>(E268/D268)*100</f>
        <v>145.5</v>
      </c>
      <c r="P268" s="7">
        <f t="shared" si="14"/>
        <v>40.416666666666664</v>
      </c>
      <c r="Q268" s="4" t="str">
        <f>LEFT(T268,FIND("/",T268,1)-1)</f>
        <v>film &amp; video</v>
      </c>
      <c r="R268" s="4" t="str">
        <f>RIGHT(T268,LEN(T268)-FIND("/",T268))</f>
        <v>documentary</v>
      </c>
      <c r="S268" s="4" t="b">
        <v>1</v>
      </c>
      <c r="T268" s="4" t="s">
        <v>8269</v>
      </c>
    </row>
    <row r="269" spans="1:20" x14ac:dyDescent="0.3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11">
        <f t="shared" si="12"/>
        <v>41815.244201388887</v>
      </c>
      <c r="K269" s="4">
        <v>1401101499</v>
      </c>
      <c r="L269" s="11">
        <f t="shared" si="13"/>
        <v>41785.244201388887</v>
      </c>
      <c r="M269" s="4" t="b">
        <v>1</v>
      </c>
      <c r="N269" s="4">
        <v>165</v>
      </c>
      <c r="O269" s="16">
        <f>(E269/D269)*100</f>
        <v>131.62883248730967</v>
      </c>
      <c r="P269" s="7">
        <f t="shared" si="14"/>
        <v>78.578424242424248</v>
      </c>
      <c r="Q269" s="4" t="str">
        <f>LEFT(T269,FIND("/",T269,1)-1)</f>
        <v>film &amp; video</v>
      </c>
      <c r="R269" s="4" t="str">
        <f>RIGHT(T269,LEN(T269)-FIND("/",T269))</f>
        <v>documentary</v>
      </c>
      <c r="S269" s="4" t="b">
        <v>1</v>
      </c>
      <c r="T269" s="4" t="s">
        <v>8269</v>
      </c>
    </row>
    <row r="270" spans="1:20" ht="28.8" x14ac:dyDescent="0.3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11">
        <f t="shared" si="12"/>
        <v>40853.985856481479</v>
      </c>
      <c r="K270" s="4">
        <v>1316749178</v>
      </c>
      <c r="L270" s="11">
        <f t="shared" si="13"/>
        <v>40808.944189814814</v>
      </c>
      <c r="M270" s="4" t="b">
        <v>1</v>
      </c>
      <c r="N270" s="4">
        <v>111</v>
      </c>
      <c r="O270" s="16">
        <f>(E270/D270)*100</f>
        <v>111.4</v>
      </c>
      <c r="P270" s="7">
        <f t="shared" si="14"/>
        <v>50.18018018018018</v>
      </c>
      <c r="Q270" s="4" t="str">
        <f>LEFT(T270,FIND("/",T270,1)-1)</f>
        <v>film &amp; video</v>
      </c>
      <c r="R270" s="4" t="str">
        <f>RIGHT(T270,LEN(T270)-FIND("/",T270))</f>
        <v>documentary</v>
      </c>
      <c r="S270" s="4" t="b">
        <v>1</v>
      </c>
      <c r="T270" s="4" t="s">
        <v>8269</v>
      </c>
    </row>
    <row r="271" spans="1:20" ht="28.8" x14ac:dyDescent="0.3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11">
        <f t="shared" si="12"/>
        <v>42787.988680555551</v>
      </c>
      <c r="K271" s="4">
        <v>1485146622</v>
      </c>
      <c r="L271" s="11">
        <f t="shared" si="13"/>
        <v>42757.988680555551</v>
      </c>
      <c r="M271" s="4" t="b">
        <v>1</v>
      </c>
      <c r="N271" s="4">
        <v>1596</v>
      </c>
      <c r="O271" s="16">
        <f>(E271/D271)*100</f>
        <v>147.23376999999999</v>
      </c>
      <c r="P271" s="7">
        <f t="shared" si="14"/>
        <v>92.251735588972423</v>
      </c>
      <c r="Q271" s="4" t="str">
        <f>LEFT(T271,FIND("/",T271,1)-1)</f>
        <v>film &amp; video</v>
      </c>
      <c r="R271" s="4" t="str">
        <f>RIGHT(T271,LEN(T271)-FIND("/",T271))</f>
        <v>documentary</v>
      </c>
      <c r="S271" s="4" t="b">
        <v>1</v>
      </c>
      <c r="T271" s="4" t="s">
        <v>8269</v>
      </c>
    </row>
    <row r="272" spans="1:20" ht="28.8" x14ac:dyDescent="0.3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11">
        <f t="shared" si="12"/>
        <v>40687.958333333328</v>
      </c>
      <c r="K272" s="4">
        <v>1301950070</v>
      </c>
      <c r="L272" s="11">
        <f t="shared" si="13"/>
        <v>40637.658217592587</v>
      </c>
      <c r="M272" s="4" t="b">
        <v>1</v>
      </c>
      <c r="N272" s="4">
        <v>61</v>
      </c>
      <c r="O272" s="16">
        <f>(E272/D272)*100</f>
        <v>152.60869565217391</v>
      </c>
      <c r="P272" s="7">
        <f t="shared" si="14"/>
        <v>57.540983606557376</v>
      </c>
      <c r="Q272" s="4" t="str">
        <f>LEFT(T272,FIND("/",T272,1)-1)</f>
        <v>film &amp; video</v>
      </c>
      <c r="R272" s="4" t="str">
        <f>RIGHT(T272,LEN(T272)-FIND("/",T272))</f>
        <v>documentary</v>
      </c>
      <c r="S272" s="4" t="b">
        <v>1</v>
      </c>
      <c r="T272" s="4" t="s">
        <v>8269</v>
      </c>
    </row>
    <row r="273" spans="1:20" ht="28.8" x14ac:dyDescent="0.3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11">
        <f t="shared" si="12"/>
        <v>41641.125</v>
      </c>
      <c r="K273" s="4">
        <v>1386123861</v>
      </c>
      <c r="L273" s="11">
        <f t="shared" si="13"/>
        <v>41611.891909722224</v>
      </c>
      <c r="M273" s="4" t="b">
        <v>1</v>
      </c>
      <c r="N273" s="4">
        <v>287</v>
      </c>
      <c r="O273" s="16">
        <f>(E273/D273)*100</f>
        <v>104.67999999999999</v>
      </c>
      <c r="P273" s="7">
        <f t="shared" si="14"/>
        <v>109.42160278745645</v>
      </c>
      <c r="Q273" s="4" t="str">
        <f>LEFT(T273,FIND("/",T273,1)-1)</f>
        <v>film &amp; video</v>
      </c>
      <c r="R273" s="4" t="str">
        <f>RIGHT(T273,LEN(T273)-FIND("/",T273))</f>
        <v>documentary</v>
      </c>
      <c r="S273" s="4" t="b">
        <v>1</v>
      </c>
      <c r="T273" s="4" t="s">
        <v>8269</v>
      </c>
    </row>
    <row r="274" spans="1:20" ht="28.8" x14ac:dyDescent="0.3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11">
        <f t="shared" si="12"/>
        <v>40296.575694444444</v>
      </c>
      <c r="K274" s="4">
        <v>1267220191</v>
      </c>
      <c r="L274" s="11">
        <f t="shared" si="13"/>
        <v>40235.692025462959</v>
      </c>
      <c r="M274" s="4" t="b">
        <v>1</v>
      </c>
      <c r="N274" s="4">
        <v>65</v>
      </c>
      <c r="O274" s="16">
        <f>(E274/D274)*100</f>
        <v>177.43366666666668</v>
      </c>
      <c r="P274" s="7">
        <f t="shared" si="14"/>
        <v>81.892461538461546</v>
      </c>
      <c r="Q274" s="4" t="str">
        <f>LEFT(T274,FIND("/",T274,1)-1)</f>
        <v>film &amp; video</v>
      </c>
      <c r="R274" s="4" t="str">
        <f>RIGHT(T274,LEN(T274)-FIND("/",T274))</f>
        <v>documentary</v>
      </c>
      <c r="S274" s="4" t="b">
        <v>1</v>
      </c>
      <c r="T274" s="4" t="s">
        <v>8269</v>
      </c>
    </row>
    <row r="275" spans="1:20" ht="28.8" x14ac:dyDescent="0.3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11">
        <f t="shared" si="12"/>
        <v>40727.29011574074</v>
      </c>
      <c r="K275" s="4">
        <v>1307102266</v>
      </c>
      <c r="L275" s="11">
        <f t="shared" si="13"/>
        <v>40697.29011574074</v>
      </c>
      <c r="M275" s="4" t="b">
        <v>1</v>
      </c>
      <c r="N275" s="4">
        <v>118</v>
      </c>
      <c r="O275" s="16">
        <f>(E275/D275)*100</f>
        <v>107.7758</v>
      </c>
      <c r="P275" s="7">
        <f t="shared" si="14"/>
        <v>45.667711864406776</v>
      </c>
      <c r="Q275" s="4" t="str">
        <f>LEFT(T275,FIND("/",T275,1)-1)</f>
        <v>film &amp; video</v>
      </c>
      <c r="R275" s="4" t="str">
        <f>RIGHT(T275,LEN(T275)-FIND("/",T275))</f>
        <v>documentary</v>
      </c>
      <c r="S275" s="4" t="b">
        <v>1</v>
      </c>
      <c r="T275" s="4" t="s">
        <v>8269</v>
      </c>
    </row>
    <row r="276" spans="1:20" ht="28.8" x14ac:dyDescent="0.3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11">
        <f t="shared" si="12"/>
        <v>41004.082638888889</v>
      </c>
      <c r="K276" s="4">
        <v>1330638829</v>
      </c>
      <c r="L276" s="11">
        <f t="shared" si="13"/>
        <v>40969.704039351847</v>
      </c>
      <c r="M276" s="4" t="b">
        <v>1</v>
      </c>
      <c r="N276" s="4">
        <v>113</v>
      </c>
      <c r="O276" s="16">
        <f>(E276/D276)*100</f>
        <v>156</v>
      </c>
      <c r="P276" s="7">
        <f t="shared" si="14"/>
        <v>55.221238938053098</v>
      </c>
      <c r="Q276" s="4" t="str">
        <f>LEFT(T276,FIND("/",T276,1)-1)</f>
        <v>film &amp; video</v>
      </c>
      <c r="R276" s="4" t="str">
        <f>RIGHT(T276,LEN(T276)-FIND("/",T276))</f>
        <v>documentary</v>
      </c>
      <c r="S276" s="4" t="b">
        <v>1</v>
      </c>
      <c r="T276" s="4" t="s">
        <v>8269</v>
      </c>
    </row>
    <row r="277" spans="1:20" x14ac:dyDescent="0.3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11">
        <f t="shared" si="12"/>
        <v>41222.865347222221</v>
      </c>
      <c r="K277" s="4">
        <v>1349916366</v>
      </c>
      <c r="L277" s="11">
        <f t="shared" si="13"/>
        <v>41192.823680555557</v>
      </c>
      <c r="M277" s="4" t="b">
        <v>1</v>
      </c>
      <c r="N277" s="4">
        <v>332</v>
      </c>
      <c r="O277" s="16">
        <f>(E277/D277)*100</f>
        <v>108.395</v>
      </c>
      <c r="P277" s="7">
        <f t="shared" si="14"/>
        <v>65.298192771084331</v>
      </c>
      <c r="Q277" s="4" t="str">
        <f>LEFT(T277,FIND("/",T277,1)-1)</f>
        <v>film &amp; video</v>
      </c>
      <c r="R277" s="4" t="str">
        <f>RIGHT(T277,LEN(T277)-FIND("/",T277))</f>
        <v>documentary</v>
      </c>
      <c r="S277" s="4" t="b">
        <v>1</v>
      </c>
      <c r="T277" s="4" t="s">
        <v>8269</v>
      </c>
    </row>
    <row r="278" spans="1:20" ht="28.8" x14ac:dyDescent="0.3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11">
        <f t="shared" si="12"/>
        <v>41026.831874999996</v>
      </c>
      <c r="K278" s="4">
        <v>1330394274</v>
      </c>
      <c r="L278" s="11">
        <f t="shared" si="13"/>
        <v>40966.87354166666</v>
      </c>
      <c r="M278" s="4" t="b">
        <v>1</v>
      </c>
      <c r="N278" s="4">
        <v>62</v>
      </c>
      <c r="O278" s="16">
        <f>(E278/D278)*100</f>
        <v>147.6</v>
      </c>
      <c r="P278" s="7">
        <f t="shared" si="14"/>
        <v>95.225806451612897</v>
      </c>
      <c r="Q278" s="4" t="str">
        <f>LEFT(T278,FIND("/",T278,1)-1)</f>
        <v>film &amp; video</v>
      </c>
      <c r="R278" s="4" t="str">
        <f>RIGHT(T278,LEN(T278)-FIND("/",T278))</f>
        <v>documentary</v>
      </c>
      <c r="S278" s="4" t="b">
        <v>1</v>
      </c>
      <c r="T278" s="4" t="s">
        <v>8269</v>
      </c>
    </row>
    <row r="279" spans="1:20" ht="28.8" x14ac:dyDescent="0.3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11">
        <f t="shared" si="12"/>
        <v>42147.68309027778</v>
      </c>
      <c r="K279" s="4">
        <v>1429824219</v>
      </c>
      <c r="L279" s="11">
        <f t="shared" si="13"/>
        <v>42117.68309027778</v>
      </c>
      <c r="M279" s="4" t="b">
        <v>1</v>
      </c>
      <c r="N279" s="4">
        <v>951</v>
      </c>
      <c r="O279" s="16">
        <f>(E279/D279)*100</f>
        <v>110.38153846153847</v>
      </c>
      <c r="P279" s="7">
        <f t="shared" si="14"/>
        <v>75.444794952681391</v>
      </c>
      <c r="Q279" s="4" t="str">
        <f>LEFT(T279,FIND("/",T279,1)-1)</f>
        <v>film &amp; video</v>
      </c>
      <c r="R279" s="4" t="str">
        <f>RIGHT(T279,LEN(T279)-FIND("/",T279))</f>
        <v>documentary</v>
      </c>
      <c r="S279" s="4" t="b">
        <v>1</v>
      </c>
      <c r="T279" s="4" t="s">
        <v>8269</v>
      </c>
    </row>
    <row r="280" spans="1:20" x14ac:dyDescent="0.3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11">
        <f t="shared" si="12"/>
        <v>41193.832627314812</v>
      </c>
      <c r="K280" s="4">
        <v>1347411539</v>
      </c>
      <c r="L280" s="11">
        <f t="shared" si="13"/>
        <v>41163.832627314812</v>
      </c>
      <c r="M280" s="4" t="b">
        <v>1</v>
      </c>
      <c r="N280" s="4">
        <v>415</v>
      </c>
      <c r="O280" s="16">
        <f>(E280/D280)*100</f>
        <v>150.34814814814814</v>
      </c>
      <c r="P280" s="7">
        <f t="shared" si="14"/>
        <v>97.816867469879512</v>
      </c>
      <c r="Q280" s="4" t="str">
        <f>LEFT(T280,FIND("/",T280,1)-1)</f>
        <v>film &amp; video</v>
      </c>
      <c r="R280" s="4" t="str">
        <f>RIGHT(T280,LEN(T280)-FIND("/",T280))</f>
        <v>documentary</v>
      </c>
      <c r="S280" s="4" t="b">
        <v>1</v>
      </c>
      <c r="T280" s="4" t="s">
        <v>8269</v>
      </c>
    </row>
    <row r="281" spans="1:20" ht="28.8" x14ac:dyDescent="0.3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11">
        <f t="shared" si="12"/>
        <v>42792.875694444439</v>
      </c>
      <c r="K281" s="4">
        <v>1485237096</v>
      </c>
      <c r="L281" s="11">
        <f t="shared" si="13"/>
        <v>42759.035833333335</v>
      </c>
      <c r="M281" s="4" t="b">
        <v>1</v>
      </c>
      <c r="N281" s="4">
        <v>305</v>
      </c>
      <c r="O281" s="16">
        <f>(E281/D281)*100</f>
        <v>157.31829411764707</v>
      </c>
      <c r="P281" s="7">
        <f t="shared" si="14"/>
        <v>87.685606557377056</v>
      </c>
      <c r="Q281" s="4" t="str">
        <f>LEFT(T281,FIND("/",T281,1)-1)</f>
        <v>film &amp; video</v>
      </c>
      <c r="R281" s="4" t="str">
        <f>RIGHT(T281,LEN(T281)-FIND("/",T281))</f>
        <v>documentary</v>
      </c>
      <c r="S281" s="4" t="b">
        <v>1</v>
      </c>
      <c r="T281" s="4" t="s">
        <v>8269</v>
      </c>
    </row>
    <row r="282" spans="1:20" ht="28.8" x14ac:dyDescent="0.3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11">
        <f t="shared" si="12"/>
        <v>41789.382349537031</v>
      </c>
      <c r="K282" s="4">
        <v>1397571035</v>
      </c>
      <c r="L282" s="11">
        <f t="shared" si="13"/>
        <v>41744.382349537031</v>
      </c>
      <c r="M282" s="4" t="b">
        <v>1</v>
      </c>
      <c r="N282" s="4">
        <v>2139</v>
      </c>
      <c r="O282" s="16">
        <f>(E282/D282)*100</f>
        <v>156.14400000000001</v>
      </c>
      <c r="P282" s="7">
        <f t="shared" si="14"/>
        <v>54.748948106591868</v>
      </c>
      <c r="Q282" s="4" t="str">
        <f>LEFT(T282,FIND("/",T282,1)-1)</f>
        <v>film &amp; video</v>
      </c>
      <c r="R282" s="4" t="str">
        <f>RIGHT(T282,LEN(T282)-FIND("/",T282))</f>
        <v>documentary</v>
      </c>
      <c r="S282" s="4" t="b">
        <v>1</v>
      </c>
      <c r="T282" s="4" t="s">
        <v>8269</v>
      </c>
    </row>
    <row r="283" spans="1:20" ht="28.8" x14ac:dyDescent="0.3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11">
        <f t="shared" si="12"/>
        <v>40035.601388888885</v>
      </c>
      <c r="K283" s="4">
        <v>1242532513</v>
      </c>
      <c r="L283" s="11">
        <f t="shared" si="13"/>
        <v>39949.955011574071</v>
      </c>
      <c r="M283" s="4" t="b">
        <v>1</v>
      </c>
      <c r="N283" s="4">
        <v>79</v>
      </c>
      <c r="O283" s="16">
        <f>(E283/D283)*100</f>
        <v>120.58763636363636</v>
      </c>
      <c r="P283" s="7">
        <f t="shared" si="14"/>
        <v>83.953417721518989</v>
      </c>
      <c r="Q283" s="4" t="str">
        <f>LEFT(T283,FIND("/",T283,1)-1)</f>
        <v>film &amp; video</v>
      </c>
      <c r="R283" s="4" t="str">
        <f>RIGHT(T283,LEN(T283)-FIND("/",T283))</f>
        <v>documentary</v>
      </c>
      <c r="S283" s="4" t="b">
        <v>1</v>
      </c>
      <c r="T283" s="4" t="s">
        <v>8269</v>
      </c>
    </row>
    <row r="284" spans="1:20" x14ac:dyDescent="0.3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11">
        <f t="shared" si="12"/>
        <v>40231.708333333328</v>
      </c>
      <c r="K284" s="4">
        <v>1263679492</v>
      </c>
      <c r="L284" s="11">
        <f t="shared" si="13"/>
        <v>40194.711712962962</v>
      </c>
      <c r="M284" s="4" t="b">
        <v>1</v>
      </c>
      <c r="N284" s="4">
        <v>179</v>
      </c>
      <c r="O284" s="16">
        <f>(E284/D284)*100</f>
        <v>101.18888888888888</v>
      </c>
      <c r="P284" s="7">
        <f t="shared" si="14"/>
        <v>254.38547486033519</v>
      </c>
      <c r="Q284" s="4" t="str">
        <f>LEFT(T284,FIND("/",T284,1)-1)</f>
        <v>film &amp; video</v>
      </c>
      <c r="R284" s="4" t="str">
        <f>RIGHT(T284,LEN(T284)-FIND("/",T284))</f>
        <v>documentary</v>
      </c>
      <c r="S284" s="4" t="b">
        <v>1</v>
      </c>
      <c r="T284" s="4" t="s">
        <v>8269</v>
      </c>
    </row>
    <row r="285" spans="1:20" x14ac:dyDescent="0.3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11">
        <f t="shared" si="12"/>
        <v>40694.999305555553</v>
      </c>
      <c r="K285" s="4">
        <v>1305219744</v>
      </c>
      <c r="L285" s="11">
        <f t="shared" si="13"/>
        <v>40675.501666666663</v>
      </c>
      <c r="M285" s="4" t="b">
        <v>1</v>
      </c>
      <c r="N285" s="4">
        <v>202</v>
      </c>
      <c r="O285" s="16">
        <f>(E285/D285)*100</f>
        <v>114.27249999999999</v>
      </c>
      <c r="P285" s="7">
        <f t="shared" si="14"/>
        <v>101.8269801980198</v>
      </c>
      <c r="Q285" s="4" t="str">
        <f>LEFT(T285,FIND("/",T285,1)-1)</f>
        <v>film &amp; video</v>
      </c>
      <c r="R285" s="4" t="str">
        <f>RIGHT(T285,LEN(T285)-FIND("/",T285))</f>
        <v>documentary</v>
      </c>
      <c r="S285" s="4" t="b">
        <v>1</v>
      </c>
      <c r="T285" s="4" t="s">
        <v>8269</v>
      </c>
    </row>
    <row r="286" spans="1:20" ht="28.8" x14ac:dyDescent="0.3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11">
        <f t="shared" si="12"/>
        <v>40929.529861111107</v>
      </c>
      <c r="K286" s="4">
        <v>1325007780</v>
      </c>
      <c r="L286" s="11">
        <f t="shared" si="13"/>
        <v>40904.529861111107</v>
      </c>
      <c r="M286" s="4" t="b">
        <v>1</v>
      </c>
      <c r="N286" s="4">
        <v>760</v>
      </c>
      <c r="O286" s="16">
        <f>(E286/D286)*100</f>
        <v>104.62615</v>
      </c>
      <c r="P286" s="7">
        <f t="shared" si="14"/>
        <v>55.066394736842106</v>
      </c>
      <c r="Q286" s="4" t="str">
        <f>LEFT(T286,FIND("/",T286,1)-1)</f>
        <v>film &amp; video</v>
      </c>
      <c r="R286" s="4" t="str">
        <f>RIGHT(T286,LEN(T286)-FIND("/",T286))</f>
        <v>documentary</v>
      </c>
      <c r="S286" s="4" t="b">
        <v>1</v>
      </c>
      <c r="T286" s="4" t="s">
        <v>8269</v>
      </c>
    </row>
    <row r="287" spans="1:20" ht="28.8" x14ac:dyDescent="0.3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11">
        <f t="shared" si="12"/>
        <v>41536.547777777778</v>
      </c>
      <c r="K287" s="4">
        <v>1377022128</v>
      </c>
      <c r="L287" s="11">
        <f t="shared" si="13"/>
        <v>41506.547777777778</v>
      </c>
      <c r="M287" s="4" t="b">
        <v>1</v>
      </c>
      <c r="N287" s="4">
        <v>563</v>
      </c>
      <c r="O287" s="16">
        <f>(E287/D287)*100</f>
        <v>228.82507142857142</v>
      </c>
      <c r="P287" s="7">
        <f t="shared" si="14"/>
        <v>56.901438721136763</v>
      </c>
      <c r="Q287" s="4" t="str">
        <f>LEFT(T287,FIND("/",T287,1)-1)</f>
        <v>film &amp; video</v>
      </c>
      <c r="R287" s="4" t="str">
        <f>RIGHT(T287,LEN(T287)-FIND("/",T287))</f>
        <v>documentary</v>
      </c>
      <c r="S287" s="4" t="b">
        <v>1</v>
      </c>
      <c r="T287" s="4" t="s">
        <v>8269</v>
      </c>
    </row>
    <row r="288" spans="1:20" ht="28.8" x14ac:dyDescent="0.3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11">
        <f t="shared" si="12"/>
        <v>41358.566249999996</v>
      </c>
      <c r="K288" s="4">
        <v>1360352124</v>
      </c>
      <c r="L288" s="11">
        <f t="shared" si="13"/>
        <v>41313.60791666666</v>
      </c>
      <c r="M288" s="4" t="b">
        <v>1</v>
      </c>
      <c r="N288" s="4">
        <v>135</v>
      </c>
      <c r="O288" s="16">
        <f>(E288/D288)*100</f>
        <v>109.15333333333332</v>
      </c>
      <c r="P288" s="7">
        <f t="shared" si="14"/>
        <v>121.28148148148148</v>
      </c>
      <c r="Q288" s="4" t="str">
        <f>LEFT(T288,FIND("/",T288,1)-1)</f>
        <v>film &amp; video</v>
      </c>
      <c r="R288" s="4" t="str">
        <f>RIGHT(T288,LEN(T288)-FIND("/",T288))</f>
        <v>documentary</v>
      </c>
      <c r="S288" s="4" t="b">
        <v>1</v>
      </c>
      <c r="T288" s="4" t="s">
        <v>8269</v>
      </c>
    </row>
    <row r="289" spans="1:20" x14ac:dyDescent="0.3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11">
        <f t="shared" si="12"/>
        <v>41214.958333333328</v>
      </c>
      <c r="K289" s="4">
        <v>1349160018</v>
      </c>
      <c r="L289" s="11">
        <f t="shared" si="13"/>
        <v>41184.069652777776</v>
      </c>
      <c r="M289" s="4" t="b">
        <v>1</v>
      </c>
      <c r="N289" s="4">
        <v>290</v>
      </c>
      <c r="O289" s="16">
        <f>(E289/D289)*100</f>
        <v>176.29999999999998</v>
      </c>
      <c r="P289" s="7">
        <f t="shared" si="14"/>
        <v>91.189655172413794</v>
      </c>
      <c r="Q289" s="4" t="str">
        <f>LEFT(T289,FIND("/",T289,1)-1)</f>
        <v>film &amp; video</v>
      </c>
      <c r="R289" s="4" t="str">
        <f>RIGHT(T289,LEN(T289)-FIND("/",T289))</f>
        <v>documentary</v>
      </c>
      <c r="S289" s="4" t="b">
        <v>1</v>
      </c>
      <c r="T289" s="4" t="s">
        <v>8269</v>
      </c>
    </row>
    <row r="290" spans="1:20" ht="28.8" x14ac:dyDescent="0.3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11">
        <f t="shared" si="12"/>
        <v>41085.960567129623</v>
      </c>
      <c r="K290" s="4">
        <v>1337659393</v>
      </c>
      <c r="L290" s="11">
        <f t="shared" si="13"/>
        <v>41050.960567129623</v>
      </c>
      <c r="M290" s="4" t="b">
        <v>1</v>
      </c>
      <c r="N290" s="4">
        <v>447</v>
      </c>
      <c r="O290" s="16">
        <f>(E290/D290)*100</f>
        <v>103.21061999999999</v>
      </c>
      <c r="P290" s="7">
        <f t="shared" si="14"/>
        <v>115.44812080536913</v>
      </c>
      <c r="Q290" s="4" t="str">
        <f>LEFT(T290,FIND("/",T290,1)-1)</f>
        <v>film &amp; video</v>
      </c>
      <c r="R290" s="4" t="str">
        <f>RIGHT(T290,LEN(T290)-FIND("/",T290))</f>
        <v>documentary</v>
      </c>
      <c r="S290" s="4" t="b">
        <v>1</v>
      </c>
      <c r="T290" s="4" t="s">
        <v>8269</v>
      </c>
    </row>
    <row r="291" spans="1:20" ht="28.8" x14ac:dyDescent="0.3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11">
        <f t="shared" si="12"/>
        <v>41580.248078703698</v>
      </c>
      <c r="K291" s="4">
        <v>1380797834</v>
      </c>
      <c r="L291" s="11">
        <f t="shared" si="13"/>
        <v>41550.248078703698</v>
      </c>
      <c r="M291" s="4" t="b">
        <v>1</v>
      </c>
      <c r="N291" s="4">
        <v>232</v>
      </c>
      <c r="O291" s="16">
        <f>(E291/D291)*100</f>
        <v>104.82000000000001</v>
      </c>
      <c r="P291" s="7">
        <f t="shared" si="14"/>
        <v>67.771551724137936</v>
      </c>
      <c r="Q291" s="4" t="str">
        <f>LEFT(T291,FIND("/",T291,1)-1)</f>
        <v>film &amp; video</v>
      </c>
      <c r="R291" s="4" t="str">
        <f>RIGHT(T291,LEN(T291)-FIND("/",T291))</f>
        <v>documentary</v>
      </c>
      <c r="S291" s="4" t="b">
        <v>1</v>
      </c>
      <c r="T291" s="4" t="s">
        <v>8269</v>
      </c>
    </row>
    <row r="292" spans="1:20" ht="28.8" x14ac:dyDescent="0.3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11">
        <f t="shared" si="12"/>
        <v>40576.124305555553</v>
      </c>
      <c r="K292" s="4">
        <v>1292316697</v>
      </c>
      <c r="L292" s="11">
        <f t="shared" si="13"/>
        <v>40526.160844907405</v>
      </c>
      <c r="M292" s="4" t="b">
        <v>1</v>
      </c>
      <c r="N292" s="4">
        <v>168</v>
      </c>
      <c r="O292" s="16">
        <f>(E292/D292)*100</f>
        <v>106.68444444444445</v>
      </c>
      <c r="P292" s="7">
        <f t="shared" si="14"/>
        <v>28.576190476190476</v>
      </c>
      <c r="Q292" s="4" t="str">
        <f>LEFT(T292,FIND("/",T292,1)-1)</f>
        <v>film &amp; video</v>
      </c>
      <c r="R292" s="4" t="str">
        <f>RIGHT(T292,LEN(T292)-FIND("/",T292))</f>
        <v>documentary</v>
      </c>
      <c r="S292" s="4" t="b">
        <v>1</v>
      </c>
      <c r="T292" s="4" t="s">
        <v>8269</v>
      </c>
    </row>
    <row r="293" spans="1:20" ht="28.8" x14ac:dyDescent="0.3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11">
        <f t="shared" si="12"/>
        <v>41394.792361111111</v>
      </c>
      <c r="K293" s="4">
        <v>1365791246</v>
      </c>
      <c r="L293" s="11">
        <f t="shared" si="13"/>
        <v>41376.560717592591</v>
      </c>
      <c r="M293" s="4" t="b">
        <v>1</v>
      </c>
      <c r="N293" s="4">
        <v>128</v>
      </c>
      <c r="O293" s="16">
        <f>(E293/D293)*100</f>
        <v>120.02</v>
      </c>
      <c r="P293" s="7">
        <f t="shared" si="14"/>
        <v>46.8828125</v>
      </c>
      <c r="Q293" s="4" t="str">
        <f>LEFT(T293,FIND("/",T293,1)-1)</f>
        <v>film &amp; video</v>
      </c>
      <c r="R293" s="4" t="str">
        <f>RIGHT(T293,LEN(T293)-FIND("/",T293))</f>
        <v>documentary</v>
      </c>
      <c r="S293" s="4" t="b">
        <v>1</v>
      </c>
      <c r="T293" s="4" t="s">
        <v>8269</v>
      </c>
    </row>
    <row r="294" spans="1:20" ht="28.8" x14ac:dyDescent="0.3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11">
        <f t="shared" si="12"/>
        <v>40844.957638888889</v>
      </c>
      <c r="K294" s="4">
        <v>1317064599</v>
      </c>
      <c r="L294" s="11">
        <f t="shared" si="13"/>
        <v>40812.594895833332</v>
      </c>
      <c r="M294" s="4" t="b">
        <v>1</v>
      </c>
      <c r="N294" s="4">
        <v>493</v>
      </c>
      <c r="O294" s="16">
        <f>(E294/D294)*100</f>
        <v>101.50693333333334</v>
      </c>
      <c r="P294" s="7">
        <f t="shared" si="14"/>
        <v>154.42231237322514</v>
      </c>
      <c r="Q294" s="4" t="str">
        <f>LEFT(T294,FIND("/",T294,1)-1)</f>
        <v>film &amp; video</v>
      </c>
      <c r="R294" s="4" t="str">
        <f>RIGHT(T294,LEN(T294)-FIND("/",T294))</f>
        <v>documentary</v>
      </c>
      <c r="S294" s="4" t="b">
        <v>1</v>
      </c>
      <c r="T294" s="4" t="s">
        <v>8269</v>
      </c>
    </row>
    <row r="295" spans="1:20" ht="28.8" x14ac:dyDescent="0.3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11">
        <f t="shared" si="12"/>
        <v>41749.459652777776</v>
      </c>
      <c r="K295" s="4">
        <v>1395417714</v>
      </c>
      <c r="L295" s="11">
        <f t="shared" si="13"/>
        <v>41719.459652777776</v>
      </c>
      <c r="M295" s="4" t="b">
        <v>1</v>
      </c>
      <c r="N295" s="4">
        <v>131</v>
      </c>
      <c r="O295" s="16">
        <f>(E295/D295)*100</f>
        <v>101.38461538461539</v>
      </c>
      <c r="P295" s="7">
        <f t="shared" si="14"/>
        <v>201.22137404580153</v>
      </c>
      <c r="Q295" s="4" t="str">
        <f>LEFT(T295,FIND("/",T295,1)-1)</f>
        <v>film &amp; video</v>
      </c>
      <c r="R295" s="4" t="str">
        <f>RIGHT(T295,LEN(T295)-FIND("/",T295))</f>
        <v>documentary</v>
      </c>
      <c r="S295" s="4" t="b">
        <v>1</v>
      </c>
      <c r="T295" s="4" t="s">
        <v>8269</v>
      </c>
    </row>
    <row r="296" spans="1:20" ht="43.2" x14ac:dyDescent="0.3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11">
        <f t="shared" si="12"/>
        <v>40378.458333333328</v>
      </c>
      <c r="K296" s="4">
        <v>1276480894</v>
      </c>
      <c r="L296" s="11">
        <f t="shared" si="13"/>
        <v>40342.876087962963</v>
      </c>
      <c r="M296" s="4" t="b">
        <v>1</v>
      </c>
      <c r="N296" s="4">
        <v>50</v>
      </c>
      <c r="O296" s="16">
        <f>(E296/D296)*100</f>
        <v>100</v>
      </c>
      <c r="P296" s="7">
        <f t="shared" si="14"/>
        <v>100</v>
      </c>
      <c r="Q296" s="4" t="str">
        <f>LEFT(T296,FIND("/",T296,1)-1)</f>
        <v>film &amp; video</v>
      </c>
      <c r="R296" s="4" t="str">
        <f>RIGHT(T296,LEN(T296)-FIND("/",T296))</f>
        <v>documentary</v>
      </c>
      <c r="S296" s="4" t="b">
        <v>1</v>
      </c>
      <c r="T296" s="4" t="s">
        <v>8269</v>
      </c>
    </row>
    <row r="297" spans="1:20" ht="28.8" x14ac:dyDescent="0.3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11">
        <f t="shared" si="12"/>
        <v>41578.791666666664</v>
      </c>
      <c r="K297" s="4">
        <v>1378080409</v>
      </c>
      <c r="L297" s="11">
        <f t="shared" si="13"/>
        <v>41518.796400462961</v>
      </c>
      <c r="M297" s="4" t="b">
        <v>1</v>
      </c>
      <c r="N297" s="4">
        <v>665</v>
      </c>
      <c r="O297" s="16">
        <f>(E297/D297)*100</f>
        <v>133.10911999999999</v>
      </c>
      <c r="P297" s="7">
        <f t="shared" si="14"/>
        <v>100.08204511278196</v>
      </c>
      <c r="Q297" s="4" t="str">
        <f>LEFT(T297,FIND("/",T297,1)-1)</f>
        <v>film &amp; video</v>
      </c>
      <c r="R297" s="4" t="str">
        <f>RIGHT(T297,LEN(T297)-FIND("/",T297))</f>
        <v>documentary</v>
      </c>
      <c r="S297" s="4" t="b">
        <v>1</v>
      </c>
      <c r="T297" s="4" t="s">
        <v>8269</v>
      </c>
    </row>
    <row r="298" spans="1:20" x14ac:dyDescent="0.3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11">
        <f t="shared" si="12"/>
        <v>41159.267164351848</v>
      </c>
      <c r="K298" s="4">
        <v>1344857083</v>
      </c>
      <c r="L298" s="11">
        <f t="shared" si="13"/>
        <v>41134.267164351848</v>
      </c>
      <c r="M298" s="4" t="b">
        <v>1</v>
      </c>
      <c r="N298" s="4">
        <v>129</v>
      </c>
      <c r="O298" s="16">
        <f>(E298/D298)*100</f>
        <v>118.72620000000001</v>
      </c>
      <c r="P298" s="7">
        <f t="shared" si="14"/>
        <v>230.08953488372092</v>
      </c>
      <c r="Q298" s="4" t="str">
        <f>LEFT(T298,FIND("/",T298,1)-1)</f>
        <v>film &amp; video</v>
      </c>
      <c r="R298" s="4" t="str">
        <f>RIGHT(T298,LEN(T298)-FIND("/",T298))</f>
        <v>documentary</v>
      </c>
      <c r="S298" s="4" t="b">
        <v>1</v>
      </c>
      <c r="T298" s="4" t="s">
        <v>8269</v>
      </c>
    </row>
    <row r="299" spans="1:20" x14ac:dyDescent="0.3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11">
        <f t="shared" si="12"/>
        <v>42124.957638888889</v>
      </c>
      <c r="K299" s="4">
        <v>1427390901</v>
      </c>
      <c r="L299" s="11">
        <f t="shared" si="13"/>
        <v>42089.519687500004</v>
      </c>
      <c r="M299" s="4" t="b">
        <v>1</v>
      </c>
      <c r="N299" s="4">
        <v>142</v>
      </c>
      <c r="O299" s="16">
        <f>(E299/D299)*100</f>
        <v>100.64</v>
      </c>
      <c r="P299" s="7">
        <f t="shared" si="14"/>
        <v>141.74647887323943</v>
      </c>
      <c r="Q299" s="4" t="str">
        <f>LEFT(T299,FIND("/",T299,1)-1)</f>
        <v>film &amp; video</v>
      </c>
      <c r="R299" s="4" t="str">
        <f>RIGHT(T299,LEN(T299)-FIND("/",T299))</f>
        <v>documentary</v>
      </c>
      <c r="S299" s="4" t="b">
        <v>1</v>
      </c>
      <c r="T299" s="4" t="s">
        <v>8269</v>
      </c>
    </row>
    <row r="300" spans="1:20" x14ac:dyDescent="0.3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11">
        <f t="shared" si="12"/>
        <v>41768.666666666664</v>
      </c>
      <c r="K300" s="4">
        <v>1394536048</v>
      </c>
      <c r="L300" s="11">
        <f t="shared" si="13"/>
        <v>41709.255185185182</v>
      </c>
      <c r="M300" s="4" t="b">
        <v>1</v>
      </c>
      <c r="N300" s="4">
        <v>2436</v>
      </c>
      <c r="O300" s="16">
        <f>(E300/D300)*100</f>
        <v>108.93241269841269</v>
      </c>
      <c r="P300" s="7">
        <f t="shared" si="14"/>
        <v>56.344351395730705</v>
      </c>
      <c r="Q300" s="4" t="str">
        <f>LEFT(T300,FIND("/",T300,1)-1)</f>
        <v>film &amp; video</v>
      </c>
      <c r="R300" s="4" t="str">
        <f>RIGHT(T300,LEN(T300)-FIND("/",T300))</f>
        <v>documentary</v>
      </c>
      <c r="S300" s="4" t="b">
        <v>1</v>
      </c>
      <c r="T300" s="4" t="s">
        <v>8269</v>
      </c>
    </row>
    <row r="301" spans="1:20" ht="28.8" x14ac:dyDescent="0.3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11">
        <f t="shared" si="12"/>
        <v>40499.058564814812</v>
      </c>
      <c r="K301" s="4">
        <v>1287379460</v>
      </c>
      <c r="L301" s="11">
        <f t="shared" si="13"/>
        <v>40469.016898148147</v>
      </c>
      <c r="M301" s="4" t="b">
        <v>1</v>
      </c>
      <c r="N301" s="4">
        <v>244</v>
      </c>
      <c r="O301" s="16">
        <f>(E301/D301)*100</f>
        <v>178.95250000000001</v>
      </c>
      <c r="P301" s="7">
        <f t="shared" si="14"/>
        <v>73.341188524590166</v>
      </c>
      <c r="Q301" s="4" t="str">
        <f>LEFT(T301,FIND("/",T301,1)-1)</f>
        <v>film &amp; video</v>
      </c>
      <c r="R301" s="4" t="str">
        <f>RIGHT(T301,LEN(T301)-FIND("/",T301))</f>
        <v>documentary</v>
      </c>
      <c r="S301" s="4" t="b">
        <v>1</v>
      </c>
      <c r="T301" s="4" t="s">
        <v>8269</v>
      </c>
    </row>
    <row r="302" spans="1:20" ht="28.8" x14ac:dyDescent="0.3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11">
        <f t="shared" si="12"/>
        <v>40657.751597222217</v>
      </c>
      <c r="K302" s="4">
        <v>1301007738</v>
      </c>
      <c r="L302" s="11">
        <f t="shared" si="13"/>
        <v>40626.751597222217</v>
      </c>
      <c r="M302" s="4" t="b">
        <v>1</v>
      </c>
      <c r="N302" s="4">
        <v>298</v>
      </c>
      <c r="O302" s="16">
        <f>(E302/D302)*100</f>
        <v>101.72264</v>
      </c>
      <c r="P302" s="7">
        <f t="shared" si="14"/>
        <v>85.337785234899329</v>
      </c>
      <c r="Q302" s="4" t="str">
        <f>LEFT(T302,FIND("/",T302,1)-1)</f>
        <v>film &amp; video</v>
      </c>
      <c r="R302" s="4" t="str">
        <f>RIGHT(T302,LEN(T302)-FIND("/",T302))</f>
        <v>documentary</v>
      </c>
      <c r="S302" s="4" t="b">
        <v>1</v>
      </c>
      <c r="T302" s="4" t="s">
        <v>8269</v>
      </c>
    </row>
    <row r="303" spans="1:20" x14ac:dyDescent="0.3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11">
        <f t="shared" si="12"/>
        <v>41352.487673611111</v>
      </c>
      <c r="K303" s="4">
        <v>1360258935</v>
      </c>
      <c r="L303" s="11">
        <f t="shared" si="13"/>
        <v>41312.529340277775</v>
      </c>
      <c r="M303" s="4" t="b">
        <v>1</v>
      </c>
      <c r="N303" s="4">
        <v>251</v>
      </c>
      <c r="O303" s="16">
        <f>(E303/D303)*100</f>
        <v>118.73499999999999</v>
      </c>
      <c r="P303" s="7">
        <f t="shared" si="14"/>
        <v>61.496215139442228</v>
      </c>
      <c r="Q303" s="4" t="str">
        <f>LEFT(T303,FIND("/",T303,1)-1)</f>
        <v>film &amp; video</v>
      </c>
      <c r="R303" s="4" t="str">
        <f>RIGHT(T303,LEN(T303)-FIND("/",T303))</f>
        <v>documentary</v>
      </c>
      <c r="S303" s="4" t="b">
        <v>1</v>
      </c>
      <c r="T303" s="4" t="s">
        <v>8269</v>
      </c>
    </row>
    <row r="304" spans="1:20" ht="28.8" x14ac:dyDescent="0.3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11">
        <f t="shared" si="12"/>
        <v>40963.648587962962</v>
      </c>
      <c r="K304" s="4">
        <v>1327523638</v>
      </c>
      <c r="L304" s="11">
        <f t="shared" si="13"/>
        <v>40933.648587962962</v>
      </c>
      <c r="M304" s="4" t="b">
        <v>1</v>
      </c>
      <c r="N304" s="4">
        <v>108</v>
      </c>
      <c r="O304" s="16">
        <f>(E304/D304)*100</f>
        <v>100.46</v>
      </c>
      <c r="P304" s="7">
        <f t="shared" si="14"/>
        <v>93.018518518518519</v>
      </c>
      <c r="Q304" s="4" t="str">
        <f>LEFT(T304,FIND("/",T304,1)-1)</f>
        <v>film &amp; video</v>
      </c>
      <c r="R304" s="4" t="str">
        <f>RIGHT(T304,LEN(T304)-FIND("/",T304))</f>
        <v>documentary</v>
      </c>
      <c r="S304" s="4" t="b">
        <v>1</v>
      </c>
      <c r="T304" s="4" t="s">
        <v>8269</v>
      </c>
    </row>
    <row r="305" spans="1:20" ht="28.8" x14ac:dyDescent="0.3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11">
        <f t="shared" si="12"/>
        <v>41061.862800925926</v>
      </c>
      <c r="K305" s="4">
        <v>1336009346</v>
      </c>
      <c r="L305" s="11">
        <f t="shared" si="13"/>
        <v>41031.862800925926</v>
      </c>
      <c r="M305" s="4" t="b">
        <v>1</v>
      </c>
      <c r="N305" s="4">
        <v>82</v>
      </c>
      <c r="O305" s="16">
        <f>(E305/D305)*100</f>
        <v>137.46666666666667</v>
      </c>
      <c r="P305" s="7">
        <f t="shared" si="14"/>
        <v>50.292682926829265</v>
      </c>
      <c r="Q305" s="4" t="str">
        <f>LEFT(T305,FIND("/",T305,1)-1)</f>
        <v>film &amp; video</v>
      </c>
      <c r="R305" s="4" t="str">
        <f>RIGHT(T305,LEN(T305)-FIND("/",T305))</f>
        <v>documentary</v>
      </c>
      <c r="S305" s="4" t="b">
        <v>1</v>
      </c>
      <c r="T305" s="4" t="s">
        <v>8269</v>
      </c>
    </row>
    <row r="306" spans="1:20" x14ac:dyDescent="0.3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11">
        <f t="shared" si="12"/>
        <v>41152.875</v>
      </c>
      <c r="K306" s="4">
        <v>1343096197</v>
      </c>
      <c r="L306" s="11">
        <f t="shared" si="13"/>
        <v>41113.88653935185</v>
      </c>
      <c r="M306" s="4" t="b">
        <v>1</v>
      </c>
      <c r="N306" s="4">
        <v>74</v>
      </c>
      <c r="O306" s="16">
        <f>(E306/D306)*100</f>
        <v>231.64705882352939</v>
      </c>
      <c r="P306" s="7">
        <f t="shared" si="14"/>
        <v>106.43243243243244</v>
      </c>
      <c r="Q306" s="4" t="str">
        <f>LEFT(T306,FIND("/",T306,1)-1)</f>
        <v>film &amp; video</v>
      </c>
      <c r="R306" s="4" t="str">
        <f>RIGHT(T306,LEN(T306)-FIND("/",T306))</f>
        <v>documentary</v>
      </c>
      <c r="S306" s="4" t="b">
        <v>1</v>
      </c>
      <c r="T306" s="4" t="s">
        <v>8269</v>
      </c>
    </row>
    <row r="307" spans="1:20" x14ac:dyDescent="0.3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11">
        <f t="shared" si="12"/>
        <v>40978.421863425923</v>
      </c>
      <c r="K307" s="4">
        <v>1328800049</v>
      </c>
      <c r="L307" s="11">
        <f t="shared" si="13"/>
        <v>40948.421863425923</v>
      </c>
      <c r="M307" s="4" t="b">
        <v>1</v>
      </c>
      <c r="N307" s="4">
        <v>189</v>
      </c>
      <c r="O307" s="16">
        <f>(E307/D307)*100</f>
        <v>130.33333333333331</v>
      </c>
      <c r="P307" s="7">
        <f t="shared" si="14"/>
        <v>51.719576719576722</v>
      </c>
      <c r="Q307" s="4" t="str">
        <f>LEFT(T307,FIND("/",T307,1)-1)</f>
        <v>film &amp; video</v>
      </c>
      <c r="R307" s="4" t="str">
        <f>RIGHT(T307,LEN(T307)-FIND("/",T307))</f>
        <v>documentary</v>
      </c>
      <c r="S307" s="4" t="b">
        <v>1</v>
      </c>
      <c r="T307" s="4" t="s">
        <v>8269</v>
      </c>
    </row>
    <row r="308" spans="1:20" x14ac:dyDescent="0.3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11">
        <f t="shared" si="12"/>
        <v>41353.587187500001</v>
      </c>
      <c r="K308" s="4">
        <v>1362081933</v>
      </c>
      <c r="L308" s="11">
        <f t="shared" si="13"/>
        <v>41333.628854166665</v>
      </c>
      <c r="M308" s="4" t="b">
        <v>1</v>
      </c>
      <c r="N308" s="4">
        <v>80</v>
      </c>
      <c r="O308" s="16">
        <f>(E308/D308)*100</f>
        <v>292.89999999999998</v>
      </c>
      <c r="P308" s="7">
        <f t="shared" si="14"/>
        <v>36.612499999999997</v>
      </c>
      <c r="Q308" s="4" t="str">
        <f>LEFT(T308,FIND("/",T308,1)-1)</f>
        <v>film &amp; video</v>
      </c>
      <c r="R308" s="4" t="str">
        <f>RIGHT(T308,LEN(T308)-FIND("/",T308))</f>
        <v>documentary</v>
      </c>
      <c r="S308" s="4" t="b">
        <v>1</v>
      </c>
      <c r="T308" s="4" t="s">
        <v>8269</v>
      </c>
    </row>
    <row r="309" spans="1:20" x14ac:dyDescent="0.3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11">
        <f t="shared" si="12"/>
        <v>41312.736122685179</v>
      </c>
      <c r="K309" s="4">
        <v>1357684801</v>
      </c>
      <c r="L309" s="11">
        <f t="shared" si="13"/>
        <v>41282.736122685179</v>
      </c>
      <c r="M309" s="4" t="b">
        <v>1</v>
      </c>
      <c r="N309" s="4">
        <v>576</v>
      </c>
      <c r="O309" s="16">
        <f>(E309/D309)*100</f>
        <v>111.31818181818183</v>
      </c>
      <c r="P309" s="7">
        <f t="shared" si="14"/>
        <v>42.517361111111114</v>
      </c>
      <c r="Q309" s="4" t="str">
        <f>LEFT(T309,FIND("/",T309,1)-1)</f>
        <v>film &amp; video</v>
      </c>
      <c r="R309" s="4" t="str">
        <f>RIGHT(T309,LEN(T309)-FIND("/",T309))</f>
        <v>documentary</v>
      </c>
      <c r="S309" s="4" t="b">
        <v>1</v>
      </c>
      <c r="T309" s="4" t="s">
        <v>8269</v>
      </c>
    </row>
    <row r="310" spans="1:20" ht="28.8" x14ac:dyDescent="0.3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11">
        <f t="shared" si="12"/>
        <v>40612.486226851848</v>
      </c>
      <c r="K310" s="4">
        <v>1295887210</v>
      </c>
      <c r="L310" s="11">
        <f t="shared" si="13"/>
        <v>40567.486226851848</v>
      </c>
      <c r="M310" s="4" t="b">
        <v>1</v>
      </c>
      <c r="N310" s="4">
        <v>202</v>
      </c>
      <c r="O310" s="16">
        <f>(E310/D310)*100</f>
        <v>105.56666666666668</v>
      </c>
      <c r="P310" s="7">
        <f t="shared" si="14"/>
        <v>62.712871287128714</v>
      </c>
      <c r="Q310" s="4" t="str">
        <f>LEFT(T310,FIND("/",T310,1)-1)</f>
        <v>film &amp; video</v>
      </c>
      <c r="R310" s="4" t="str">
        <f>RIGHT(T310,LEN(T310)-FIND("/",T310))</f>
        <v>documentary</v>
      </c>
      <c r="S310" s="4" t="b">
        <v>1</v>
      </c>
      <c r="T310" s="4" t="s">
        <v>8269</v>
      </c>
    </row>
    <row r="311" spans="1:20" ht="28.8" x14ac:dyDescent="0.3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11">
        <f t="shared" si="12"/>
        <v>41155.543217592589</v>
      </c>
      <c r="K311" s="4">
        <v>1344880934</v>
      </c>
      <c r="L311" s="11">
        <f t="shared" si="13"/>
        <v>41134.543217592589</v>
      </c>
      <c r="M311" s="4" t="b">
        <v>1</v>
      </c>
      <c r="N311" s="4">
        <v>238</v>
      </c>
      <c r="O311" s="16">
        <f>(E311/D311)*100</f>
        <v>118.94444444444446</v>
      </c>
      <c r="P311" s="7">
        <f t="shared" si="14"/>
        <v>89.957983193277315</v>
      </c>
      <c r="Q311" s="4" t="str">
        <f>LEFT(T311,FIND("/",T311,1)-1)</f>
        <v>film &amp; video</v>
      </c>
      <c r="R311" s="4" t="str">
        <f>RIGHT(T311,LEN(T311)-FIND("/",T311))</f>
        <v>documentary</v>
      </c>
      <c r="S311" s="4" t="b">
        <v>1</v>
      </c>
      <c r="T311" s="4" t="s">
        <v>8269</v>
      </c>
    </row>
    <row r="312" spans="1:20" ht="28.8" x14ac:dyDescent="0.3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11">
        <f t="shared" si="12"/>
        <v>40835.875</v>
      </c>
      <c r="K312" s="4">
        <v>1317788623</v>
      </c>
      <c r="L312" s="11">
        <f t="shared" si="13"/>
        <v>40820.974803240737</v>
      </c>
      <c r="M312" s="4" t="b">
        <v>1</v>
      </c>
      <c r="N312" s="4">
        <v>36</v>
      </c>
      <c r="O312" s="16">
        <f>(E312/D312)*100</f>
        <v>104.129</v>
      </c>
      <c r="P312" s="7">
        <f t="shared" si="14"/>
        <v>28.924722222222222</v>
      </c>
      <c r="Q312" s="4" t="str">
        <f>LEFT(T312,FIND("/",T312,1)-1)</f>
        <v>film &amp; video</v>
      </c>
      <c r="R312" s="4" t="str">
        <f>RIGHT(T312,LEN(T312)-FIND("/",T312))</f>
        <v>documentary</v>
      </c>
      <c r="S312" s="4" t="b">
        <v>1</v>
      </c>
      <c r="T312" s="4" t="s">
        <v>8269</v>
      </c>
    </row>
    <row r="313" spans="1:20" x14ac:dyDescent="0.3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11">
        <f t="shared" si="12"/>
        <v>40909.124305555553</v>
      </c>
      <c r="K313" s="4">
        <v>1321852592</v>
      </c>
      <c r="L313" s="11">
        <f t="shared" si="13"/>
        <v>40868.011481481481</v>
      </c>
      <c r="M313" s="4" t="b">
        <v>1</v>
      </c>
      <c r="N313" s="4">
        <v>150</v>
      </c>
      <c r="O313" s="16">
        <f>(E313/D313)*100</f>
        <v>104.10165000000001</v>
      </c>
      <c r="P313" s="7">
        <f t="shared" si="14"/>
        <v>138.8022</v>
      </c>
      <c r="Q313" s="4" t="str">
        <f>LEFT(T313,FIND("/",T313,1)-1)</f>
        <v>film &amp; video</v>
      </c>
      <c r="R313" s="4" t="str">
        <f>RIGHT(T313,LEN(T313)-FIND("/",T313))</f>
        <v>documentary</v>
      </c>
      <c r="S313" s="4" t="b">
        <v>1</v>
      </c>
      <c r="T313" s="4" t="s">
        <v>8269</v>
      </c>
    </row>
    <row r="314" spans="1:20" ht="28.8" x14ac:dyDescent="0.3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11">
        <f t="shared" si="12"/>
        <v>41378.669351851851</v>
      </c>
      <c r="K314" s="4">
        <v>1363381432</v>
      </c>
      <c r="L314" s="11">
        <f t="shared" si="13"/>
        <v>41348.669351851851</v>
      </c>
      <c r="M314" s="4" t="b">
        <v>1</v>
      </c>
      <c r="N314" s="4">
        <v>146</v>
      </c>
      <c r="O314" s="16">
        <f>(E314/D314)*100</f>
        <v>111.87499999999999</v>
      </c>
      <c r="P314" s="7">
        <f t="shared" si="14"/>
        <v>61.301369863013697</v>
      </c>
      <c r="Q314" s="4" t="str">
        <f>LEFT(T314,FIND("/",T314,1)-1)</f>
        <v>film &amp; video</v>
      </c>
      <c r="R314" s="4" t="str">
        <f>RIGHT(T314,LEN(T314)-FIND("/",T314))</f>
        <v>documentary</v>
      </c>
      <c r="S314" s="4" t="b">
        <v>1</v>
      </c>
      <c r="T314" s="4" t="s">
        <v>8269</v>
      </c>
    </row>
    <row r="315" spans="1:20" ht="28.8" x14ac:dyDescent="0.3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11">
        <f t="shared" si="12"/>
        <v>40401.457638888889</v>
      </c>
      <c r="K315" s="4">
        <v>1277702894</v>
      </c>
      <c r="L315" s="11">
        <f t="shared" si="13"/>
        <v>40357.019606481481</v>
      </c>
      <c r="M315" s="4" t="b">
        <v>1</v>
      </c>
      <c r="N315" s="4">
        <v>222</v>
      </c>
      <c r="O315" s="16">
        <f>(E315/D315)*100</f>
        <v>104.73529411764706</v>
      </c>
      <c r="P315" s="7">
        <f t="shared" si="14"/>
        <v>80.202702702702709</v>
      </c>
      <c r="Q315" s="4" t="str">
        <f>LEFT(T315,FIND("/",T315,1)-1)</f>
        <v>film &amp; video</v>
      </c>
      <c r="R315" s="4" t="str">
        <f>RIGHT(T315,LEN(T315)-FIND("/",T315))</f>
        <v>documentary</v>
      </c>
      <c r="S315" s="4" t="b">
        <v>1</v>
      </c>
      <c r="T315" s="4" t="s">
        <v>8269</v>
      </c>
    </row>
    <row r="316" spans="1:20" ht="28.8" x14ac:dyDescent="0.3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11">
        <f t="shared" si="12"/>
        <v>41334.624861111108</v>
      </c>
      <c r="K316" s="4">
        <v>1359575988</v>
      </c>
      <c r="L316" s="11">
        <f t="shared" si="13"/>
        <v>41304.624861111108</v>
      </c>
      <c r="M316" s="4" t="b">
        <v>1</v>
      </c>
      <c r="N316" s="4">
        <v>120</v>
      </c>
      <c r="O316" s="16">
        <f>(E316/D316)*100</f>
        <v>385.15000000000003</v>
      </c>
      <c r="P316" s="7">
        <f t="shared" si="14"/>
        <v>32.095833333333331</v>
      </c>
      <c r="Q316" s="4" t="str">
        <f>LEFT(T316,FIND("/",T316,1)-1)</f>
        <v>film &amp; video</v>
      </c>
      <c r="R316" s="4" t="str">
        <f>RIGHT(T316,LEN(T316)-FIND("/",T316))</f>
        <v>documentary</v>
      </c>
      <c r="S316" s="4" t="b">
        <v>1</v>
      </c>
      <c r="T316" s="4" t="s">
        <v>8269</v>
      </c>
    </row>
    <row r="317" spans="1:20" ht="28.8" x14ac:dyDescent="0.3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11">
        <f t="shared" si="12"/>
        <v>41143.564050925925</v>
      </c>
      <c r="K317" s="4">
        <v>1343068334</v>
      </c>
      <c r="L317" s="11">
        <f t="shared" si="13"/>
        <v>41113.564050925925</v>
      </c>
      <c r="M317" s="4" t="b">
        <v>1</v>
      </c>
      <c r="N317" s="4">
        <v>126</v>
      </c>
      <c r="O317" s="16">
        <f>(E317/D317)*100</f>
        <v>101.248</v>
      </c>
      <c r="P317" s="7">
        <f t="shared" si="14"/>
        <v>200.88888888888889</v>
      </c>
      <c r="Q317" s="4" t="str">
        <f>LEFT(T317,FIND("/",T317,1)-1)</f>
        <v>film &amp; video</v>
      </c>
      <c r="R317" s="4" t="str">
        <f>RIGHT(T317,LEN(T317)-FIND("/",T317))</f>
        <v>documentary</v>
      </c>
      <c r="S317" s="4" t="b">
        <v>1</v>
      </c>
      <c r="T317" s="4" t="s">
        <v>8269</v>
      </c>
    </row>
    <row r="318" spans="1:20" ht="28.8" x14ac:dyDescent="0.3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11">
        <f t="shared" si="12"/>
        <v>41983.999305555553</v>
      </c>
      <c r="K318" s="4">
        <v>1415398197</v>
      </c>
      <c r="L318" s="11">
        <f t="shared" si="13"/>
        <v>41950.715243055551</v>
      </c>
      <c r="M318" s="4" t="b">
        <v>1</v>
      </c>
      <c r="N318" s="4">
        <v>158</v>
      </c>
      <c r="O318" s="16">
        <f>(E318/D318)*100</f>
        <v>113.77333333333333</v>
      </c>
      <c r="P318" s="7">
        <f t="shared" si="14"/>
        <v>108.01265822784811</v>
      </c>
      <c r="Q318" s="4" t="str">
        <f>LEFT(T318,FIND("/",T318,1)-1)</f>
        <v>film &amp; video</v>
      </c>
      <c r="R318" s="4" t="str">
        <f>RIGHT(T318,LEN(T318)-FIND("/",T318))</f>
        <v>documentary</v>
      </c>
      <c r="S318" s="4" t="b">
        <v>1</v>
      </c>
      <c r="T318" s="4" t="s">
        <v>8269</v>
      </c>
    </row>
    <row r="319" spans="1:20" x14ac:dyDescent="0.3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11">
        <f t="shared" si="12"/>
        <v>41619.468553240738</v>
      </c>
      <c r="K319" s="4">
        <v>1384186483</v>
      </c>
      <c r="L319" s="11">
        <f t="shared" si="13"/>
        <v>41589.468553240738</v>
      </c>
      <c r="M319" s="4" t="b">
        <v>1</v>
      </c>
      <c r="N319" s="4">
        <v>316</v>
      </c>
      <c r="O319" s="16">
        <f>(E319/D319)*100</f>
        <v>100.80333333333333</v>
      </c>
      <c r="P319" s="7">
        <f t="shared" si="14"/>
        <v>95.699367088607602</v>
      </c>
      <c r="Q319" s="4" t="str">
        <f>LEFT(T319,FIND("/",T319,1)-1)</f>
        <v>film &amp; video</v>
      </c>
      <c r="R319" s="4" t="str">
        <f>RIGHT(T319,LEN(T319)-FIND("/",T319))</f>
        <v>documentary</v>
      </c>
      <c r="S319" s="4" t="b">
        <v>1</v>
      </c>
      <c r="T319" s="4" t="s">
        <v>8269</v>
      </c>
    </row>
    <row r="320" spans="1:20" x14ac:dyDescent="0.3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11">
        <f t="shared" si="12"/>
        <v>41359.788784722223</v>
      </c>
      <c r="K320" s="4">
        <v>1361753751</v>
      </c>
      <c r="L320" s="11">
        <f t="shared" si="13"/>
        <v>41329.830451388887</v>
      </c>
      <c r="M320" s="4" t="b">
        <v>1</v>
      </c>
      <c r="N320" s="4">
        <v>284</v>
      </c>
      <c r="O320" s="16">
        <f>(E320/D320)*100</f>
        <v>283.32</v>
      </c>
      <c r="P320" s="7">
        <f t="shared" si="14"/>
        <v>49.880281690140848</v>
      </c>
      <c r="Q320" s="4" t="str">
        <f>LEFT(T320,FIND("/",T320,1)-1)</f>
        <v>film &amp; video</v>
      </c>
      <c r="R320" s="4" t="str">
        <f>RIGHT(T320,LEN(T320)-FIND("/",T320))</f>
        <v>documentary</v>
      </c>
      <c r="S320" s="4" t="b">
        <v>1</v>
      </c>
      <c r="T320" s="4" t="s">
        <v>8269</v>
      </c>
    </row>
    <row r="321" spans="1:20" ht="28.8" x14ac:dyDescent="0.3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11">
        <f t="shared" si="12"/>
        <v>40211.124305555553</v>
      </c>
      <c r="K321" s="4">
        <v>1257538029</v>
      </c>
      <c r="L321" s="11">
        <f t="shared" si="13"/>
        <v>40123.629965277774</v>
      </c>
      <c r="M321" s="4" t="b">
        <v>1</v>
      </c>
      <c r="N321" s="4">
        <v>51</v>
      </c>
      <c r="O321" s="16">
        <f>(E321/D321)*100</f>
        <v>112.68</v>
      </c>
      <c r="P321" s="7">
        <f t="shared" si="14"/>
        <v>110.47058823529412</v>
      </c>
      <c r="Q321" s="4" t="str">
        <f>LEFT(T321,FIND("/",T321,1)-1)</f>
        <v>film &amp; video</v>
      </c>
      <c r="R321" s="4" t="str">
        <f>RIGHT(T321,LEN(T321)-FIND("/",T321))</f>
        <v>documentary</v>
      </c>
      <c r="S321" s="4" t="b">
        <v>1</v>
      </c>
      <c r="T321" s="4" t="s">
        <v>8269</v>
      </c>
    </row>
    <row r="322" spans="1:20" ht="28.8" x14ac:dyDescent="0.3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11">
        <f t="shared" si="12"/>
        <v>42360.749999999993</v>
      </c>
      <c r="K322" s="4">
        <v>1448284433</v>
      </c>
      <c r="L322" s="11">
        <f t="shared" si="13"/>
        <v>42331.34297453703</v>
      </c>
      <c r="M322" s="4" t="b">
        <v>1</v>
      </c>
      <c r="N322" s="4">
        <v>158</v>
      </c>
      <c r="O322" s="16">
        <f>(E322/D322)*100</f>
        <v>106.58000000000001</v>
      </c>
      <c r="P322" s="7">
        <f t="shared" si="14"/>
        <v>134.91139240506328</v>
      </c>
      <c r="Q322" s="4" t="str">
        <f>LEFT(T322,FIND("/",T322,1)-1)</f>
        <v>film &amp; video</v>
      </c>
      <c r="R322" s="4" t="str">
        <f>RIGHT(T322,LEN(T322)-FIND("/",T322))</f>
        <v>documentary</v>
      </c>
      <c r="S322" s="4" t="b">
        <v>1</v>
      </c>
      <c r="T322" s="4" t="s">
        <v>8269</v>
      </c>
    </row>
    <row r="323" spans="1:20" ht="28.8" x14ac:dyDescent="0.3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11">
        <f t="shared" ref="J323:J386" si="15">(((I323/60)/60)/24)+DATE(1970,1,1)+(-5/24)</f>
        <v>42682.27993055556</v>
      </c>
      <c r="K323" s="4">
        <v>1475577786</v>
      </c>
      <c r="L323" s="11">
        <f t="shared" ref="L323:L386" si="16">(((K323/60)/60)/24)+DATE(1970,1,1)+(-5/24)</f>
        <v>42647.238263888888</v>
      </c>
      <c r="M323" s="4" t="b">
        <v>1</v>
      </c>
      <c r="N323" s="4">
        <v>337</v>
      </c>
      <c r="O323" s="16">
        <f>(E323/D323)*100</f>
        <v>102.66285714285715</v>
      </c>
      <c r="P323" s="7">
        <f t="shared" ref="P323:P386" si="17">(E323/N323)</f>
        <v>106.62314540059347</v>
      </c>
      <c r="Q323" s="4" t="str">
        <f>LEFT(T323,FIND("/",T323,1)-1)</f>
        <v>film &amp; video</v>
      </c>
      <c r="R323" s="4" t="str">
        <f>RIGHT(T323,LEN(T323)-FIND("/",T323))</f>
        <v>documentary</v>
      </c>
      <c r="S323" s="4" t="b">
        <v>1</v>
      </c>
      <c r="T323" s="4" t="s">
        <v>8269</v>
      </c>
    </row>
    <row r="324" spans="1:20" x14ac:dyDescent="0.3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11">
        <f t="shared" si="15"/>
        <v>42503.361666666664</v>
      </c>
      <c r="K324" s="4">
        <v>1460554848</v>
      </c>
      <c r="L324" s="11">
        <f t="shared" si="16"/>
        <v>42473.361666666664</v>
      </c>
      <c r="M324" s="4" t="b">
        <v>1</v>
      </c>
      <c r="N324" s="4">
        <v>186</v>
      </c>
      <c r="O324" s="16">
        <f>(E324/D324)*100</f>
        <v>107.91200000000001</v>
      </c>
      <c r="P324" s="7">
        <f t="shared" si="17"/>
        <v>145.04301075268816</v>
      </c>
      <c r="Q324" s="4" t="str">
        <f>LEFT(T324,FIND("/",T324,1)-1)</f>
        <v>film &amp; video</v>
      </c>
      <c r="R324" s="4" t="str">
        <f>RIGHT(T324,LEN(T324)-FIND("/",T324))</f>
        <v>documentary</v>
      </c>
      <c r="S324" s="4" t="b">
        <v>1</v>
      </c>
      <c r="T324" s="4" t="s">
        <v>8269</v>
      </c>
    </row>
    <row r="325" spans="1:20" ht="28.8" x14ac:dyDescent="0.3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11">
        <f t="shared" si="15"/>
        <v>42725.124305555553</v>
      </c>
      <c r="K325" s="4">
        <v>1479886966</v>
      </c>
      <c r="L325" s="11">
        <f t="shared" si="16"/>
        <v>42697.113032407404</v>
      </c>
      <c r="M325" s="4" t="b">
        <v>1</v>
      </c>
      <c r="N325" s="4">
        <v>58</v>
      </c>
      <c r="O325" s="16">
        <f>(E325/D325)*100</f>
        <v>123.07407407407408</v>
      </c>
      <c r="P325" s="7">
        <f t="shared" si="17"/>
        <v>114.58620689655173</v>
      </c>
      <c r="Q325" s="4" t="str">
        <f>LEFT(T325,FIND("/",T325,1)-1)</f>
        <v>film &amp; video</v>
      </c>
      <c r="R325" s="4" t="str">
        <f>RIGHT(T325,LEN(T325)-FIND("/",T325))</f>
        <v>documentary</v>
      </c>
      <c r="S325" s="4" t="b">
        <v>1</v>
      </c>
      <c r="T325" s="4" t="s">
        <v>8269</v>
      </c>
    </row>
    <row r="326" spans="1:20" x14ac:dyDescent="0.3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11">
        <f t="shared" si="15"/>
        <v>42217.417916666665</v>
      </c>
      <c r="K326" s="4">
        <v>1435590108</v>
      </c>
      <c r="L326" s="11">
        <f t="shared" si="16"/>
        <v>42184.417916666665</v>
      </c>
      <c r="M326" s="4" t="b">
        <v>1</v>
      </c>
      <c r="N326" s="4">
        <v>82</v>
      </c>
      <c r="O326" s="16">
        <f>(E326/D326)*100</f>
        <v>101.6</v>
      </c>
      <c r="P326" s="7">
        <f t="shared" si="17"/>
        <v>105.3170731707317</v>
      </c>
      <c r="Q326" s="4" t="str">
        <f>LEFT(T326,FIND("/",T326,1)-1)</f>
        <v>film &amp; video</v>
      </c>
      <c r="R326" s="4" t="str">
        <f>RIGHT(T326,LEN(T326)-FIND("/",T326))</f>
        <v>documentary</v>
      </c>
      <c r="S326" s="4" t="b">
        <v>1</v>
      </c>
      <c r="T326" s="4" t="s">
        <v>8269</v>
      </c>
    </row>
    <row r="327" spans="1:20" ht="28.8" x14ac:dyDescent="0.3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11">
        <f t="shared" si="15"/>
        <v>42723.979548611103</v>
      </c>
      <c r="K327" s="4">
        <v>1479184233</v>
      </c>
      <c r="L327" s="11">
        <f t="shared" si="16"/>
        <v>42688.979548611103</v>
      </c>
      <c r="M327" s="4" t="b">
        <v>1</v>
      </c>
      <c r="N327" s="4">
        <v>736</v>
      </c>
      <c r="O327" s="16">
        <f>(E327/D327)*100</f>
        <v>104.396</v>
      </c>
      <c r="P327" s="7">
        <f t="shared" si="17"/>
        <v>70.921195652173907</v>
      </c>
      <c r="Q327" s="4" t="str">
        <f>LEFT(T327,FIND("/",T327,1)-1)</f>
        <v>film &amp; video</v>
      </c>
      <c r="R327" s="4" t="str">
        <f>RIGHT(T327,LEN(T327)-FIND("/",T327))</f>
        <v>documentary</v>
      </c>
      <c r="S327" s="4" t="b">
        <v>1</v>
      </c>
      <c r="T327" s="4" t="s">
        <v>8269</v>
      </c>
    </row>
    <row r="328" spans="1:20" ht="28.8" x14ac:dyDescent="0.3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11">
        <f t="shared" si="15"/>
        <v>42808.747916666667</v>
      </c>
      <c r="K328" s="4">
        <v>1486625606</v>
      </c>
      <c r="L328" s="11">
        <f t="shared" si="16"/>
        <v>42775.106550925928</v>
      </c>
      <c r="M328" s="4" t="b">
        <v>1</v>
      </c>
      <c r="N328" s="4">
        <v>1151</v>
      </c>
      <c r="O328" s="16">
        <f>(E328/D328)*100</f>
        <v>112.92973333333333</v>
      </c>
      <c r="P328" s="7">
        <f t="shared" si="17"/>
        <v>147.17167680278018</v>
      </c>
      <c r="Q328" s="4" t="str">
        <f>LEFT(T328,FIND("/",T328,1)-1)</f>
        <v>film &amp; video</v>
      </c>
      <c r="R328" s="4" t="str">
        <f>RIGHT(T328,LEN(T328)-FIND("/",T328))</f>
        <v>documentary</v>
      </c>
      <c r="S328" s="4" t="b">
        <v>1</v>
      </c>
      <c r="T328" s="4" t="s">
        <v>8269</v>
      </c>
    </row>
    <row r="329" spans="1:20" ht="28.8" x14ac:dyDescent="0.3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11">
        <f t="shared" si="15"/>
        <v>42085.124999999993</v>
      </c>
      <c r="K329" s="4">
        <v>1424669929</v>
      </c>
      <c r="L329" s="11">
        <f t="shared" si="16"/>
        <v>42058.026956018519</v>
      </c>
      <c r="M329" s="4" t="b">
        <v>1</v>
      </c>
      <c r="N329" s="4">
        <v>34</v>
      </c>
      <c r="O329" s="16">
        <f>(E329/D329)*100</f>
        <v>136.4</v>
      </c>
      <c r="P329" s="7">
        <f t="shared" si="17"/>
        <v>160.47058823529412</v>
      </c>
      <c r="Q329" s="4" t="str">
        <f>LEFT(T329,FIND("/",T329,1)-1)</f>
        <v>film &amp; video</v>
      </c>
      <c r="R329" s="4" t="str">
        <f>RIGHT(T329,LEN(T329)-FIND("/",T329))</f>
        <v>documentary</v>
      </c>
      <c r="S329" s="4" t="b">
        <v>1</v>
      </c>
      <c r="T329" s="4" t="s">
        <v>8269</v>
      </c>
    </row>
    <row r="330" spans="1:20" ht="28.8" x14ac:dyDescent="0.3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11">
        <f t="shared" si="15"/>
        <v>42308.958333333336</v>
      </c>
      <c r="K330" s="4">
        <v>1443739388</v>
      </c>
      <c r="L330" s="11">
        <f t="shared" si="16"/>
        <v>42278.738287037035</v>
      </c>
      <c r="M330" s="4" t="b">
        <v>1</v>
      </c>
      <c r="N330" s="4">
        <v>498</v>
      </c>
      <c r="O330" s="16">
        <f>(E330/D330)*100</f>
        <v>103.61439999999999</v>
      </c>
      <c r="P330" s="7">
        <f t="shared" si="17"/>
        <v>156.04578313253012</v>
      </c>
      <c r="Q330" s="4" t="str">
        <f>LEFT(T330,FIND("/",T330,1)-1)</f>
        <v>film &amp; video</v>
      </c>
      <c r="R330" s="4" t="str">
        <f>RIGHT(T330,LEN(T330)-FIND("/",T330))</f>
        <v>documentary</v>
      </c>
      <c r="S330" s="4" t="b">
        <v>1</v>
      </c>
      <c r="T330" s="4" t="s">
        <v>8269</v>
      </c>
    </row>
    <row r="331" spans="1:20" x14ac:dyDescent="0.3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11">
        <f t="shared" si="15"/>
        <v>42314.958333333336</v>
      </c>
      <c r="K331" s="4">
        <v>1444821127</v>
      </c>
      <c r="L331" s="11">
        <f t="shared" si="16"/>
        <v>42291.258414351854</v>
      </c>
      <c r="M331" s="4" t="b">
        <v>1</v>
      </c>
      <c r="N331" s="4">
        <v>167</v>
      </c>
      <c r="O331" s="16">
        <f>(E331/D331)*100</f>
        <v>105.5</v>
      </c>
      <c r="P331" s="7">
        <f t="shared" si="17"/>
        <v>63.17365269461078</v>
      </c>
      <c r="Q331" s="4" t="str">
        <f>LEFT(T331,FIND("/",T331,1)-1)</f>
        <v>film &amp; video</v>
      </c>
      <c r="R331" s="4" t="str">
        <f>RIGHT(T331,LEN(T331)-FIND("/",T331))</f>
        <v>documentary</v>
      </c>
      <c r="S331" s="4" t="b">
        <v>1</v>
      </c>
      <c r="T331" s="4" t="s">
        <v>8269</v>
      </c>
    </row>
    <row r="332" spans="1:20" ht="28.8" x14ac:dyDescent="0.3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11">
        <f t="shared" si="15"/>
        <v>41410.957638888889</v>
      </c>
      <c r="K332" s="4">
        <v>1366028563</v>
      </c>
      <c r="L332" s="11">
        <f t="shared" si="16"/>
        <v>41379.307442129626</v>
      </c>
      <c r="M332" s="4" t="b">
        <v>1</v>
      </c>
      <c r="N332" s="4">
        <v>340</v>
      </c>
      <c r="O332" s="16">
        <f>(E332/D332)*100</f>
        <v>101.82857142857142</v>
      </c>
      <c r="P332" s="7">
        <f t="shared" si="17"/>
        <v>104.82352941176471</v>
      </c>
      <c r="Q332" s="4" t="str">
        <f>LEFT(T332,FIND("/",T332,1)-1)</f>
        <v>film &amp; video</v>
      </c>
      <c r="R332" s="4" t="str">
        <f>RIGHT(T332,LEN(T332)-FIND("/",T332))</f>
        <v>documentary</v>
      </c>
      <c r="S332" s="4" t="b">
        <v>1</v>
      </c>
      <c r="T332" s="4" t="s">
        <v>8269</v>
      </c>
    </row>
    <row r="333" spans="1:20" ht="28.8" x14ac:dyDescent="0.3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11">
        <f t="shared" si="15"/>
        <v>42538.373078703698</v>
      </c>
      <c r="K333" s="4">
        <v>1463493434</v>
      </c>
      <c r="L333" s="11">
        <f t="shared" si="16"/>
        <v>42507.373078703698</v>
      </c>
      <c r="M333" s="4" t="b">
        <v>1</v>
      </c>
      <c r="N333" s="4">
        <v>438</v>
      </c>
      <c r="O333" s="16">
        <f>(E333/D333)*100</f>
        <v>106.60499999999999</v>
      </c>
      <c r="P333" s="7">
        <f t="shared" si="17"/>
        <v>97.356164383561648</v>
      </c>
      <c r="Q333" s="4" t="str">
        <f>LEFT(T333,FIND("/",T333,1)-1)</f>
        <v>film &amp; video</v>
      </c>
      <c r="R333" s="4" t="str">
        <f>RIGHT(T333,LEN(T333)-FIND("/",T333))</f>
        <v>documentary</v>
      </c>
      <c r="S333" s="4" t="b">
        <v>1</v>
      </c>
      <c r="T333" s="4" t="s">
        <v>8269</v>
      </c>
    </row>
    <row r="334" spans="1:20" ht="28.8" x14ac:dyDescent="0.3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11">
        <f t="shared" si="15"/>
        <v>42305.124999999993</v>
      </c>
      <c r="K334" s="4">
        <v>1442420377</v>
      </c>
      <c r="L334" s="11">
        <f t="shared" si="16"/>
        <v>42263.471956018511</v>
      </c>
      <c r="M334" s="4" t="b">
        <v>1</v>
      </c>
      <c r="N334" s="4">
        <v>555</v>
      </c>
      <c r="O334" s="16">
        <f>(E334/D334)*100</f>
        <v>113.015</v>
      </c>
      <c r="P334" s="7">
        <f t="shared" si="17"/>
        <v>203.63063063063063</v>
      </c>
      <c r="Q334" s="4" t="str">
        <f>LEFT(T334,FIND("/",T334,1)-1)</f>
        <v>film &amp; video</v>
      </c>
      <c r="R334" s="4" t="str">
        <f>RIGHT(T334,LEN(T334)-FIND("/",T334))</f>
        <v>documentary</v>
      </c>
      <c r="S334" s="4" t="b">
        <v>1</v>
      </c>
      <c r="T334" s="4" t="s">
        <v>8269</v>
      </c>
    </row>
    <row r="335" spans="1:20" ht="28.8" x14ac:dyDescent="0.3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11">
        <f t="shared" si="15"/>
        <v>42467.386469907404</v>
      </c>
      <c r="K335" s="4">
        <v>1457450191</v>
      </c>
      <c r="L335" s="11">
        <f t="shared" si="16"/>
        <v>42437.428136574068</v>
      </c>
      <c r="M335" s="4" t="b">
        <v>1</v>
      </c>
      <c r="N335" s="4">
        <v>266</v>
      </c>
      <c r="O335" s="16">
        <f>(E335/D335)*100</f>
        <v>125.22750000000001</v>
      </c>
      <c r="P335" s="7">
        <f t="shared" si="17"/>
        <v>188.31203007518798</v>
      </c>
      <c r="Q335" s="4" t="str">
        <f>LEFT(T335,FIND("/",T335,1)-1)</f>
        <v>film &amp; video</v>
      </c>
      <c r="R335" s="4" t="str">
        <f>RIGHT(T335,LEN(T335)-FIND("/",T335))</f>
        <v>documentary</v>
      </c>
      <c r="S335" s="4" t="b">
        <v>1</v>
      </c>
      <c r="T335" s="4" t="s">
        <v>8269</v>
      </c>
    </row>
    <row r="336" spans="1:20" ht="28.8" x14ac:dyDescent="0.3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11">
        <f t="shared" si="15"/>
        <v>42139.583333333336</v>
      </c>
      <c r="K336" s="4">
        <v>1428423757</v>
      </c>
      <c r="L336" s="11">
        <f t="shared" si="16"/>
        <v>42101.474039351851</v>
      </c>
      <c r="M336" s="4" t="b">
        <v>1</v>
      </c>
      <c r="N336" s="4">
        <v>69</v>
      </c>
      <c r="O336" s="16">
        <f>(E336/D336)*100</f>
        <v>101.19</v>
      </c>
      <c r="P336" s="7">
        <f t="shared" si="17"/>
        <v>146.65217391304347</v>
      </c>
      <c r="Q336" s="4" t="str">
        <f>LEFT(T336,FIND("/",T336,1)-1)</f>
        <v>film &amp; video</v>
      </c>
      <c r="R336" s="4" t="str">
        <f>RIGHT(T336,LEN(T336)-FIND("/",T336))</f>
        <v>documentary</v>
      </c>
      <c r="S336" s="4" t="b">
        <v>1</v>
      </c>
      <c r="T336" s="4" t="s">
        <v>8269</v>
      </c>
    </row>
    <row r="337" spans="1:20" ht="28.8" x14ac:dyDescent="0.3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11">
        <f t="shared" si="15"/>
        <v>42132.708333333336</v>
      </c>
      <c r="K337" s="4">
        <v>1428428515</v>
      </c>
      <c r="L337" s="11">
        <f t="shared" si="16"/>
        <v>42101.529108796291</v>
      </c>
      <c r="M337" s="4" t="b">
        <v>1</v>
      </c>
      <c r="N337" s="4">
        <v>80</v>
      </c>
      <c r="O337" s="16">
        <f>(E337/D337)*100</f>
        <v>102.76470588235294</v>
      </c>
      <c r="P337" s="7">
        <f t="shared" si="17"/>
        <v>109.1875</v>
      </c>
      <c r="Q337" s="4" t="str">
        <f>LEFT(T337,FIND("/",T337,1)-1)</f>
        <v>film &amp; video</v>
      </c>
      <c r="R337" s="4" t="str">
        <f>RIGHT(T337,LEN(T337)-FIND("/",T337))</f>
        <v>documentary</v>
      </c>
      <c r="S337" s="4" t="b">
        <v>1</v>
      </c>
      <c r="T337" s="4" t="s">
        <v>8269</v>
      </c>
    </row>
    <row r="338" spans="1:20" ht="28.8" x14ac:dyDescent="0.3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11">
        <f t="shared" si="15"/>
        <v>42321.429606481477</v>
      </c>
      <c r="K338" s="4">
        <v>1444832318</v>
      </c>
      <c r="L338" s="11">
        <f t="shared" si="16"/>
        <v>42291.387939814813</v>
      </c>
      <c r="M338" s="4" t="b">
        <v>1</v>
      </c>
      <c r="N338" s="4">
        <v>493</v>
      </c>
      <c r="O338" s="16">
        <f>(E338/D338)*100</f>
        <v>116.83911999999998</v>
      </c>
      <c r="P338" s="7">
        <f t="shared" si="17"/>
        <v>59.249046653144013</v>
      </c>
      <c r="Q338" s="4" t="str">
        <f>LEFT(T338,FIND("/",T338,1)-1)</f>
        <v>film &amp; video</v>
      </c>
      <c r="R338" s="4" t="str">
        <f>RIGHT(T338,LEN(T338)-FIND("/",T338))</f>
        <v>documentary</v>
      </c>
      <c r="S338" s="4" t="b">
        <v>1</v>
      </c>
      <c r="T338" s="4" t="s">
        <v>8269</v>
      </c>
    </row>
    <row r="339" spans="1:20" ht="28.8" x14ac:dyDescent="0.3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11">
        <f t="shared" si="15"/>
        <v>42076.878564814811</v>
      </c>
      <c r="K339" s="4">
        <v>1423710308</v>
      </c>
      <c r="L339" s="11">
        <f t="shared" si="16"/>
        <v>42046.920231481483</v>
      </c>
      <c r="M339" s="4" t="b">
        <v>1</v>
      </c>
      <c r="N339" s="4">
        <v>31</v>
      </c>
      <c r="O339" s="16">
        <f>(E339/D339)*100</f>
        <v>101.16833333333335</v>
      </c>
      <c r="P339" s="7">
        <f t="shared" si="17"/>
        <v>97.904838709677421</v>
      </c>
      <c r="Q339" s="4" t="str">
        <f>LEFT(T339,FIND("/",T339,1)-1)</f>
        <v>film &amp; video</v>
      </c>
      <c r="R339" s="4" t="str">
        <f>RIGHT(T339,LEN(T339)-FIND("/",T339))</f>
        <v>documentary</v>
      </c>
      <c r="S339" s="4" t="b">
        <v>1</v>
      </c>
      <c r="T339" s="4" t="s">
        <v>8269</v>
      </c>
    </row>
    <row r="340" spans="1:20" ht="28.8" x14ac:dyDescent="0.3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11">
        <f t="shared" si="15"/>
        <v>42615.833333333336</v>
      </c>
      <c r="K340" s="4">
        <v>1468001290</v>
      </c>
      <c r="L340" s="11">
        <f t="shared" si="16"/>
        <v>42559.547337962962</v>
      </c>
      <c r="M340" s="4" t="b">
        <v>1</v>
      </c>
      <c r="N340" s="4">
        <v>236</v>
      </c>
      <c r="O340" s="16">
        <f>(E340/D340)*100</f>
        <v>110.13360000000002</v>
      </c>
      <c r="P340" s="7">
        <f t="shared" si="17"/>
        <v>70.000169491525426</v>
      </c>
      <c r="Q340" s="4" t="str">
        <f>LEFT(T340,FIND("/",T340,1)-1)</f>
        <v>film &amp; video</v>
      </c>
      <c r="R340" s="4" t="str">
        <f>RIGHT(T340,LEN(T340)-FIND("/",T340))</f>
        <v>documentary</v>
      </c>
      <c r="S340" s="4" t="b">
        <v>1</v>
      </c>
      <c r="T340" s="4" t="s">
        <v>8269</v>
      </c>
    </row>
    <row r="341" spans="1:20" x14ac:dyDescent="0.3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11">
        <f t="shared" si="15"/>
        <v>42123.551712962959</v>
      </c>
      <c r="K341" s="4">
        <v>1427739268</v>
      </c>
      <c r="L341" s="11">
        <f t="shared" si="16"/>
        <v>42093.551712962959</v>
      </c>
      <c r="M341" s="4" t="b">
        <v>1</v>
      </c>
      <c r="N341" s="4">
        <v>89</v>
      </c>
      <c r="O341" s="16">
        <f>(E341/D341)*100</f>
        <v>108.08333333333333</v>
      </c>
      <c r="P341" s="7">
        <f t="shared" si="17"/>
        <v>72.865168539325836</v>
      </c>
      <c r="Q341" s="4" t="str">
        <f>LEFT(T341,FIND("/",T341,1)-1)</f>
        <v>film &amp; video</v>
      </c>
      <c r="R341" s="4" t="str">
        <f>RIGHT(T341,LEN(T341)-FIND("/",T341))</f>
        <v>documentary</v>
      </c>
      <c r="S341" s="4" t="b">
        <v>1</v>
      </c>
      <c r="T341" s="4" t="s">
        <v>8269</v>
      </c>
    </row>
    <row r="342" spans="1:20" x14ac:dyDescent="0.3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11">
        <f t="shared" si="15"/>
        <v>42802.666666666664</v>
      </c>
      <c r="K342" s="4">
        <v>1486397007</v>
      </c>
      <c r="L342" s="11">
        <f t="shared" si="16"/>
        <v>42772.460729166669</v>
      </c>
      <c r="M342" s="4" t="b">
        <v>1</v>
      </c>
      <c r="N342" s="4">
        <v>299</v>
      </c>
      <c r="O342" s="16">
        <f>(E342/D342)*100</f>
        <v>125.02285714285715</v>
      </c>
      <c r="P342" s="7">
        <f t="shared" si="17"/>
        <v>146.34782608695653</v>
      </c>
      <c r="Q342" s="4" t="str">
        <f>LEFT(T342,FIND("/",T342,1)-1)</f>
        <v>film &amp; video</v>
      </c>
      <c r="R342" s="4" t="str">
        <f>RIGHT(T342,LEN(T342)-FIND("/",T342))</f>
        <v>documentary</v>
      </c>
      <c r="S342" s="4" t="b">
        <v>1</v>
      </c>
      <c r="T342" s="4" t="s">
        <v>8269</v>
      </c>
    </row>
    <row r="343" spans="1:20" ht="28.8" x14ac:dyDescent="0.3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11">
        <f t="shared" si="15"/>
        <v>41912.957638888889</v>
      </c>
      <c r="K343" s="4">
        <v>1410555998</v>
      </c>
      <c r="L343" s="11">
        <f t="shared" si="16"/>
        <v>41894.671273148146</v>
      </c>
      <c r="M343" s="4" t="b">
        <v>1</v>
      </c>
      <c r="N343" s="4">
        <v>55</v>
      </c>
      <c r="O343" s="16">
        <f>(E343/D343)*100</f>
        <v>106.71428571428572</v>
      </c>
      <c r="P343" s="7">
        <f t="shared" si="17"/>
        <v>67.909090909090907</v>
      </c>
      <c r="Q343" s="4" t="str">
        <f>LEFT(T343,FIND("/",T343,1)-1)</f>
        <v>film &amp; video</v>
      </c>
      <c r="R343" s="4" t="str">
        <f>RIGHT(T343,LEN(T343)-FIND("/",T343))</f>
        <v>documentary</v>
      </c>
      <c r="S343" s="4" t="b">
        <v>1</v>
      </c>
      <c r="T343" s="4" t="s">
        <v>8269</v>
      </c>
    </row>
    <row r="344" spans="1:20" ht="28.8" x14ac:dyDescent="0.3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11">
        <f t="shared" si="15"/>
        <v>42489.572511574072</v>
      </c>
      <c r="K344" s="4">
        <v>1459363465</v>
      </c>
      <c r="L344" s="11">
        <f t="shared" si="16"/>
        <v>42459.572511574072</v>
      </c>
      <c r="M344" s="4" t="b">
        <v>1</v>
      </c>
      <c r="N344" s="4">
        <v>325</v>
      </c>
      <c r="O344" s="16">
        <f>(E344/D344)*100</f>
        <v>100.36639999999998</v>
      </c>
      <c r="P344" s="7">
        <f t="shared" si="17"/>
        <v>169.85083076923075</v>
      </c>
      <c r="Q344" s="4" t="str">
        <f>LEFT(T344,FIND("/",T344,1)-1)</f>
        <v>film &amp; video</v>
      </c>
      <c r="R344" s="4" t="str">
        <f>RIGHT(T344,LEN(T344)-FIND("/",T344))</f>
        <v>documentary</v>
      </c>
      <c r="S344" s="4" t="b">
        <v>1</v>
      </c>
      <c r="T344" s="4" t="s">
        <v>8269</v>
      </c>
    </row>
    <row r="345" spans="1:20" ht="28.8" x14ac:dyDescent="0.3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11">
        <f t="shared" si="15"/>
        <v>41956.916666666664</v>
      </c>
      <c r="K345" s="4">
        <v>1413308545</v>
      </c>
      <c r="L345" s="11">
        <f t="shared" si="16"/>
        <v>41926.529456018514</v>
      </c>
      <c r="M345" s="4" t="b">
        <v>1</v>
      </c>
      <c r="N345" s="4">
        <v>524</v>
      </c>
      <c r="O345" s="16">
        <f>(E345/D345)*100</f>
        <v>102.02863333333335</v>
      </c>
      <c r="P345" s="7">
        <f t="shared" si="17"/>
        <v>58.413339694656486</v>
      </c>
      <c r="Q345" s="4" t="str">
        <f>LEFT(T345,FIND("/",T345,1)-1)</f>
        <v>film &amp; video</v>
      </c>
      <c r="R345" s="4" t="str">
        <f>RIGHT(T345,LEN(T345)-FIND("/",T345))</f>
        <v>documentary</v>
      </c>
      <c r="S345" s="4" t="b">
        <v>1</v>
      </c>
      <c r="T345" s="4" t="s">
        <v>8269</v>
      </c>
    </row>
    <row r="346" spans="1:20" ht="28.8" x14ac:dyDescent="0.3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11">
        <f t="shared" si="15"/>
        <v>42155.888888888883</v>
      </c>
      <c r="K346" s="4">
        <v>1429312694</v>
      </c>
      <c r="L346" s="11">
        <f t="shared" si="16"/>
        <v>42111.762662037036</v>
      </c>
      <c r="M346" s="4" t="b">
        <v>1</v>
      </c>
      <c r="N346" s="4">
        <v>285</v>
      </c>
      <c r="O346" s="16">
        <f>(E346/D346)*100</f>
        <v>102.08358208955224</v>
      </c>
      <c r="P346" s="7">
        <f t="shared" si="17"/>
        <v>119.99298245614035</v>
      </c>
      <c r="Q346" s="4" t="str">
        <f>LEFT(T346,FIND("/",T346,1)-1)</f>
        <v>film &amp; video</v>
      </c>
      <c r="R346" s="4" t="str">
        <f>RIGHT(T346,LEN(T346)-FIND("/",T346))</f>
        <v>documentary</v>
      </c>
      <c r="S346" s="4" t="b">
        <v>1</v>
      </c>
      <c r="T346" s="4" t="s">
        <v>8269</v>
      </c>
    </row>
    <row r="347" spans="1:20" x14ac:dyDescent="0.3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11">
        <f t="shared" si="15"/>
        <v>42144.735995370364</v>
      </c>
      <c r="K347" s="4">
        <v>1429569590</v>
      </c>
      <c r="L347" s="11">
        <f t="shared" si="16"/>
        <v>42114.735995370364</v>
      </c>
      <c r="M347" s="4" t="b">
        <v>1</v>
      </c>
      <c r="N347" s="4">
        <v>179</v>
      </c>
      <c r="O347" s="16">
        <f>(E347/D347)*100</f>
        <v>123.27586206896552</v>
      </c>
      <c r="P347" s="7">
        <f t="shared" si="17"/>
        <v>99.860335195530723</v>
      </c>
      <c r="Q347" s="4" t="str">
        <f>LEFT(T347,FIND("/",T347,1)-1)</f>
        <v>film &amp; video</v>
      </c>
      <c r="R347" s="4" t="str">
        <f>RIGHT(T347,LEN(T347)-FIND("/",T347))</f>
        <v>documentary</v>
      </c>
      <c r="S347" s="4" t="b">
        <v>1</v>
      </c>
      <c r="T347" s="4" t="s">
        <v>8269</v>
      </c>
    </row>
    <row r="348" spans="1:20" ht="28.8" x14ac:dyDescent="0.3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11">
        <f t="shared" si="15"/>
        <v>42291.291909722226</v>
      </c>
      <c r="K348" s="4">
        <v>1442232021</v>
      </c>
      <c r="L348" s="11">
        <f t="shared" si="16"/>
        <v>42261.291909722226</v>
      </c>
      <c r="M348" s="4" t="b">
        <v>1</v>
      </c>
      <c r="N348" s="4">
        <v>188</v>
      </c>
      <c r="O348" s="16">
        <f>(E348/D348)*100</f>
        <v>170.28880000000001</v>
      </c>
      <c r="P348" s="7">
        <f t="shared" si="17"/>
        <v>90.579148936170213</v>
      </c>
      <c r="Q348" s="4" t="str">
        <f>LEFT(T348,FIND("/",T348,1)-1)</f>
        <v>film &amp; video</v>
      </c>
      <c r="R348" s="4" t="str">
        <f>RIGHT(T348,LEN(T348)-FIND("/",T348))</f>
        <v>documentary</v>
      </c>
      <c r="S348" s="4" t="b">
        <v>1</v>
      </c>
      <c r="T348" s="4" t="s">
        <v>8269</v>
      </c>
    </row>
    <row r="349" spans="1:20" ht="28.8" x14ac:dyDescent="0.3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11">
        <f t="shared" si="15"/>
        <v>42322.32880787037</v>
      </c>
      <c r="K349" s="4">
        <v>1444910009</v>
      </c>
      <c r="L349" s="11">
        <f t="shared" si="16"/>
        <v>42292.287141203698</v>
      </c>
      <c r="M349" s="4" t="b">
        <v>1</v>
      </c>
      <c r="N349" s="4">
        <v>379</v>
      </c>
      <c r="O349" s="16">
        <f>(E349/D349)*100</f>
        <v>111.59049999999999</v>
      </c>
      <c r="P349" s="7">
        <f t="shared" si="17"/>
        <v>117.77361477572559</v>
      </c>
      <c r="Q349" s="4" t="str">
        <f>LEFT(T349,FIND("/",T349,1)-1)</f>
        <v>film &amp; video</v>
      </c>
      <c r="R349" s="4" t="str">
        <f>RIGHT(T349,LEN(T349)-FIND("/",T349))</f>
        <v>documentary</v>
      </c>
      <c r="S349" s="4" t="b">
        <v>1</v>
      </c>
      <c r="T349" s="4" t="s">
        <v>8269</v>
      </c>
    </row>
    <row r="350" spans="1:20" ht="28.8" x14ac:dyDescent="0.3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11">
        <f t="shared" si="15"/>
        <v>42237.378657407404</v>
      </c>
      <c r="K350" s="4">
        <v>1437573916</v>
      </c>
      <c r="L350" s="11">
        <f t="shared" si="16"/>
        <v>42207.378657407404</v>
      </c>
      <c r="M350" s="4" t="b">
        <v>1</v>
      </c>
      <c r="N350" s="4">
        <v>119</v>
      </c>
      <c r="O350" s="16">
        <f>(E350/D350)*100</f>
        <v>103</v>
      </c>
      <c r="P350" s="7">
        <f t="shared" si="17"/>
        <v>86.554621848739501</v>
      </c>
      <c r="Q350" s="4" t="str">
        <f>LEFT(T350,FIND("/",T350,1)-1)</f>
        <v>film &amp; video</v>
      </c>
      <c r="R350" s="4" t="str">
        <f>RIGHT(T350,LEN(T350)-FIND("/",T350))</f>
        <v>documentary</v>
      </c>
      <c r="S350" s="4" t="b">
        <v>1</v>
      </c>
      <c r="T350" s="4" t="s">
        <v>8269</v>
      </c>
    </row>
    <row r="351" spans="1:20" x14ac:dyDescent="0.3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11">
        <f t="shared" si="15"/>
        <v>42790.290601851848</v>
      </c>
      <c r="K351" s="4">
        <v>1485345508</v>
      </c>
      <c r="L351" s="11">
        <f t="shared" si="16"/>
        <v>42760.290601851848</v>
      </c>
      <c r="M351" s="4" t="b">
        <v>1</v>
      </c>
      <c r="N351" s="4">
        <v>167</v>
      </c>
      <c r="O351" s="16">
        <f>(E351/D351)*100</f>
        <v>106.63570159857905</v>
      </c>
      <c r="P351" s="7">
        <f t="shared" si="17"/>
        <v>71.899281437125751</v>
      </c>
      <c r="Q351" s="4" t="str">
        <f>LEFT(T351,FIND("/",T351,1)-1)</f>
        <v>film &amp; video</v>
      </c>
      <c r="R351" s="4" t="str">
        <f>RIGHT(T351,LEN(T351)-FIND("/",T351))</f>
        <v>documentary</v>
      </c>
      <c r="S351" s="4" t="b">
        <v>1</v>
      </c>
      <c r="T351" s="4" t="s">
        <v>8269</v>
      </c>
    </row>
    <row r="352" spans="1:20" ht="28.8" x14ac:dyDescent="0.3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11">
        <f t="shared" si="15"/>
        <v>42623.957638888889</v>
      </c>
      <c r="K352" s="4">
        <v>1470274509</v>
      </c>
      <c r="L352" s="11">
        <f t="shared" si="16"/>
        <v>42585.857743055552</v>
      </c>
      <c r="M352" s="4" t="b">
        <v>1</v>
      </c>
      <c r="N352" s="4">
        <v>221</v>
      </c>
      <c r="O352" s="16">
        <f>(E352/D352)*100</f>
        <v>114.75999999999999</v>
      </c>
      <c r="P352" s="7">
        <f t="shared" si="17"/>
        <v>129.81900452488688</v>
      </c>
      <c r="Q352" s="4" t="str">
        <f>LEFT(T352,FIND("/",T352,1)-1)</f>
        <v>film &amp; video</v>
      </c>
      <c r="R352" s="4" t="str">
        <f>RIGHT(T352,LEN(T352)-FIND("/",T352))</f>
        <v>documentary</v>
      </c>
      <c r="S352" s="4" t="b">
        <v>1</v>
      </c>
      <c r="T352" s="4" t="s">
        <v>8269</v>
      </c>
    </row>
    <row r="353" spans="1:20" ht="28.8" x14ac:dyDescent="0.3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11">
        <f t="shared" si="15"/>
        <v>42467.714745370373</v>
      </c>
      <c r="K353" s="4">
        <v>1456614554</v>
      </c>
      <c r="L353" s="11">
        <f t="shared" si="16"/>
        <v>42427.75641203703</v>
      </c>
      <c r="M353" s="4" t="b">
        <v>1</v>
      </c>
      <c r="N353" s="4">
        <v>964</v>
      </c>
      <c r="O353" s="16">
        <f>(E353/D353)*100</f>
        <v>127.34117647058822</v>
      </c>
      <c r="P353" s="7">
        <f t="shared" si="17"/>
        <v>44.912863070539416</v>
      </c>
      <c r="Q353" s="4" t="str">
        <f>LEFT(T353,FIND("/",T353,1)-1)</f>
        <v>film &amp; video</v>
      </c>
      <c r="R353" s="4" t="str">
        <f>RIGHT(T353,LEN(T353)-FIND("/",T353))</f>
        <v>documentary</v>
      </c>
      <c r="S353" s="4" t="b">
        <v>1</v>
      </c>
      <c r="T353" s="4" t="s">
        <v>8269</v>
      </c>
    </row>
    <row r="354" spans="1:20" x14ac:dyDescent="0.3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11">
        <f t="shared" si="15"/>
        <v>41919.959120370368</v>
      </c>
      <c r="K354" s="4">
        <v>1410148868</v>
      </c>
      <c r="L354" s="11">
        <f t="shared" si="16"/>
        <v>41889.959120370368</v>
      </c>
      <c r="M354" s="4" t="b">
        <v>1</v>
      </c>
      <c r="N354" s="4">
        <v>286</v>
      </c>
      <c r="O354" s="16">
        <f>(E354/D354)*100</f>
        <v>116.56</v>
      </c>
      <c r="P354" s="7">
        <f t="shared" si="17"/>
        <v>40.755244755244753</v>
      </c>
      <c r="Q354" s="4" t="str">
        <f>LEFT(T354,FIND("/",T354,1)-1)</f>
        <v>film &amp; video</v>
      </c>
      <c r="R354" s="4" t="str">
        <f>RIGHT(T354,LEN(T354)-FIND("/",T354))</f>
        <v>documentary</v>
      </c>
      <c r="S354" s="4" t="b">
        <v>1</v>
      </c>
      <c r="T354" s="4" t="s">
        <v>8269</v>
      </c>
    </row>
    <row r="355" spans="1:20" ht="28.8" x14ac:dyDescent="0.3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11">
        <f t="shared" si="15"/>
        <v>42327.625219907401</v>
      </c>
      <c r="K355" s="4">
        <v>1445367619</v>
      </c>
      <c r="L355" s="11">
        <f t="shared" si="16"/>
        <v>42297.583553240744</v>
      </c>
      <c r="M355" s="4" t="b">
        <v>1</v>
      </c>
      <c r="N355" s="4">
        <v>613</v>
      </c>
      <c r="O355" s="16">
        <f>(E355/D355)*100</f>
        <v>108.61819426615318</v>
      </c>
      <c r="P355" s="7">
        <f t="shared" si="17"/>
        <v>103.52394779771615</v>
      </c>
      <c r="Q355" s="4" t="str">
        <f>LEFT(T355,FIND("/",T355,1)-1)</f>
        <v>film &amp; video</v>
      </c>
      <c r="R355" s="4" t="str">
        <f>RIGHT(T355,LEN(T355)-FIND("/",T355))</f>
        <v>documentary</v>
      </c>
      <c r="S355" s="4" t="b">
        <v>1</v>
      </c>
      <c r="T355" s="4" t="s">
        <v>8269</v>
      </c>
    </row>
    <row r="356" spans="1:20" ht="28.8" x14ac:dyDescent="0.3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11">
        <f t="shared" si="15"/>
        <v>42468.577789351846</v>
      </c>
      <c r="K356" s="4">
        <v>1457553121</v>
      </c>
      <c r="L356" s="11">
        <f t="shared" si="16"/>
        <v>42438.619456018518</v>
      </c>
      <c r="M356" s="4" t="b">
        <v>1</v>
      </c>
      <c r="N356" s="4">
        <v>29</v>
      </c>
      <c r="O356" s="16">
        <f>(E356/D356)*100</f>
        <v>103.94285714285714</v>
      </c>
      <c r="P356" s="7">
        <f t="shared" si="17"/>
        <v>125.44827586206897</v>
      </c>
      <c r="Q356" s="4" t="str">
        <f>LEFT(T356,FIND("/",T356,1)-1)</f>
        <v>film &amp; video</v>
      </c>
      <c r="R356" s="4" t="str">
        <f>RIGHT(T356,LEN(T356)-FIND("/",T356))</f>
        <v>documentary</v>
      </c>
      <c r="S356" s="4" t="b">
        <v>1</v>
      </c>
      <c r="T356" s="4" t="s">
        <v>8269</v>
      </c>
    </row>
    <row r="357" spans="1:20" x14ac:dyDescent="0.3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11">
        <f t="shared" si="15"/>
        <v>41974.127245370364</v>
      </c>
      <c r="K357" s="4">
        <v>1414738994</v>
      </c>
      <c r="L357" s="11">
        <f t="shared" si="16"/>
        <v>41943.0855787037</v>
      </c>
      <c r="M357" s="4" t="b">
        <v>1</v>
      </c>
      <c r="N357" s="4">
        <v>165</v>
      </c>
      <c r="O357" s="16">
        <f>(E357/D357)*100</f>
        <v>116.25714285714285</v>
      </c>
      <c r="P357" s="7">
        <f t="shared" si="17"/>
        <v>246.60606060606059</v>
      </c>
      <c r="Q357" s="4" t="str">
        <f>LEFT(T357,FIND("/",T357,1)-1)</f>
        <v>film &amp; video</v>
      </c>
      <c r="R357" s="4" t="str">
        <f>RIGHT(T357,LEN(T357)-FIND("/",T357))</f>
        <v>documentary</v>
      </c>
      <c r="S357" s="4" t="b">
        <v>1</v>
      </c>
      <c r="T357" s="4" t="s">
        <v>8269</v>
      </c>
    </row>
    <row r="358" spans="1:20" x14ac:dyDescent="0.3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11">
        <f t="shared" si="15"/>
        <v>42445.553159722222</v>
      </c>
      <c r="K358" s="4">
        <v>1455563793</v>
      </c>
      <c r="L358" s="11">
        <f t="shared" si="16"/>
        <v>42415.594826388886</v>
      </c>
      <c r="M358" s="4" t="b">
        <v>1</v>
      </c>
      <c r="N358" s="4">
        <v>97</v>
      </c>
      <c r="O358" s="16">
        <f>(E358/D358)*100</f>
        <v>102.69239999999999</v>
      </c>
      <c r="P358" s="7">
        <f t="shared" si="17"/>
        <v>79.401340206185566</v>
      </c>
      <c r="Q358" s="4" t="str">
        <f>LEFT(T358,FIND("/",T358,1)-1)</f>
        <v>film &amp; video</v>
      </c>
      <c r="R358" s="4" t="str">
        <f>RIGHT(T358,LEN(T358)-FIND("/",T358))</f>
        <v>documentary</v>
      </c>
      <c r="S358" s="4" t="b">
        <v>1</v>
      </c>
      <c r="T358" s="4" t="s">
        <v>8269</v>
      </c>
    </row>
    <row r="359" spans="1:20" ht="28.8" x14ac:dyDescent="0.3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11">
        <f t="shared" si="15"/>
        <v>42118.01385416666</v>
      </c>
      <c r="K359" s="4">
        <v>1426396797</v>
      </c>
      <c r="L359" s="11">
        <f t="shared" si="16"/>
        <v>42078.01385416666</v>
      </c>
      <c r="M359" s="4" t="b">
        <v>1</v>
      </c>
      <c r="N359" s="4">
        <v>303</v>
      </c>
      <c r="O359" s="16">
        <f>(E359/D359)*100</f>
        <v>174</v>
      </c>
      <c r="P359" s="7">
        <f t="shared" si="17"/>
        <v>86.138613861386133</v>
      </c>
      <c r="Q359" s="4" t="str">
        <f>LEFT(T359,FIND("/",T359,1)-1)</f>
        <v>film &amp; video</v>
      </c>
      <c r="R359" s="4" t="str">
        <f>RIGHT(T359,LEN(T359)-FIND("/",T359))</f>
        <v>documentary</v>
      </c>
      <c r="S359" s="4" t="b">
        <v>1</v>
      </c>
      <c r="T359" s="4" t="s">
        <v>8269</v>
      </c>
    </row>
    <row r="360" spans="1:20" x14ac:dyDescent="0.3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11">
        <f t="shared" si="15"/>
        <v>42536.416666666664</v>
      </c>
      <c r="K360" s="4">
        <v>1463517521</v>
      </c>
      <c r="L360" s="11">
        <f t="shared" si="16"/>
        <v>42507.651863425919</v>
      </c>
      <c r="M360" s="4" t="b">
        <v>1</v>
      </c>
      <c r="N360" s="4">
        <v>267</v>
      </c>
      <c r="O360" s="16">
        <f>(E360/D360)*100</f>
        <v>103.08800000000001</v>
      </c>
      <c r="P360" s="7">
        <f t="shared" si="17"/>
        <v>193.04868913857678</v>
      </c>
      <c r="Q360" s="4" t="str">
        <f>LEFT(T360,FIND("/",T360,1)-1)</f>
        <v>film &amp; video</v>
      </c>
      <c r="R360" s="4" t="str">
        <f>RIGHT(T360,LEN(T360)-FIND("/",T360))</f>
        <v>documentary</v>
      </c>
      <c r="S360" s="4" t="b">
        <v>1</v>
      </c>
      <c r="T360" s="4" t="s">
        <v>8269</v>
      </c>
    </row>
    <row r="361" spans="1:20" x14ac:dyDescent="0.3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11">
        <f t="shared" si="15"/>
        <v>41957.008333333331</v>
      </c>
      <c r="K361" s="4">
        <v>1414028490</v>
      </c>
      <c r="L361" s="11">
        <f t="shared" si="16"/>
        <v>41934.862152777772</v>
      </c>
      <c r="M361" s="4" t="b">
        <v>1</v>
      </c>
      <c r="N361" s="4">
        <v>302</v>
      </c>
      <c r="O361" s="16">
        <f>(E361/D361)*100</f>
        <v>104.85537190082646</v>
      </c>
      <c r="P361" s="7">
        <f t="shared" si="17"/>
        <v>84.023178807947019</v>
      </c>
      <c r="Q361" s="4" t="str">
        <f>LEFT(T361,FIND("/",T361,1)-1)</f>
        <v>film &amp; video</v>
      </c>
      <c r="R361" s="4" t="str">
        <f>RIGHT(T361,LEN(T361)-FIND("/",T361))</f>
        <v>documentary</v>
      </c>
      <c r="S361" s="4" t="b">
        <v>1</v>
      </c>
      <c r="T361" s="4" t="s">
        <v>8269</v>
      </c>
    </row>
    <row r="362" spans="1:20" ht="28.8" x14ac:dyDescent="0.3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11">
        <f t="shared" si="15"/>
        <v>42207.924305555549</v>
      </c>
      <c r="K362" s="4">
        <v>1433799180</v>
      </c>
      <c r="L362" s="11">
        <f t="shared" si="16"/>
        <v>42163.689583333333</v>
      </c>
      <c r="M362" s="4" t="b">
        <v>0</v>
      </c>
      <c r="N362" s="4">
        <v>87</v>
      </c>
      <c r="O362" s="16">
        <f>(E362/D362)*100</f>
        <v>101.375</v>
      </c>
      <c r="P362" s="7">
        <f t="shared" si="17"/>
        <v>139.82758620689654</v>
      </c>
      <c r="Q362" s="4" t="str">
        <f>LEFT(T362,FIND("/",T362,1)-1)</f>
        <v>film &amp; video</v>
      </c>
      <c r="R362" s="4" t="str">
        <f>RIGHT(T362,LEN(T362)-FIND("/",T362))</f>
        <v>documentary</v>
      </c>
      <c r="S362" s="4" t="b">
        <v>1</v>
      </c>
      <c r="T362" s="4" t="s">
        <v>8269</v>
      </c>
    </row>
    <row r="363" spans="1:20" ht="28.8" x14ac:dyDescent="0.3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11">
        <f t="shared" si="15"/>
        <v>41965.834560185183</v>
      </c>
      <c r="K363" s="4">
        <v>1414108906</v>
      </c>
      <c r="L363" s="11">
        <f t="shared" si="16"/>
        <v>41935.792893518512</v>
      </c>
      <c r="M363" s="4" t="b">
        <v>0</v>
      </c>
      <c r="N363" s="4">
        <v>354</v>
      </c>
      <c r="O363" s="16">
        <f>(E363/D363)*100</f>
        <v>111.07699999999998</v>
      </c>
      <c r="P363" s="7">
        <f t="shared" si="17"/>
        <v>109.82189265536722</v>
      </c>
      <c r="Q363" s="4" t="str">
        <f>LEFT(T363,FIND("/",T363,1)-1)</f>
        <v>film &amp; video</v>
      </c>
      <c r="R363" s="4" t="str">
        <f>RIGHT(T363,LEN(T363)-FIND("/",T363))</f>
        <v>documentary</v>
      </c>
      <c r="S363" s="4" t="b">
        <v>1</v>
      </c>
      <c r="T363" s="4" t="s">
        <v>8269</v>
      </c>
    </row>
    <row r="364" spans="1:20" ht="28.8" x14ac:dyDescent="0.3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11">
        <f t="shared" si="15"/>
        <v>41858.791666666664</v>
      </c>
      <c r="K364" s="4">
        <v>1405573391</v>
      </c>
      <c r="L364" s="11">
        <f t="shared" si="16"/>
        <v>41837.002210648148</v>
      </c>
      <c r="M364" s="4" t="b">
        <v>0</v>
      </c>
      <c r="N364" s="4">
        <v>86</v>
      </c>
      <c r="O364" s="16">
        <f>(E364/D364)*100</f>
        <v>124.15933781686496</v>
      </c>
      <c r="P364" s="7">
        <f t="shared" si="17"/>
        <v>139.53488372093022</v>
      </c>
      <c r="Q364" s="4" t="str">
        <f>LEFT(T364,FIND("/",T364,1)-1)</f>
        <v>film &amp; video</v>
      </c>
      <c r="R364" s="4" t="str">
        <f>RIGHT(T364,LEN(T364)-FIND("/",T364))</f>
        <v>documentary</v>
      </c>
      <c r="S364" s="4" t="b">
        <v>1</v>
      </c>
      <c r="T364" s="4" t="s">
        <v>8269</v>
      </c>
    </row>
    <row r="365" spans="1:20" ht="28.8" x14ac:dyDescent="0.3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11">
        <f t="shared" si="15"/>
        <v>40300.598611111105</v>
      </c>
      <c r="K365" s="4">
        <v>1268934736</v>
      </c>
      <c r="L365" s="11">
        <f t="shared" si="16"/>
        <v>40255.53629629629</v>
      </c>
      <c r="M365" s="4" t="b">
        <v>0</v>
      </c>
      <c r="N365" s="4">
        <v>26</v>
      </c>
      <c r="O365" s="16">
        <f>(E365/D365)*100</f>
        <v>101.33333333333334</v>
      </c>
      <c r="P365" s="7">
        <f t="shared" si="17"/>
        <v>347.84615384615387</v>
      </c>
      <c r="Q365" s="4" t="str">
        <f>LEFT(T365,FIND("/",T365,1)-1)</f>
        <v>film &amp; video</v>
      </c>
      <c r="R365" s="4" t="str">
        <f>RIGHT(T365,LEN(T365)-FIND("/",T365))</f>
        <v>documentary</v>
      </c>
      <c r="S365" s="4" t="b">
        <v>1</v>
      </c>
      <c r="T365" s="4" t="s">
        <v>8269</v>
      </c>
    </row>
    <row r="366" spans="1:20" ht="28.8" x14ac:dyDescent="0.3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11">
        <f t="shared" si="15"/>
        <v>41810.957638888889</v>
      </c>
      <c r="K366" s="4">
        <v>1400704672</v>
      </c>
      <c r="L366" s="11">
        <f t="shared" si="16"/>
        <v>41780.651296296295</v>
      </c>
      <c r="M366" s="4" t="b">
        <v>0</v>
      </c>
      <c r="N366" s="4">
        <v>113</v>
      </c>
      <c r="O366" s="16">
        <f>(E366/D366)*100</f>
        <v>110.16142857142856</v>
      </c>
      <c r="P366" s="7">
        <f t="shared" si="17"/>
        <v>68.24159292035398</v>
      </c>
      <c r="Q366" s="4" t="str">
        <f>LEFT(T366,FIND("/",T366,1)-1)</f>
        <v>film &amp; video</v>
      </c>
      <c r="R366" s="4" t="str">
        <f>RIGHT(T366,LEN(T366)-FIND("/",T366))</f>
        <v>documentary</v>
      </c>
      <c r="S366" s="4" t="b">
        <v>1</v>
      </c>
      <c r="T366" s="4" t="s">
        <v>8269</v>
      </c>
    </row>
    <row r="367" spans="1:20" x14ac:dyDescent="0.3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11">
        <f t="shared" si="15"/>
        <v>41698.398136574069</v>
      </c>
      <c r="K367" s="4">
        <v>1391005999</v>
      </c>
      <c r="L367" s="11">
        <f t="shared" si="16"/>
        <v>41668.398136574069</v>
      </c>
      <c r="M367" s="4" t="b">
        <v>0</v>
      </c>
      <c r="N367" s="4">
        <v>65</v>
      </c>
      <c r="O367" s="16">
        <f>(E367/D367)*100</f>
        <v>103.97333333333334</v>
      </c>
      <c r="P367" s="7">
        <f t="shared" si="17"/>
        <v>239.93846153846152</v>
      </c>
      <c r="Q367" s="4" t="str">
        <f>LEFT(T367,FIND("/",T367,1)-1)</f>
        <v>film &amp; video</v>
      </c>
      <c r="R367" s="4" t="str">
        <f>RIGHT(T367,LEN(T367)-FIND("/",T367))</f>
        <v>documentary</v>
      </c>
      <c r="S367" s="4" t="b">
        <v>1</v>
      </c>
      <c r="T367" s="4" t="s">
        <v>8269</v>
      </c>
    </row>
    <row r="368" spans="1:20" x14ac:dyDescent="0.3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11">
        <f t="shared" si="15"/>
        <v>41049.584699074068</v>
      </c>
      <c r="K368" s="4">
        <v>1334948518</v>
      </c>
      <c r="L368" s="11">
        <f t="shared" si="16"/>
        <v>41019.584699074068</v>
      </c>
      <c r="M368" s="4" t="b">
        <v>0</v>
      </c>
      <c r="N368" s="4">
        <v>134</v>
      </c>
      <c r="O368" s="16">
        <f>(E368/D368)*100</f>
        <v>101.31578947368421</v>
      </c>
      <c r="P368" s="7">
        <f t="shared" si="17"/>
        <v>287.31343283582089</v>
      </c>
      <c r="Q368" s="4" t="str">
        <f>LEFT(T368,FIND("/",T368,1)-1)</f>
        <v>film &amp; video</v>
      </c>
      <c r="R368" s="4" t="str">
        <f>RIGHT(T368,LEN(T368)-FIND("/",T368))</f>
        <v>documentary</v>
      </c>
      <c r="S368" s="4" t="b">
        <v>1</v>
      </c>
      <c r="T368" s="4" t="s">
        <v>8269</v>
      </c>
    </row>
    <row r="369" spans="1:20" ht="28.8" x14ac:dyDescent="0.3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11">
        <f t="shared" si="15"/>
        <v>41394.999305555553</v>
      </c>
      <c r="K369" s="4">
        <v>1363960278</v>
      </c>
      <c r="L369" s="11">
        <f t="shared" si="16"/>
        <v>41355.368958333333</v>
      </c>
      <c r="M369" s="4" t="b">
        <v>0</v>
      </c>
      <c r="N369" s="4">
        <v>119</v>
      </c>
      <c r="O369" s="16">
        <f>(E369/D369)*100</f>
        <v>103.3501</v>
      </c>
      <c r="P369" s="7">
        <f t="shared" si="17"/>
        <v>86.84882352941176</v>
      </c>
      <c r="Q369" s="4" t="str">
        <f>LEFT(T369,FIND("/",T369,1)-1)</f>
        <v>film &amp; video</v>
      </c>
      <c r="R369" s="4" t="str">
        <f>RIGHT(T369,LEN(T369)-FIND("/",T369))</f>
        <v>documentary</v>
      </c>
      <c r="S369" s="4" t="b">
        <v>1</v>
      </c>
      <c r="T369" s="4" t="s">
        <v>8269</v>
      </c>
    </row>
    <row r="370" spans="1:20" ht="28.8" x14ac:dyDescent="0.3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11">
        <f t="shared" si="15"/>
        <v>42078.355578703697</v>
      </c>
      <c r="K370" s="4">
        <v>1423405922</v>
      </c>
      <c r="L370" s="11">
        <f t="shared" si="16"/>
        <v>42043.397245370368</v>
      </c>
      <c r="M370" s="4" t="b">
        <v>0</v>
      </c>
      <c r="N370" s="4">
        <v>159</v>
      </c>
      <c r="O370" s="16">
        <f>(E370/D370)*100</f>
        <v>104.11200000000001</v>
      </c>
      <c r="P370" s="7">
        <f t="shared" si="17"/>
        <v>81.84905660377359</v>
      </c>
      <c r="Q370" s="4" t="str">
        <f>LEFT(T370,FIND("/",T370,1)-1)</f>
        <v>film &amp; video</v>
      </c>
      <c r="R370" s="4" t="str">
        <f>RIGHT(T370,LEN(T370)-FIND("/",T370))</f>
        <v>documentary</v>
      </c>
      <c r="S370" s="4" t="b">
        <v>1</v>
      </c>
      <c r="T370" s="4" t="s">
        <v>8269</v>
      </c>
    </row>
    <row r="371" spans="1:20" ht="28.8" x14ac:dyDescent="0.3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11">
        <f t="shared" si="15"/>
        <v>40923.3433912037</v>
      </c>
      <c r="K371" s="4">
        <v>1324041269</v>
      </c>
      <c r="L371" s="11">
        <f t="shared" si="16"/>
        <v>40893.3433912037</v>
      </c>
      <c r="M371" s="4" t="b">
        <v>0</v>
      </c>
      <c r="N371" s="4">
        <v>167</v>
      </c>
      <c r="O371" s="16">
        <f>(E371/D371)*100</f>
        <v>110.15569230769231</v>
      </c>
      <c r="P371" s="7">
        <f t="shared" si="17"/>
        <v>42.874970059880241</v>
      </c>
      <c r="Q371" s="4" t="str">
        <f>LEFT(T371,FIND("/",T371,1)-1)</f>
        <v>film &amp; video</v>
      </c>
      <c r="R371" s="4" t="str">
        <f>RIGHT(T371,LEN(T371)-FIND("/",T371))</f>
        <v>documentary</v>
      </c>
      <c r="S371" s="4" t="b">
        <v>1</v>
      </c>
      <c r="T371" s="4" t="s">
        <v>8269</v>
      </c>
    </row>
    <row r="372" spans="1:20" ht="28.8" x14ac:dyDescent="0.3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11">
        <f t="shared" si="15"/>
        <v>42741.586805555555</v>
      </c>
      <c r="K372" s="4">
        <v>1481137500</v>
      </c>
      <c r="L372" s="11">
        <f t="shared" si="16"/>
        <v>42711.586805555555</v>
      </c>
      <c r="M372" s="4" t="b">
        <v>0</v>
      </c>
      <c r="N372" s="4">
        <v>43</v>
      </c>
      <c r="O372" s="16">
        <f>(E372/D372)*100</f>
        <v>122.02</v>
      </c>
      <c r="P372" s="7">
        <f t="shared" si="17"/>
        <v>709.41860465116281</v>
      </c>
      <c r="Q372" s="4" t="str">
        <f>LEFT(T372,FIND("/",T372,1)-1)</f>
        <v>film &amp; video</v>
      </c>
      <c r="R372" s="4" t="str">
        <f>RIGHT(T372,LEN(T372)-FIND("/",T372))</f>
        <v>documentary</v>
      </c>
      <c r="S372" s="4" t="b">
        <v>1</v>
      </c>
      <c r="T372" s="4" t="s">
        <v>8269</v>
      </c>
    </row>
    <row r="373" spans="1:20" ht="28.8" x14ac:dyDescent="0.3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11">
        <f t="shared" si="15"/>
        <v>41306.559479166666</v>
      </c>
      <c r="K373" s="4">
        <v>1355855139</v>
      </c>
      <c r="L373" s="11">
        <f t="shared" si="16"/>
        <v>41261.559479166666</v>
      </c>
      <c r="M373" s="4" t="b">
        <v>0</v>
      </c>
      <c r="N373" s="4">
        <v>1062</v>
      </c>
      <c r="O373" s="16">
        <f>(E373/D373)*100</f>
        <v>114.16866666666667</v>
      </c>
      <c r="P373" s="7">
        <f t="shared" si="17"/>
        <v>161.25517890772127</v>
      </c>
      <c r="Q373" s="4" t="str">
        <f>LEFT(T373,FIND("/",T373,1)-1)</f>
        <v>film &amp; video</v>
      </c>
      <c r="R373" s="4" t="str">
        <f>RIGHT(T373,LEN(T373)-FIND("/",T373))</f>
        <v>documentary</v>
      </c>
      <c r="S373" s="4" t="b">
        <v>1</v>
      </c>
      <c r="T373" s="4" t="s">
        <v>8269</v>
      </c>
    </row>
    <row r="374" spans="1:20" x14ac:dyDescent="0.3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11">
        <f t="shared" si="15"/>
        <v>42465.458333333336</v>
      </c>
      <c r="K374" s="4">
        <v>1456408244</v>
      </c>
      <c r="L374" s="11">
        <f t="shared" si="16"/>
        <v>42425.368564814817</v>
      </c>
      <c r="M374" s="4" t="b">
        <v>0</v>
      </c>
      <c r="N374" s="4">
        <v>9</v>
      </c>
      <c r="O374" s="16">
        <f>(E374/D374)*100</f>
        <v>125.33333333333334</v>
      </c>
      <c r="P374" s="7">
        <f t="shared" si="17"/>
        <v>41.777777777777779</v>
      </c>
      <c r="Q374" s="4" t="str">
        <f>LEFT(T374,FIND("/",T374,1)-1)</f>
        <v>film &amp; video</v>
      </c>
      <c r="R374" s="4" t="str">
        <f>RIGHT(T374,LEN(T374)-FIND("/",T374))</f>
        <v>documentary</v>
      </c>
      <c r="S374" s="4" t="b">
        <v>1</v>
      </c>
      <c r="T374" s="4" t="s">
        <v>8269</v>
      </c>
    </row>
    <row r="375" spans="1:20" x14ac:dyDescent="0.3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11">
        <f t="shared" si="15"/>
        <v>41108.703680555554</v>
      </c>
      <c r="K375" s="4">
        <v>1340056398</v>
      </c>
      <c r="L375" s="11">
        <f t="shared" si="16"/>
        <v>41078.703680555554</v>
      </c>
      <c r="M375" s="4" t="b">
        <v>0</v>
      </c>
      <c r="N375" s="4">
        <v>89</v>
      </c>
      <c r="O375" s="16">
        <f>(E375/D375)*100</f>
        <v>106.66666666666667</v>
      </c>
      <c r="P375" s="7">
        <f t="shared" si="17"/>
        <v>89.887640449438209</v>
      </c>
      <c r="Q375" s="4" t="str">
        <f>LEFT(T375,FIND("/",T375,1)-1)</f>
        <v>film &amp; video</v>
      </c>
      <c r="R375" s="4" t="str">
        <f>RIGHT(T375,LEN(T375)-FIND("/",T375))</f>
        <v>documentary</v>
      </c>
      <c r="S375" s="4" t="b">
        <v>1</v>
      </c>
      <c r="T375" s="4" t="s">
        <v>8269</v>
      </c>
    </row>
    <row r="376" spans="1:20" ht="28.8" x14ac:dyDescent="0.3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11">
        <f t="shared" si="15"/>
        <v>40802.680914351848</v>
      </c>
      <c r="K376" s="4">
        <v>1312320031</v>
      </c>
      <c r="L376" s="11">
        <f t="shared" si="16"/>
        <v>40757.680914351848</v>
      </c>
      <c r="M376" s="4" t="b">
        <v>0</v>
      </c>
      <c r="N376" s="4">
        <v>174</v>
      </c>
      <c r="O376" s="16">
        <f>(E376/D376)*100</f>
        <v>130.65</v>
      </c>
      <c r="P376" s="7">
        <f t="shared" si="17"/>
        <v>45.051724137931032</v>
      </c>
      <c r="Q376" s="4" t="str">
        <f>LEFT(T376,FIND("/",T376,1)-1)</f>
        <v>film &amp; video</v>
      </c>
      <c r="R376" s="4" t="str">
        <f>RIGHT(T376,LEN(T376)-FIND("/",T376))</f>
        <v>documentary</v>
      </c>
      <c r="S376" s="4" t="b">
        <v>1</v>
      </c>
      <c r="T376" s="4" t="s">
        <v>8269</v>
      </c>
    </row>
    <row r="377" spans="1:20" ht="28.8" x14ac:dyDescent="0.3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11">
        <f t="shared" si="15"/>
        <v>41699.512499999997</v>
      </c>
      <c r="K377" s="4">
        <v>1390088311</v>
      </c>
      <c r="L377" s="11">
        <f t="shared" si="16"/>
        <v>41657.77674768518</v>
      </c>
      <c r="M377" s="4" t="b">
        <v>0</v>
      </c>
      <c r="N377" s="4">
        <v>14</v>
      </c>
      <c r="O377" s="16">
        <f>(E377/D377)*100</f>
        <v>120</v>
      </c>
      <c r="P377" s="7">
        <f t="shared" si="17"/>
        <v>42.857142857142854</v>
      </c>
      <c r="Q377" s="4" t="str">
        <f>LEFT(T377,FIND("/",T377,1)-1)</f>
        <v>film &amp; video</v>
      </c>
      <c r="R377" s="4" t="str">
        <f>RIGHT(T377,LEN(T377)-FIND("/",T377))</f>
        <v>documentary</v>
      </c>
      <c r="S377" s="4" t="b">
        <v>1</v>
      </c>
      <c r="T377" s="4" t="s">
        <v>8269</v>
      </c>
    </row>
    <row r="378" spans="1:20" ht="28.8" x14ac:dyDescent="0.3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11">
        <f t="shared" si="15"/>
        <v>42607.244398148141</v>
      </c>
      <c r="K378" s="4">
        <v>1469443916</v>
      </c>
      <c r="L378" s="11">
        <f t="shared" si="16"/>
        <v>42576.244398148141</v>
      </c>
      <c r="M378" s="4" t="b">
        <v>0</v>
      </c>
      <c r="N378" s="4">
        <v>48</v>
      </c>
      <c r="O378" s="16">
        <f>(E378/D378)*100</f>
        <v>105.9591836734694</v>
      </c>
      <c r="P378" s="7">
        <f t="shared" si="17"/>
        <v>54.083333333333336</v>
      </c>
      <c r="Q378" s="4" t="str">
        <f>LEFT(T378,FIND("/",T378,1)-1)</f>
        <v>film &amp; video</v>
      </c>
      <c r="R378" s="4" t="str">
        <f>RIGHT(T378,LEN(T378)-FIND("/",T378))</f>
        <v>documentary</v>
      </c>
      <c r="S378" s="4" t="b">
        <v>1</v>
      </c>
      <c r="T378" s="4" t="s">
        <v>8269</v>
      </c>
    </row>
    <row r="379" spans="1:20" ht="28.8" x14ac:dyDescent="0.3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11">
        <f t="shared" si="15"/>
        <v>42322.084027777775</v>
      </c>
      <c r="K379" s="4">
        <v>1444888868</v>
      </c>
      <c r="L379" s="11">
        <f t="shared" si="16"/>
        <v>42292.042453703696</v>
      </c>
      <c r="M379" s="4" t="b">
        <v>0</v>
      </c>
      <c r="N379" s="4">
        <v>133</v>
      </c>
      <c r="O379" s="16">
        <f>(E379/D379)*100</f>
        <v>114.39999999999999</v>
      </c>
      <c r="P379" s="7">
        <f t="shared" si="17"/>
        <v>103.21804511278195</v>
      </c>
      <c r="Q379" s="4" t="str">
        <f>LEFT(T379,FIND("/",T379,1)-1)</f>
        <v>film &amp; video</v>
      </c>
      <c r="R379" s="4" t="str">
        <f>RIGHT(T379,LEN(T379)-FIND("/",T379))</f>
        <v>documentary</v>
      </c>
      <c r="S379" s="4" t="b">
        <v>1</v>
      </c>
      <c r="T379" s="4" t="s">
        <v>8269</v>
      </c>
    </row>
    <row r="380" spans="1:20" ht="28.8" x14ac:dyDescent="0.3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11">
        <f t="shared" si="15"/>
        <v>42394.786111111105</v>
      </c>
      <c r="K380" s="4">
        <v>1451655808</v>
      </c>
      <c r="L380" s="11">
        <f t="shared" si="16"/>
        <v>42370.363518518519</v>
      </c>
      <c r="M380" s="4" t="b">
        <v>0</v>
      </c>
      <c r="N380" s="4">
        <v>83</v>
      </c>
      <c r="O380" s="16">
        <f>(E380/D380)*100</f>
        <v>111.76666666666665</v>
      </c>
      <c r="P380" s="7">
        <f t="shared" si="17"/>
        <v>40.397590361445786</v>
      </c>
      <c r="Q380" s="4" t="str">
        <f>LEFT(T380,FIND("/",T380,1)-1)</f>
        <v>film &amp; video</v>
      </c>
      <c r="R380" s="4" t="str">
        <f>RIGHT(T380,LEN(T380)-FIND("/",T380))</f>
        <v>documentary</v>
      </c>
      <c r="S380" s="4" t="b">
        <v>1</v>
      </c>
      <c r="T380" s="4" t="s">
        <v>8269</v>
      </c>
    </row>
    <row r="381" spans="1:20" ht="28.8" x14ac:dyDescent="0.3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11">
        <f t="shared" si="15"/>
        <v>41032.479999999996</v>
      </c>
      <c r="K381" s="4">
        <v>1332174672</v>
      </c>
      <c r="L381" s="11">
        <f t="shared" si="16"/>
        <v>40987.479999999996</v>
      </c>
      <c r="M381" s="4" t="b">
        <v>0</v>
      </c>
      <c r="N381" s="4">
        <v>149</v>
      </c>
      <c r="O381" s="16">
        <f>(E381/D381)*100</f>
        <v>116.08000000000001</v>
      </c>
      <c r="P381" s="7">
        <f t="shared" si="17"/>
        <v>116.85906040268456</v>
      </c>
      <c r="Q381" s="4" t="str">
        <f>LEFT(T381,FIND("/",T381,1)-1)</f>
        <v>film &amp; video</v>
      </c>
      <c r="R381" s="4" t="str">
        <f>RIGHT(T381,LEN(T381)-FIND("/",T381))</f>
        <v>documentary</v>
      </c>
      <c r="S381" s="4" t="b">
        <v>1</v>
      </c>
      <c r="T381" s="4" t="s">
        <v>8269</v>
      </c>
    </row>
    <row r="382" spans="1:20" ht="28.8" x14ac:dyDescent="0.3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11">
        <f t="shared" si="15"/>
        <v>42392.511481481481</v>
      </c>
      <c r="K382" s="4">
        <v>1451409392</v>
      </c>
      <c r="L382" s="11">
        <f t="shared" si="16"/>
        <v>42367.511481481481</v>
      </c>
      <c r="M382" s="4" t="b">
        <v>0</v>
      </c>
      <c r="N382" s="4">
        <v>49</v>
      </c>
      <c r="O382" s="16">
        <f>(E382/D382)*100</f>
        <v>141.5</v>
      </c>
      <c r="P382" s="7">
        <f t="shared" si="17"/>
        <v>115.51020408163265</v>
      </c>
      <c r="Q382" s="4" t="str">
        <f>LEFT(T382,FIND("/",T382,1)-1)</f>
        <v>film &amp; video</v>
      </c>
      <c r="R382" s="4" t="str">
        <f>RIGHT(T382,LEN(T382)-FIND("/",T382))</f>
        <v>documentary</v>
      </c>
      <c r="S382" s="4" t="b">
        <v>1</v>
      </c>
      <c r="T382" s="4" t="s">
        <v>8269</v>
      </c>
    </row>
    <row r="383" spans="1:20" x14ac:dyDescent="0.3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11">
        <f t="shared" si="15"/>
        <v>41120</v>
      </c>
      <c r="K383" s="4">
        <v>1340642717</v>
      </c>
      <c r="L383" s="11">
        <f t="shared" si="16"/>
        <v>41085.48978009259</v>
      </c>
      <c r="M383" s="4" t="b">
        <v>0</v>
      </c>
      <c r="N383" s="4">
        <v>251</v>
      </c>
      <c r="O383" s="16">
        <f>(E383/D383)*100</f>
        <v>104.72999999999999</v>
      </c>
      <c r="P383" s="7">
        <f t="shared" si="17"/>
        <v>104.31274900398407</v>
      </c>
      <c r="Q383" s="4" t="str">
        <f>LEFT(T383,FIND("/",T383,1)-1)</f>
        <v>film &amp; video</v>
      </c>
      <c r="R383" s="4" t="str">
        <f>RIGHT(T383,LEN(T383)-FIND("/",T383))</f>
        <v>documentary</v>
      </c>
      <c r="S383" s="4" t="b">
        <v>1</v>
      </c>
      <c r="T383" s="4" t="s">
        <v>8269</v>
      </c>
    </row>
    <row r="384" spans="1:20" ht="28.8" x14ac:dyDescent="0.3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11">
        <f t="shared" si="15"/>
        <v>41158.501157407409</v>
      </c>
      <c r="K384" s="4">
        <v>1345741300</v>
      </c>
      <c r="L384" s="11">
        <f t="shared" si="16"/>
        <v>41144.501157407409</v>
      </c>
      <c r="M384" s="4" t="b">
        <v>0</v>
      </c>
      <c r="N384" s="4">
        <v>22</v>
      </c>
      <c r="O384" s="16">
        <f>(E384/D384)*100</f>
        <v>255.83333333333331</v>
      </c>
      <c r="P384" s="7">
        <f t="shared" si="17"/>
        <v>69.772727272727266</v>
      </c>
      <c r="Q384" s="4" t="str">
        <f>LEFT(T384,FIND("/",T384,1)-1)</f>
        <v>film &amp; video</v>
      </c>
      <c r="R384" s="4" t="str">
        <f>RIGHT(T384,LEN(T384)-FIND("/",T384))</f>
        <v>documentary</v>
      </c>
      <c r="S384" s="4" t="b">
        <v>1</v>
      </c>
      <c r="T384" s="4" t="s">
        <v>8269</v>
      </c>
    </row>
    <row r="385" spans="1:20" ht="28.8" x14ac:dyDescent="0.3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11">
        <f t="shared" si="15"/>
        <v>41777.90924768518</v>
      </c>
      <c r="K385" s="4">
        <v>1398480559</v>
      </c>
      <c r="L385" s="11">
        <f t="shared" si="16"/>
        <v>41754.90924768518</v>
      </c>
      <c r="M385" s="4" t="b">
        <v>0</v>
      </c>
      <c r="N385" s="4">
        <v>48</v>
      </c>
      <c r="O385" s="16">
        <f>(E385/D385)*100</f>
        <v>206.70670670670671</v>
      </c>
      <c r="P385" s="7">
        <f t="shared" si="17"/>
        <v>43.020833333333336</v>
      </c>
      <c r="Q385" s="4" t="str">
        <f>LEFT(T385,FIND("/",T385,1)-1)</f>
        <v>film &amp; video</v>
      </c>
      <c r="R385" s="4" t="str">
        <f>RIGHT(T385,LEN(T385)-FIND("/",T385))</f>
        <v>documentary</v>
      </c>
      <c r="S385" s="4" t="b">
        <v>1</v>
      </c>
      <c r="T385" s="4" t="s">
        <v>8269</v>
      </c>
    </row>
    <row r="386" spans="1:20" ht="28.8" x14ac:dyDescent="0.3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11">
        <f t="shared" si="15"/>
        <v>42010.573460648149</v>
      </c>
      <c r="K386" s="4">
        <v>1417977947</v>
      </c>
      <c r="L386" s="11">
        <f t="shared" si="16"/>
        <v>41980.573460648149</v>
      </c>
      <c r="M386" s="4" t="b">
        <v>0</v>
      </c>
      <c r="N386" s="4">
        <v>383</v>
      </c>
      <c r="O386" s="16">
        <f>(E386/D386)*100</f>
        <v>112.105</v>
      </c>
      <c r="P386" s="7">
        <f t="shared" si="17"/>
        <v>58.540469973890339</v>
      </c>
      <c r="Q386" s="4" t="str">
        <f>LEFT(T386,FIND("/",T386,1)-1)</f>
        <v>film &amp; video</v>
      </c>
      <c r="R386" s="4" t="str">
        <f>RIGHT(T386,LEN(T386)-FIND("/",T386))</f>
        <v>documentary</v>
      </c>
      <c r="S386" s="4" t="b">
        <v>1</v>
      </c>
      <c r="T386" s="4" t="s">
        <v>8269</v>
      </c>
    </row>
    <row r="387" spans="1:20" ht="28.8" x14ac:dyDescent="0.3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11">
        <f t="shared" ref="J387:J450" si="18">(((I387/60)/60)/24)+DATE(1970,1,1)+(-5/24)</f>
        <v>41964.41783564815</v>
      </c>
      <c r="K387" s="4">
        <v>1413986501</v>
      </c>
      <c r="L387" s="11">
        <f t="shared" ref="L387:L450" si="19">(((K387/60)/60)/24)+DATE(1970,1,1)+(-5/24)</f>
        <v>41934.376168981478</v>
      </c>
      <c r="M387" s="4" t="b">
        <v>0</v>
      </c>
      <c r="N387" s="4">
        <v>237</v>
      </c>
      <c r="O387" s="16">
        <f>(E387/D387)*100</f>
        <v>105.982</v>
      </c>
      <c r="P387" s="7">
        <f t="shared" ref="P387:P450" si="20">(E387/N387)</f>
        <v>111.79535864978902</v>
      </c>
      <c r="Q387" s="4" t="str">
        <f>LEFT(T387,FIND("/",T387,1)-1)</f>
        <v>film &amp; video</v>
      </c>
      <c r="R387" s="4" t="str">
        <f>RIGHT(T387,LEN(T387)-FIND("/",T387))</f>
        <v>documentary</v>
      </c>
      <c r="S387" s="4" t="b">
        <v>1</v>
      </c>
      <c r="T387" s="4" t="s">
        <v>8269</v>
      </c>
    </row>
    <row r="388" spans="1:20" x14ac:dyDescent="0.3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11">
        <f t="shared" si="18"/>
        <v>42226.742951388886</v>
      </c>
      <c r="K388" s="4">
        <v>1437950991</v>
      </c>
      <c r="L388" s="11">
        <f t="shared" si="19"/>
        <v>42211.742951388886</v>
      </c>
      <c r="M388" s="4" t="b">
        <v>0</v>
      </c>
      <c r="N388" s="4">
        <v>13</v>
      </c>
      <c r="O388" s="16">
        <f>(E388/D388)*100</f>
        <v>100.16666666666667</v>
      </c>
      <c r="P388" s="7">
        <f t="shared" si="20"/>
        <v>46.230769230769234</v>
      </c>
      <c r="Q388" s="4" t="str">
        <f>LEFT(T388,FIND("/",T388,1)-1)</f>
        <v>film &amp; video</v>
      </c>
      <c r="R388" s="4" t="str">
        <f>RIGHT(T388,LEN(T388)-FIND("/",T388))</f>
        <v>documentary</v>
      </c>
      <c r="S388" s="4" t="b">
        <v>1</v>
      </c>
      <c r="T388" s="4" t="s">
        <v>8269</v>
      </c>
    </row>
    <row r="389" spans="1:20" ht="28.8" x14ac:dyDescent="0.3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11">
        <f t="shared" si="18"/>
        <v>42231.041666666664</v>
      </c>
      <c r="K389" s="4">
        <v>1436976858</v>
      </c>
      <c r="L389" s="11">
        <f t="shared" si="19"/>
        <v>42200.468263888884</v>
      </c>
      <c r="M389" s="4" t="b">
        <v>0</v>
      </c>
      <c r="N389" s="4">
        <v>562</v>
      </c>
      <c r="O389" s="16">
        <f>(E389/D389)*100</f>
        <v>213.98947368421051</v>
      </c>
      <c r="P389" s="7">
        <f t="shared" si="20"/>
        <v>144.69039145907473</v>
      </c>
      <c r="Q389" s="4" t="str">
        <f>LEFT(T389,FIND("/",T389,1)-1)</f>
        <v>film &amp; video</v>
      </c>
      <c r="R389" s="4" t="str">
        <f>RIGHT(T389,LEN(T389)-FIND("/",T389))</f>
        <v>documentary</v>
      </c>
      <c r="S389" s="4" t="b">
        <v>1</v>
      </c>
      <c r="T389" s="4" t="s">
        <v>8269</v>
      </c>
    </row>
    <row r="390" spans="1:20" ht="28.8" x14ac:dyDescent="0.3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11">
        <f t="shared" si="18"/>
        <v>42578.867824074077</v>
      </c>
      <c r="K390" s="4">
        <v>1467078580</v>
      </c>
      <c r="L390" s="11">
        <f t="shared" si="19"/>
        <v>42548.867824074077</v>
      </c>
      <c r="M390" s="4" t="b">
        <v>0</v>
      </c>
      <c r="N390" s="4">
        <v>71</v>
      </c>
      <c r="O390" s="16">
        <f>(E390/D390)*100</f>
        <v>126.16000000000001</v>
      </c>
      <c r="P390" s="7">
        <f t="shared" si="20"/>
        <v>88.845070422535215</v>
      </c>
      <c r="Q390" s="4" t="str">
        <f>LEFT(T390,FIND("/",T390,1)-1)</f>
        <v>film &amp; video</v>
      </c>
      <c r="R390" s="4" t="str">
        <f>RIGHT(T390,LEN(T390)-FIND("/",T390))</f>
        <v>documentary</v>
      </c>
      <c r="S390" s="4" t="b">
        <v>1</v>
      </c>
      <c r="T390" s="4" t="s">
        <v>8269</v>
      </c>
    </row>
    <row r="391" spans="1:20" ht="28.8" x14ac:dyDescent="0.3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11">
        <f t="shared" si="18"/>
        <v>41705.749305555553</v>
      </c>
      <c r="K391" s="4">
        <v>1391477450</v>
      </c>
      <c r="L391" s="11">
        <f t="shared" si="19"/>
        <v>41673.854745370365</v>
      </c>
      <c r="M391" s="4" t="b">
        <v>0</v>
      </c>
      <c r="N391" s="4">
        <v>1510</v>
      </c>
      <c r="O391" s="16">
        <f>(E391/D391)*100</f>
        <v>181.53547058823528</v>
      </c>
      <c r="P391" s="7">
        <f t="shared" si="20"/>
        <v>81.75107284768211</v>
      </c>
      <c r="Q391" s="4" t="str">
        <f>LEFT(T391,FIND("/",T391,1)-1)</f>
        <v>film &amp; video</v>
      </c>
      <c r="R391" s="4" t="str">
        <f>RIGHT(T391,LEN(T391)-FIND("/",T391))</f>
        <v>documentary</v>
      </c>
      <c r="S391" s="4" t="b">
        <v>1</v>
      </c>
      <c r="T391" s="4" t="s">
        <v>8269</v>
      </c>
    </row>
    <row r="392" spans="1:20" x14ac:dyDescent="0.3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11">
        <f t="shared" si="18"/>
        <v>42131.828379629624</v>
      </c>
      <c r="K392" s="4">
        <v>1429318372</v>
      </c>
      <c r="L392" s="11">
        <f t="shared" si="19"/>
        <v>42111.828379629624</v>
      </c>
      <c r="M392" s="4" t="b">
        <v>0</v>
      </c>
      <c r="N392" s="4">
        <v>14</v>
      </c>
      <c r="O392" s="16">
        <f>(E392/D392)*100</f>
        <v>100</v>
      </c>
      <c r="P392" s="7">
        <f t="shared" si="20"/>
        <v>71.428571428571431</v>
      </c>
      <c r="Q392" s="4" t="str">
        <f>LEFT(T392,FIND("/",T392,1)-1)</f>
        <v>film &amp; video</v>
      </c>
      <c r="R392" s="4" t="str">
        <f>RIGHT(T392,LEN(T392)-FIND("/",T392))</f>
        <v>documentary</v>
      </c>
      <c r="S392" s="4" t="b">
        <v>1</v>
      </c>
      <c r="T392" s="4" t="s">
        <v>8269</v>
      </c>
    </row>
    <row r="393" spans="1:20" x14ac:dyDescent="0.3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11">
        <f t="shared" si="18"/>
        <v>40894.832638888889</v>
      </c>
      <c r="K393" s="4">
        <v>1321578051</v>
      </c>
      <c r="L393" s="11">
        <f t="shared" si="19"/>
        <v>40864.833923611113</v>
      </c>
      <c r="M393" s="4" t="b">
        <v>0</v>
      </c>
      <c r="N393" s="4">
        <v>193</v>
      </c>
      <c r="O393" s="16">
        <f>(E393/D393)*100</f>
        <v>100.61</v>
      </c>
      <c r="P393" s="7">
        <f t="shared" si="20"/>
        <v>104.25906735751295</v>
      </c>
      <c r="Q393" s="4" t="str">
        <f>LEFT(T393,FIND("/",T393,1)-1)</f>
        <v>film &amp; video</v>
      </c>
      <c r="R393" s="4" t="str">
        <f>RIGHT(T393,LEN(T393)-FIND("/",T393))</f>
        <v>documentary</v>
      </c>
      <c r="S393" s="4" t="b">
        <v>1</v>
      </c>
      <c r="T393" s="4" t="s">
        <v>8269</v>
      </c>
    </row>
    <row r="394" spans="1:20" ht="28.8" x14ac:dyDescent="0.3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11">
        <f t="shared" si="18"/>
        <v>40793.916666666664</v>
      </c>
      <c r="K394" s="4">
        <v>1312823571</v>
      </c>
      <c r="L394" s="11">
        <f t="shared" si="19"/>
        <v>40763.508923611109</v>
      </c>
      <c r="M394" s="4" t="b">
        <v>0</v>
      </c>
      <c r="N394" s="4">
        <v>206</v>
      </c>
      <c r="O394" s="16">
        <f>(E394/D394)*100</f>
        <v>100.9027027027027</v>
      </c>
      <c r="P394" s="7">
        <f t="shared" si="20"/>
        <v>90.616504854368927</v>
      </c>
      <c r="Q394" s="4" t="str">
        <f>LEFT(T394,FIND("/",T394,1)-1)</f>
        <v>film &amp; video</v>
      </c>
      <c r="R394" s="4" t="str">
        <f>RIGHT(T394,LEN(T394)-FIND("/",T394))</f>
        <v>documentary</v>
      </c>
      <c r="S394" s="4" t="b">
        <v>1</v>
      </c>
      <c r="T394" s="4" t="s">
        <v>8269</v>
      </c>
    </row>
    <row r="395" spans="1:20" x14ac:dyDescent="0.3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11">
        <f t="shared" si="18"/>
        <v>41557.500601851847</v>
      </c>
      <c r="K395" s="4">
        <v>1378746052</v>
      </c>
      <c r="L395" s="11">
        <f t="shared" si="19"/>
        <v>41526.500601851847</v>
      </c>
      <c r="M395" s="4" t="b">
        <v>0</v>
      </c>
      <c r="N395" s="4">
        <v>351</v>
      </c>
      <c r="O395" s="16">
        <f>(E395/D395)*100</f>
        <v>110.446</v>
      </c>
      <c r="P395" s="7">
        <f t="shared" si="20"/>
        <v>157.33048433048432</v>
      </c>
      <c r="Q395" s="4" t="str">
        <f>LEFT(T395,FIND("/",T395,1)-1)</f>
        <v>film &amp; video</v>
      </c>
      <c r="R395" s="4" t="str">
        <f>RIGHT(T395,LEN(T395)-FIND("/",T395))</f>
        <v>documentary</v>
      </c>
      <c r="S395" s="4" t="b">
        <v>1</v>
      </c>
      <c r="T395" s="4" t="s">
        <v>8269</v>
      </c>
    </row>
    <row r="396" spans="1:20" ht="28.8" x14ac:dyDescent="0.3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11">
        <f t="shared" si="18"/>
        <v>42477.568078703705</v>
      </c>
      <c r="K396" s="4">
        <v>1455737882</v>
      </c>
      <c r="L396" s="11">
        <f t="shared" si="19"/>
        <v>42417.60974537037</v>
      </c>
      <c r="M396" s="4" t="b">
        <v>0</v>
      </c>
      <c r="N396" s="4">
        <v>50</v>
      </c>
      <c r="O396" s="16">
        <f>(E396/D396)*100</f>
        <v>111.8936170212766</v>
      </c>
      <c r="P396" s="7">
        <f t="shared" si="20"/>
        <v>105.18</v>
      </c>
      <c r="Q396" s="4" t="str">
        <f>LEFT(T396,FIND("/",T396,1)-1)</f>
        <v>film &amp; video</v>
      </c>
      <c r="R396" s="4" t="str">
        <f>RIGHT(T396,LEN(T396)-FIND("/",T396))</f>
        <v>documentary</v>
      </c>
      <c r="S396" s="4" t="b">
        <v>1</v>
      </c>
      <c r="T396" s="4" t="s">
        <v>8269</v>
      </c>
    </row>
    <row r="397" spans="1:20" ht="28.8" x14ac:dyDescent="0.3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11">
        <f t="shared" si="18"/>
        <v>41026.688888888886</v>
      </c>
      <c r="K397" s="4">
        <v>1332452960</v>
      </c>
      <c r="L397" s="11">
        <f t="shared" si="19"/>
        <v>40990.700925925921</v>
      </c>
      <c r="M397" s="4" t="b">
        <v>0</v>
      </c>
      <c r="N397" s="4">
        <v>184</v>
      </c>
      <c r="O397" s="16">
        <f>(E397/D397)*100</f>
        <v>108.04450000000001</v>
      </c>
      <c r="P397" s="7">
        <f t="shared" si="20"/>
        <v>58.719836956521746</v>
      </c>
      <c r="Q397" s="4" t="str">
        <f>LEFT(T397,FIND("/",T397,1)-1)</f>
        <v>film &amp; video</v>
      </c>
      <c r="R397" s="4" t="str">
        <f>RIGHT(T397,LEN(T397)-FIND("/",T397))</f>
        <v>documentary</v>
      </c>
      <c r="S397" s="4" t="b">
        <v>1</v>
      </c>
      <c r="T397" s="4" t="s">
        <v>8269</v>
      </c>
    </row>
    <row r="398" spans="1:20" ht="28.8" x14ac:dyDescent="0.3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11">
        <f t="shared" si="18"/>
        <v>41097.356550925921</v>
      </c>
      <c r="K398" s="4">
        <v>1340372006</v>
      </c>
      <c r="L398" s="11">
        <f t="shared" si="19"/>
        <v>41082.356550925921</v>
      </c>
      <c r="M398" s="4" t="b">
        <v>0</v>
      </c>
      <c r="N398" s="4">
        <v>196</v>
      </c>
      <c r="O398" s="16">
        <f>(E398/D398)*100</f>
        <v>106.66666666666667</v>
      </c>
      <c r="P398" s="7">
        <f t="shared" si="20"/>
        <v>81.632653061224488</v>
      </c>
      <c r="Q398" s="4" t="str">
        <f>LEFT(T398,FIND("/",T398,1)-1)</f>
        <v>film &amp; video</v>
      </c>
      <c r="R398" s="4" t="str">
        <f>RIGHT(T398,LEN(T398)-FIND("/",T398))</f>
        <v>documentary</v>
      </c>
      <c r="S398" s="4" t="b">
        <v>1</v>
      </c>
      <c r="T398" s="4" t="s">
        <v>8269</v>
      </c>
    </row>
    <row r="399" spans="1:20" ht="28.8" x14ac:dyDescent="0.3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11">
        <f t="shared" si="18"/>
        <v>40421.947222222218</v>
      </c>
      <c r="K399" s="4">
        <v>1279651084</v>
      </c>
      <c r="L399" s="11">
        <f t="shared" si="19"/>
        <v>40379.568101851852</v>
      </c>
      <c r="M399" s="4" t="b">
        <v>0</v>
      </c>
      <c r="N399" s="4">
        <v>229</v>
      </c>
      <c r="O399" s="16">
        <f>(E399/D399)*100</f>
        <v>103.90027322404372</v>
      </c>
      <c r="P399" s="7">
        <f t="shared" si="20"/>
        <v>56.460043668122275</v>
      </c>
      <c r="Q399" s="4" t="str">
        <f>LEFT(T399,FIND("/",T399,1)-1)</f>
        <v>film &amp; video</v>
      </c>
      <c r="R399" s="4" t="str">
        <f>RIGHT(T399,LEN(T399)-FIND("/",T399))</f>
        <v>documentary</v>
      </c>
      <c r="S399" s="4" t="b">
        <v>1</v>
      </c>
      <c r="T399" s="4" t="s">
        <v>8269</v>
      </c>
    </row>
    <row r="400" spans="1:20" ht="28.8" x14ac:dyDescent="0.3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11">
        <f t="shared" si="18"/>
        <v>42123.584791666661</v>
      </c>
      <c r="K400" s="4">
        <v>1426446126</v>
      </c>
      <c r="L400" s="11">
        <f t="shared" si="19"/>
        <v>42078.584791666661</v>
      </c>
      <c r="M400" s="4" t="b">
        <v>0</v>
      </c>
      <c r="N400" s="4">
        <v>67</v>
      </c>
      <c r="O400" s="16">
        <f>(E400/D400)*100</f>
        <v>125.16000000000001</v>
      </c>
      <c r="P400" s="7">
        <f t="shared" si="20"/>
        <v>140.1044776119403</v>
      </c>
      <c r="Q400" s="4" t="str">
        <f>LEFT(T400,FIND("/",T400,1)-1)</f>
        <v>film &amp; video</v>
      </c>
      <c r="R400" s="4" t="str">
        <f>RIGHT(T400,LEN(T400)-FIND("/",T400))</f>
        <v>documentary</v>
      </c>
      <c r="S400" s="4" t="b">
        <v>1</v>
      </c>
      <c r="T400" s="4" t="s">
        <v>8269</v>
      </c>
    </row>
    <row r="401" spans="1:20" ht="28.8" x14ac:dyDescent="0.3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11">
        <f t="shared" si="18"/>
        <v>42718.291666666664</v>
      </c>
      <c r="K401" s="4">
        <v>1479070867</v>
      </c>
      <c r="L401" s="11">
        <f t="shared" si="19"/>
        <v>42687.667442129627</v>
      </c>
      <c r="M401" s="4" t="b">
        <v>0</v>
      </c>
      <c r="N401" s="4">
        <v>95</v>
      </c>
      <c r="O401" s="16">
        <f>(E401/D401)*100</f>
        <v>106.80499999999999</v>
      </c>
      <c r="P401" s="7">
        <f t="shared" si="20"/>
        <v>224.85263157894738</v>
      </c>
      <c r="Q401" s="4" t="str">
        <f>LEFT(T401,FIND("/",T401,1)-1)</f>
        <v>film &amp; video</v>
      </c>
      <c r="R401" s="4" t="str">
        <f>RIGHT(T401,LEN(T401)-FIND("/",T401))</f>
        <v>documentary</v>
      </c>
      <c r="S401" s="4" t="b">
        <v>1</v>
      </c>
      <c r="T401" s="4" t="s">
        <v>8269</v>
      </c>
    </row>
    <row r="402" spans="1:20" ht="28.8" x14ac:dyDescent="0.3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11">
        <f t="shared" si="18"/>
        <v>41775.9375</v>
      </c>
      <c r="K402" s="4">
        <v>1397661347</v>
      </c>
      <c r="L402" s="11">
        <f t="shared" si="19"/>
        <v>41745.427627314813</v>
      </c>
      <c r="M402" s="4" t="b">
        <v>0</v>
      </c>
      <c r="N402" s="4">
        <v>62</v>
      </c>
      <c r="O402" s="16">
        <f>(E402/D402)*100</f>
        <v>112.30249999999999</v>
      </c>
      <c r="P402" s="7">
        <f t="shared" si="20"/>
        <v>181.13306451612902</v>
      </c>
      <c r="Q402" s="4" t="str">
        <f>LEFT(T402,FIND("/",T402,1)-1)</f>
        <v>film &amp; video</v>
      </c>
      <c r="R402" s="4" t="str">
        <f>RIGHT(T402,LEN(T402)-FIND("/",T402))</f>
        <v>documentary</v>
      </c>
      <c r="S402" s="4" t="b">
        <v>1</v>
      </c>
      <c r="T402" s="4" t="s">
        <v>8269</v>
      </c>
    </row>
    <row r="403" spans="1:20" ht="28.8" x14ac:dyDescent="0.3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11">
        <f t="shared" si="18"/>
        <v>40762.633912037032</v>
      </c>
      <c r="K403" s="4">
        <v>1310155970</v>
      </c>
      <c r="L403" s="11">
        <f t="shared" si="19"/>
        <v>40732.633912037032</v>
      </c>
      <c r="M403" s="4" t="b">
        <v>0</v>
      </c>
      <c r="N403" s="4">
        <v>73</v>
      </c>
      <c r="O403" s="16">
        <f>(E403/D403)*100</f>
        <v>103.812</v>
      </c>
      <c r="P403" s="7">
        <f t="shared" si="20"/>
        <v>711.04109589041093</v>
      </c>
      <c r="Q403" s="4" t="str">
        <f>LEFT(T403,FIND("/",T403,1)-1)</f>
        <v>film &amp; video</v>
      </c>
      <c r="R403" s="4" t="str">
        <f>RIGHT(T403,LEN(T403)-FIND("/",T403))</f>
        <v>documentary</v>
      </c>
      <c r="S403" s="4" t="b">
        <v>1</v>
      </c>
      <c r="T403" s="4" t="s">
        <v>8269</v>
      </c>
    </row>
    <row r="404" spans="1:20" ht="28.8" x14ac:dyDescent="0.3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11">
        <f t="shared" si="18"/>
        <v>42313.372881944444</v>
      </c>
      <c r="K404" s="4">
        <v>1444913817</v>
      </c>
      <c r="L404" s="11">
        <f t="shared" si="19"/>
        <v>42292.331215277773</v>
      </c>
      <c r="M404" s="4" t="b">
        <v>0</v>
      </c>
      <c r="N404" s="4">
        <v>43</v>
      </c>
      <c r="O404" s="16">
        <f>(E404/D404)*100</f>
        <v>141.65</v>
      </c>
      <c r="P404" s="7">
        <f t="shared" si="20"/>
        <v>65.883720930232556</v>
      </c>
      <c r="Q404" s="4" t="str">
        <f>LEFT(T404,FIND("/",T404,1)-1)</f>
        <v>film &amp; video</v>
      </c>
      <c r="R404" s="4" t="str">
        <f>RIGHT(T404,LEN(T404)-FIND("/",T404))</f>
        <v>documentary</v>
      </c>
      <c r="S404" s="4" t="b">
        <v>1</v>
      </c>
      <c r="T404" s="4" t="s">
        <v>8269</v>
      </c>
    </row>
    <row r="405" spans="1:20" x14ac:dyDescent="0.3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11">
        <f t="shared" si="18"/>
        <v>40765.088888888888</v>
      </c>
      <c r="K405" s="4">
        <v>1308900441</v>
      </c>
      <c r="L405" s="11">
        <f t="shared" si="19"/>
        <v>40718.102326388886</v>
      </c>
      <c r="M405" s="4" t="b">
        <v>0</v>
      </c>
      <c r="N405" s="4">
        <v>70</v>
      </c>
      <c r="O405" s="16">
        <f>(E405/D405)*100</f>
        <v>105.25999999999999</v>
      </c>
      <c r="P405" s="7">
        <f t="shared" si="20"/>
        <v>75.185714285714283</v>
      </c>
      <c r="Q405" s="4" t="str">
        <f>LEFT(T405,FIND("/",T405,1)-1)</f>
        <v>film &amp; video</v>
      </c>
      <c r="R405" s="4" t="str">
        <f>RIGHT(T405,LEN(T405)-FIND("/",T405))</f>
        <v>documentary</v>
      </c>
      <c r="S405" s="4" t="b">
        <v>1</v>
      </c>
      <c r="T405" s="4" t="s">
        <v>8269</v>
      </c>
    </row>
    <row r="406" spans="1:20" x14ac:dyDescent="0.3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11">
        <f t="shared" si="18"/>
        <v>41675.752777777772</v>
      </c>
      <c r="K406" s="4">
        <v>1389107062</v>
      </c>
      <c r="L406" s="11">
        <f t="shared" si="19"/>
        <v>41646.419699074075</v>
      </c>
      <c r="M406" s="4" t="b">
        <v>0</v>
      </c>
      <c r="N406" s="4">
        <v>271</v>
      </c>
      <c r="O406" s="16">
        <f>(E406/D406)*100</f>
        <v>103.09142857142857</v>
      </c>
      <c r="P406" s="7">
        <f t="shared" si="20"/>
        <v>133.14391143911439</v>
      </c>
      <c r="Q406" s="4" t="str">
        <f>LEFT(T406,FIND("/",T406,1)-1)</f>
        <v>film &amp; video</v>
      </c>
      <c r="R406" s="4" t="str">
        <f>RIGHT(T406,LEN(T406)-FIND("/",T406))</f>
        <v>documentary</v>
      </c>
      <c r="S406" s="4" t="b">
        <v>1</v>
      </c>
      <c r="T406" s="4" t="s">
        <v>8269</v>
      </c>
    </row>
    <row r="407" spans="1:20" x14ac:dyDescent="0.3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11">
        <f t="shared" si="18"/>
        <v>41703.876608796294</v>
      </c>
      <c r="K407" s="4">
        <v>1391479339</v>
      </c>
      <c r="L407" s="11">
        <f t="shared" si="19"/>
        <v>41673.876608796294</v>
      </c>
      <c r="M407" s="4" t="b">
        <v>0</v>
      </c>
      <c r="N407" s="4">
        <v>55</v>
      </c>
      <c r="O407" s="16">
        <f>(E407/D407)*100</f>
        <v>107.65957446808511</v>
      </c>
      <c r="P407" s="7">
        <f t="shared" si="20"/>
        <v>55.2</v>
      </c>
      <c r="Q407" s="4" t="str">
        <f>LEFT(T407,FIND("/",T407,1)-1)</f>
        <v>film &amp; video</v>
      </c>
      <c r="R407" s="4" t="str">
        <f>RIGHT(T407,LEN(T407)-FIND("/",T407))</f>
        <v>documentary</v>
      </c>
      <c r="S407" s="4" t="b">
        <v>1</v>
      </c>
      <c r="T407" s="4" t="s">
        <v>8269</v>
      </c>
    </row>
    <row r="408" spans="1:20" ht="28.8" x14ac:dyDescent="0.3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11">
        <f t="shared" si="18"/>
        <v>40672.040972222218</v>
      </c>
      <c r="K408" s="4">
        <v>1301975637</v>
      </c>
      <c r="L408" s="11">
        <f t="shared" si="19"/>
        <v>40637.95413194444</v>
      </c>
      <c r="M408" s="4" t="b">
        <v>0</v>
      </c>
      <c r="N408" s="4">
        <v>35</v>
      </c>
      <c r="O408" s="16">
        <f>(E408/D408)*100</f>
        <v>107.70464285714286</v>
      </c>
      <c r="P408" s="7">
        <f t="shared" si="20"/>
        <v>86.163714285714292</v>
      </c>
      <c r="Q408" s="4" t="str">
        <f>LEFT(T408,FIND("/",T408,1)-1)</f>
        <v>film &amp; video</v>
      </c>
      <c r="R408" s="4" t="str">
        <f>RIGHT(T408,LEN(T408)-FIND("/",T408))</f>
        <v>documentary</v>
      </c>
      <c r="S408" s="4" t="b">
        <v>1</v>
      </c>
      <c r="T408" s="4" t="s">
        <v>8269</v>
      </c>
    </row>
    <row r="409" spans="1:20" x14ac:dyDescent="0.3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11">
        <f t="shared" si="18"/>
        <v>40866.704282407409</v>
      </c>
      <c r="K409" s="4">
        <v>1316552050</v>
      </c>
      <c r="L409" s="11">
        <f t="shared" si="19"/>
        <v>40806.662615740737</v>
      </c>
      <c r="M409" s="4" t="b">
        <v>0</v>
      </c>
      <c r="N409" s="4">
        <v>22</v>
      </c>
      <c r="O409" s="16">
        <f>(E409/D409)*100</f>
        <v>101.55000000000001</v>
      </c>
      <c r="P409" s="7">
        <f t="shared" si="20"/>
        <v>92.318181818181813</v>
      </c>
      <c r="Q409" s="4" t="str">
        <f>LEFT(T409,FIND("/",T409,1)-1)</f>
        <v>film &amp; video</v>
      </c>
      <c r="R409" s="4" t="str">
        <f>RIGHT(T409,LEN(T409)-FIND("/",T409))</f>
        <v>documentary</v>
      </c>
      <c r="S409" s="4" t="b">
        <v>1</v>
      </c>
      <c r="T409" s="4" t="s">
        <v>8269</v>
      </c>
    </row>
    <row r="410" spans="1:20" ht="28.8" x14ac:dyDescent="0.3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11">
        <f t="shared" si="18"/>
        <v>41583.569328703699</v>
      </c>
      <c r="K410" s="4">
        <v>1380217190</v>
      </c>
      <c r="L410" s="11">
        <f t="shared" si="19"/>
        <v>41543.527662037035</v>
      </c>
      <c r="M410" s="4" t="b">
        <v>0</v>
      </c>
      <c r="N410" s="4">
        <v>38</v>
      </c>
      <c r="O410" s="16">
        <f>(E410/D410)*100</f>
        <v>101.43766666666667</v>
      </c>
      <c r="P410" s="7">
        <f t="shared" si="20"/>
        <v>160.16473684210527</v>
      </c>
      <c r="Q410" s="4" t="str">
        <f>LEFT(T410,FIND("/",T410,1)-1)</f>
        <v>film &amp; video</v>
      </c>
      <c r="R410" s="4" t="str">
        <f>RIGHT(T410,LEN(T410)-FIND("/",T410))</f>
        <v>documentary</v>
      </c>
      <c r="S410" s="4" t="b">
        <v>1</v>
      </c>
      <c r="T410" s="4" t="s">
        <v>8269</v>
      </c>
    </row>
    <row r="411" spans="1:20" ht="28.8" x14ac:dyDescent="0.3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11">
        <f t="shared" si="18"/>
        <v>42573.654444444437</v>
      </c>
      <c r="K411" s="4">
        <v>1466628144</v>
      </c>
      <c r="L411" s="11">
        <f t="shared" si="19"/>
        <v>42543.654444444437</v>
      </c>
      <c r="M411" s="4" t="b">
        <v>0</v>
      </c>
      <c r="N411" s="4">
        <v>15</v>
      </c>
      <c r="O411" s="16">
        <f>(E411/D411)*100</f>
        <v>136.80000000000001</v>
      </c>
      <c r="P411" s="7">
        <f t="shared" si="20"/>
        <v>45.6</v>
      </c>
      <c r="Q411" s="4" t="str">
        <f>LEFT(T411,FIND("/",T411,1)-1)</f>
        <v>film &amp; video</v>
      </c>
      <c r="R411" s="4" t="str">
        <f>RIGHT(T411,LEN(T411)-FIND("/",T411))</f>
        <v>documentary</v>
      </c>
      <c r="S411" s="4" t="b">
        <v>1</v>
      </c>
      <c r="T411" s="4" t="s">
        <v>8269</v>
      </c>
    </row>
    <row r="412" spans="1:20" x14ac:dyDescent="0.3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11">
        <f t="shared" si="18"/>
        <v>42173.77311342593</v>
      </c>
      <c r="K412" s="4">
        <v>1429486397</v>
      </c>
      <c r="L412" s="11">
        <f t="shared" si="19"/>
        <v>42113.77311342593</v>
      </c>
      <c r="M412" s="4" t="b">
        <v>0</v>
      </c>
      <c r="N412" s="4">
        <v>7</v>
      </c>
      <c r="O412" s="16">
        <f>(E412/D412)*100</f>
        <v>128.29999999999998</v>
      </c>
      <c r="P412" s="7">
        <f t="shared" si="20"/>
        <v>183.28571428571428</v>
      </c>
      <c r="Q412" s="4" t="str">
        <f>LEFT(T412,FIND("/",T412,1)-1)</f>
        <v>film &amp; video</v>
      </c>
      <c r="R412" s="4" t="str">
        <f>RIGHT(T412,LEN(T412)-FIND("/",T412))</f>
        <v>documentary</v>
      </c>
      <c r="S412" s="4" t="b">
        <v>1</v>
      </c>
      <c r="T412" s="4" t="s">
        <v>8269</v>
      </c>
    </row>
    <row r="413" spans="1:20" ht="28.8" x14ac:dyDescent="0.3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11">
        <f t="shared" si="18"/>
        <v>41630</v>
      </c>
      <c r="K413" s="4">
        <v>1384920804</v>
      </c>
      <c r="L413" s="11">
        <f t="shared" si="19"/>
        <v>41597.967638888884</v>
      </c>
      <c r="M413" s="4" t="b">
        <v>0</v>
      </c>
      <c r="N413" s="4">
        <v>241</v>
      </c>
      <c r="O413" s="16">
        <f>(E413/D413)*100</f>
        <v>101.05</v>
      </c>
      <c r="P413" s="7">
        <f t="shared" si="20"/>
        <v>125.78838174273859</v>
      </c>
      <c r="Q413" s="4" t="str">
        <f>LEFT(T413,FIND("/",T413,1)-1)</f>
        <v>film &amp; video</v>
      </c>
      <c r="R413" s="4" t="str">
        <f>RIGHT(T413,LEN(T413)-FIND("/",T413))</f>
        <v>documentary</v>
      </c>
      <c r="S413" s="4" t="b">
        <v>1</v>
      </c>
      <c r="T413" s="4" t="s">
        <v>8269</v>
      </c>
    </row>
    <row r="414" spans="1:20" ht="28.8" x14ac:dyDescent="0.3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11">
        <f t="shared" si="18"/>
        <v>41115.534467592588</v>
      </c>
      <c r="K414" s="4">
        <v>1341856178</v>
      </c>
      <c r="L414" s="11">
        <f t="shared" si="19"/>
        <v>41099.534467592588</v>
      </c>
      <c r="M414" s="4" t="b">
        <v>0</v>
      </c>
      <c r="N414" s="4">
        <v>55</v>
      </c>
      <c r="O414" s="16">
        <f>(E414/D414)*100</f>
        <v>126.84</v>
      </c>
      <c r="P414" s="7">
        <f t="shared" si="20"/>
        <v>57.654545454545456</v>
      </c>
      <c r="Q414" s="4" t="str">
        <f>LEFT(T414,FIND("/",T414,1)-1)</f>
        <v>film &amp; video</v>
      </c>
      <c r="R414" s="4" t="str">
        <f>RIGHT(T414,LEN(T414)-FIND("/",T414))</f>
        <v>documentary</v>
      </c>
      <c r="S414" s="4" t="b">
        <v>1</v>
      </c>
      <c r="T414" s="4" t="s">
        <v>8269</v>
      </c>
    </row>
    <row r="415" spans="1:20" x14ac:dyDescent="0.3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11">
        <f t="shared" si="18"/>
        <v>41109.66910879629</v>
      </c>
      <c r="K415" s="4">
        <v>1340139811</v>
      </c>
      <c r="L415" s="11">
        <f t="shared" si="19"/>
        <v>41079.66910879629</v>
      </c>
      <c r="M415" s="4" t="b">
        <v>0</v>
      </c>
      <c r="N415" s="4">
        <v>171</v>
      </c>
      <c r="O415" s="16">
        <f>(E415/D415)*100</f>
        <v>105.0859375</v>
      </c>
      <c r="P415" s="7">
        <f t="shared" si="20"/>
        <v>78.660818713450297</v>
      </c>
      <c r="Q415" s="4" t="str">
        <f>LEFT(T415,FIND("/",T415,1)-1)</f>
        <v>film &amp; video</v>
      </c>
      <c r="R415" s="4" t="str">
        <f>RIGHT(T415,LEN(T415)-FIND("/",T415))</f>
        <v>documentary</v>
      </c>
      <c r="S415" s="4" t="b">
        <v>1</v>
      </c>
      <c r="T415" s="4" t="s">
        <v>8269</v>
      </c>
    </row>
    <row r="416" spans="1:20" ht="28.8" x14ac:dyDescent="0.3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11">
        <f t="shared" si="18"/>
        <v>41558.85491898148</v>
      </c>
      <c r="K416" s="4">
        <v>1378949465</v>
      </c>
      <c r="L416" s="11">
        <f t="shared" si="19"/>
        <v>41528.85491898148</v>
      </c>
      <c r="M416" s="4" t="b">
        <v>0</v>
      </c>
      <c r="N416" s="4">
        <v>208</v>
      </c>
      <c r="O416" s="16">
        <f>(E416/D416)*100</f>
        <v>102.85405405405406</v>
      </c>
      <c r="P416" s="7">
        <f t="shared" si="20"/>
        <v>91.480769230769226</v>
      </c>
      <c r="Q416" s="4" t="str">
        <f>LEFT(T416,FIND("/",T416,1)-1)</f>
        <v>film &amp; video</v>
      </c>
      <c r="R416" s="4" t="str">
        <f>RIGHT(T416,LEN(T416)-FIND("/",T416))</f>
        <v>documentary</v>
      </c>
      <c r="S416" s="4" t="b">
        <v>1</v>
      </c>
      <c r="T416" s="4" t="s">
        <v>8269</v>
      </c>
    </row>
    <row r="417" spans="1:20" ht="28.8" x14ac:dyDescent="0.3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11">
        <f t="shared" si="18"/>
        <v>41929.291666666664</v>
      </c>
      <c r="K417" s="4">
        <v>1411417602</v>
      </c>
      <c r="L417" s="11">
        <f t="shared" si="19"/>
        <v>41904.643541666665</v>
      </c>
      <c r="M417" s="4" t="b">
        <v>0</v>
      </c>
      <c r="N417" s="4">
        <v>21</v>
      </c>
      <c r="O417" s="16">
        <f>(E417/D417)*100</f>
        <v>102.14714285714285</v>
      </c>
      <c r="P417" s="7">
        <f t="shared" si="20"/>
        <v>68.09809523809524</v>
      </c>
      <c r="Q417" s="4" t="str">
        <f>LEFT(T417,FIND("/",T417,1)-1)</f>
        <v>film &amp; video</v>
      </c>
      <c r="R417" s="4" t="str">
        <f>RIGHT(T417,LEN(T417)-FIND("/",T417))</f>
        <v>documentary</v>
      </c>
      <c r="S417" s="4" t="b">
        <v>1</v>
      </c>
      <c r="T417" s="4" t="s">
        <v>8269</v>
      </c>
    </row>
    <row r="418" spans="1:20" x14ac:dyDescent="0.3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11">
        <f t="shared" si="18"/>
        <v>41678.187858796293</v>
      </c>
      <c r="K418" s="4">
        <v>1389259831</v>
      </c>
      <c r="L418" s="11">
        <f t="shared" si="19"/>
        <v>41648.187858796293</v>
      </c>
      <c r="M418" s="4" t="b">
        <v>0</v>
      </c>
      <c r="N418" s="4">
        <v>25</v>
      </c>
      <c r="O418" s="16">
        <f>(E418/D418)*100</f>
        <v>120.21700000000001</v>
      </c>
      <c r="P418" s="7">
        <f t="shared" si="20"/>
        <v>48.086800000000004</v>
      </c>
      <c r="Q418" s="4" t="str">
        <f>LEFT(T418,FIND("/",T418,1)-1)</f>
        <v>film &amp; video</v>
      </c>
      <c r="R418" s="4" t="str">
        <f>RIGHT(T418,LEN(T418)-FIND("/",T418))</f>
        <v>documentary</v>
      </c>
      <c r="S418" s="4" t="b">
        <v>1</v>
      </c>
      <c r="T418" s="4" t="s">
        <v>8269</v>
      </c>
    </row>
    <row r="419" spans="1:20" ht="28.8" x14ac:dyDescent="0.3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11">
        <f t="shared" si="18"/>
        <v>41371.981249999997</v>
      </c>
      <c r="K419" s="4">
        <v>1364426260</v>
      </c>
      <c r="L419" s="11">
        <f t="shared" si="19"/>
        <v>41360.76226851852</v>
      </c>
      <c r="M419" s="4" t="b">
        <v>0</v>
      </c>
      <c r="N419" s="4">
        <v>52</v>
      </c>
      <c r="O419" s="16">
        <f>(E419/D419)*100</f>
        <v>100.24761904761905</v>
      </c>
      <c r="P419" s="7">
        <f t="shared" si="20"/>
        <v>202.42307692307693</v>
      </c>
      <c r="Q419" s="4" t="str">
        <f>LEFT(T419,FIND("/",T419,1)-1)</f>
        <v>film &amp; video</v>
      </c>
      <c r="R419" s="4" t="str">
        <f>RIGHT(T419,LEN(T419)-FIND("/",T419))</f>
        <v>documentary</v>
      </c>
      <c r="S419" s="4" t="b">
        <v>1</v>
      </c>
      <c r="T419" s="4" t="s">
        <v>8269</v>
      </c>
    </row>
    <row r="420" spans="1:20" ht="28.8" x14ac:dyDescent="0.3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11">
        <f t="shared" si="18"/>
        <v>42208.07403935185</v>
      </c>
      <c r="K420" s="4">
        <v>1435041997</v>
      </c>
      <c r="L420" s="11">
        <f t="shared" si="19"/>
        <v>42178.07403935185</v>
      </c>
      <c r="M420" s="4" t="b">
        <v>0</v>
      </c>
      <c r="N420" s="4">
        <v>104</v>
      </c>
      <c r="O420" s="16">
        <f>(E420/D420)*100</f>
        <v>100.63392857142857</v>
      </c>
      <c r="P420" s="7">
        <f t="shared" si="20"/>
        <v>216.75</v>
      </c>
      <c r="Q420" s="4" t="str">
        <f>LEFT(T420,FIND("/",T420,1)-1)</f>
        <v>film &amp; video</v>
      </c>
      <c r="R420" s="4" t="str">
        <f>RIGHT(T420,LEN(T420)-FIND("/",T420))</f>
        <v>documentary</v>
      </c>
      <c r="S420" s="4" t="b">
        <v>1</v>
      </c>
      <c r="T420" s="4" t="s">
        <v>8269</v>
      </c>
    </row>
    <row r="421" spans="1:20" x14ac:dyDescent="0.3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11">
        <f t="shared" si="18"/>
        <v>41454.634108796294</v>
      </c>
      <c r="K421" s="4">
        <v>1367352787</v>
      </c>
      <c r="L421" s="11">
        <f t="shared" si="19"/>
        <v>41394.634108796294</v>
      </c>
      <c r="M421" s="4" t="b">
        <v>0</v>
      </c>
      <c r="N421" s="4">
        <v>73</v>
      </c>
      <c r="O421" s="16">
        <f>(E421/D421)*100</f>
        <v>100.4375</v>
      </c>
      <c r="P421" s="7">
        <f t="shared" si="20"/>
        <v>110.06849315068493</v>
      </c>
      <c r="Q421" s="4" t="str">
        <f>LEFT(T421,FIND("/",T421,1)-1)</f>
        <v>film &amp; video</v>
      </c>
      <c r="R421" s="4" t="str">
        <f>RIGHT(T421,LEN(T421)-FIND("/",T421))</f>
        <v>documentary</v>
      </c>
      <c r="S421" s="4" t="b">
        <v>1</v>
      </c>
      <c r="T421" s="4" t="s">
        <v>8269</v>
      </c>
    </row>
    <row r="422" spans="1:20" ht="28.8" x14ac:dyDescent="0.3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11">
        <f t="shared" si="18"/>
        <v>41711.986469907402</v>
      </c>
      <c r="K422" s="4">
        <v>1392183631</v>
      </c>
      <c r="L422" s="11">
        <f t="shared" si="19"/>
        <v>41682.028136574074</v>
      </c>
      <c r="M422" s="4" t="b">
        <v>0</v>
      </c>
      <c r="N422" s="4">
        <v>3</v>
      </c>
      <c r="O422" s="16">
        <f>(E422/D422)*100</f>
        <v>0.43939393939393934</v>
      </c>
      <c r="P422" s="7">
        <f t="shared" si="20"/>
        <v>4.833333333333333</v>
      </c>
      <c r="Q422" s="4" t="str">
        <f>LEFT(T422,FIND("/",T422,1)-1)</f>
        <v>film &amp; video</v>
      </c>
      <c r="R422" s="4" t="str">
        <f>RIGHT(T422,LEN(T422)-FIND("/",T422))</f>
        <v>animation</v>
      </c>
      <c r="S422" s="4" t="b">
        <v>0</v>
      </c>
      <c r="T422" s="4" t="s">
        <v>8270</v>
      </c>
    </row>
    <row r="423" spans="1:20" ht="28.8" x14ac:dyDescent="0.3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11">
        <f t="shared" si="18"/>
        <v>42237.283055555548</v>
      </c>
      <c r="K423" s="4">
        <v>1434973656</v>
      </c>
      <c r="L423" s="11">
        <f t="shared" si="19"/>
        <v>42177.283055555548</v>
      </c>
      <c r="M423" s="4" t="b">
        <v>0</v>
      </c>
      <c r="N423" s="4">
        <v>6</v>
      </c>
      <c r="O423" s="16">
        <f>(E423/D423)*100</f>
        <v>2.0066666666666668</v>
      </c>
      <c r="P423" s="7">
        <f t="shared" si="20"/>
        <v>50.166666666666664</v>
      </c>
      <c r="Q423" s="4" t="str">
        <f>LEFT(T423,FIND("/",T423,1)-1)</f>
        <v>film &amp; video</v>
      </c>
      <c r="R423" s="4" t="str">
        <f>RIGHT(T423,LEN(T423)-FIND("/",T423))</f>
        <v>animation</v>
      </c>
      <c r="S423" s="4" t="b">
        <v>0</v>
      </c>
      <c r="T423" s="4" t="s">
        <v>8270</v>
      </c>
    </row>
    <row r="424" spans="1:20" ht="28.8" x14ac:dyDescent="0.3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11">
        <f t="shared" si="18"/>
        <v>41893.052048611105</v>
      </c>
      <c r="K424" s="4">
        <v>1407824097</v>
      </c>
      <c r="L424" s="11">
        <f t="shared" si="19"/>
        <v>41863.052048611105</v>
      </c>
      <c r="M424" s="4" t="b">
        <v>0</v>
      </c>
      <c r="N424" s="4">
        <v>12</v>
      </c>
      <c r="O424" s="16">
        <f>(E424/D424)*100</f>
        <v>1.075</v>
      </c>
      <c r="P424" s="7">
        <f t="shared" si="20"/>
        <v>35.833333333333336</v>
      </c>
      <c r="Q424" s="4" t="str">
        <f>LEFT(T424,FIND("/",T424,1)-1)</f>
        <v>film &amp; video</v>
      </c>
      <c r="R424" s="4" t="str">
        <f>RIGHT(T424,LEN(T424)-FIND("/",T424))</f>
        <v>animation</v>
      </c>
      <c r="S424" s="4" t="b">
        <v>0</v>
      </c>
      <c r="T424" s="4" t="s">
        <v>8270</v>
      </c>
    </row>
    <row r="425" spans="1:20" ht="28.8" x14ac:dyDescent="0.3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11">
        <f t="shared" si="18"/>
        <v>41430.717939814815</v>
      </c>
      <c r="K425" s="4">
        <v>1367878430</v>
      </c>
      <c r="L425" s="11">
        <f t="shared" si="19"/>
        <v>41400.717939814815</v>
      </c>
      <c r="M425" s="4" t="b">
        <v>0</v>
      </c>
      <c r="N425" s="4">
        <v>13</v>
      </c>
      <c r="O425" s="16">
        <f>(E425/D425)*100</f>
        <v>0.76500000000000001</v>
      </c>
      <c r="P425" s="7">
        <f t="shared" si="20"/>
        <v>11.76923076923077</v>
      </c>
      <c r="Q425" s="4" t="str">
        <f>LEFT(T425,FIND("/",T425,1)-1)</f>
        <v>film &amp; video</v>
      </c>
      <c r="R425" s="4" t="str">
        <f>RIGHT(T425,LEN(T425)-FIND("/",T425))</f>
        <v>animation</v>
      </c>
      <c r="S425" s="4" t="b">
        <v>0</v>
      </c>
      <c r="T425" s="4" t="s">
        <v>8270</v>
      </c>
    </row>
    <row r="426" spans="1:20" ht="28.8" x14ac:dyDescent="0.3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11">
        <f t="shared" si="18"/>
        <v>40994.126145833332</v>
      </c>
      <c r="K426" s="4">
        <v>1327568499</v>
      </c>
      <c r="L426" s="11">
        <f t="shared" si="19"/>
        <v>40934.167812499996</v>
      </c>
      <c r="M426" s="4" t="b">
        <v>0</v>
      </c>
      <c r="N426" s="4">
        <v>5</v>
      </c>
      <c r="O426" s="16">
        <f>(E426/D426)*100</f>
        <v>6.7966666666666677</v>
      </c>
      <c r="P426" s="7">
        <f t="shared" si="20"/>
        <v>40.78</v>
      </c>
      <c r="Q426" s="4" t="str">
        <f>LEFT(T426,FIND("/",T426,1)-1)</f>
        <v>film &amp; video</v>
      </c>
      <c r="R426" s="4" t="str">
        <f>RIGHT(T426,LEN(T426)-FIND("/",T426))</f>
        <v>animation</v>
      </c>
      <c r="S426" s="4" t="b">
        <v>0</v>
      </c>
      <c r="T426" s="4" t="s">
        <v>8270</v>
      </c>
    </row>
    <row r="427" spans="1:20" ht="28.8" x14ac:dyDescent="0.3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11">
        <f t="shared" si="18"/>
        <v>42335.694490740738</v>
      </c>
      <c r="K427" s="4">
        <v>1443472804</v>
      </c>
      <c r="L427" s="11">
        <f t="shared" si="19"/>
        <v>42275.652824074066</v>
      </c>
      <c r="M427" s="4" t="b">
        <v>0</v>
      </c>
      <c r="N427" s="4">
        <v>2</v>
      </c>
      <c r="O427" s="16">
        <f>(E427/D427)*100</f>
        <v>1.2E-2</v>
      </c>
      <c r="P427" s="7">
        <f t="shared" si="20"/>
        <v>3</v>
      </c>
      <c r="Q427" s="4" t="str">
        <f>LEFT(T427,FIND("/",T427,1)-1)</f>
        <v>film &amp; video</v>
      </c>
      <c r="R427" s="4" t="str">
        <f>RIGHT(T427,LEN(T427)-FIND("/",T427))</f>
        <v>animation</v>
      </c>
      <c r="S427" s="4" t="b">
        <v>0</v>
      </c>
      <c r="T427" s="4" t="s">
        <v>8270</v>
      </c>
    </row>
    <row r="428" spans="1:20" ht="28.8" x14ac:dyDescent="0.3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11">
        <f t="shared" si="18"/>
        <v>42430.503634259258</v>
      </c>
      <c r="K428" s="4">
        <v>1454259914</v>
      </c>
      <c r="L428" s="11">
        <f t="shared" si="19"/>
        <v>42400.503634259258</v>
      </c>
      <c r="M428" s="4" t="b">
        <v>0</v>
      </c>
      <c r="N428" s="4">
        <v>8</v>
      </c>
      <c r="O428" s="16">
        <f>(E428/D428)*100</f>
        <v>1.3299999999999998</v>
      </c>
      <c r="P428" s="7">
        <f t="shared" si="20"/>
        <v>16.625</v>
      </c>
      <c r="Q428" s="4" t="str">
        <f>LEFT(T428,FIND("/",T428,1)-1)</f>
        <v>film &amp; video</v>
      </c>
      <c r="R428" s="4" t="str">
        <f>RIGHT(T428,LEN(T428)-FIND("/",T428))</f>
        <v>animation</v>
      </c>
      <c r="S428" s="4" t="b">
        <v>0</v>
      </c>
      <c r="T428" s="4" t="s">
        <v>8270</v>
      </c>
    </row>
    <row r="429" spans="1:20" ht="28.8" x14ac:dyDescent="0.3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11">
        <f t="shared" si="18"/>
        <v>42299.582638888889</v>
      </c>
      <c r="K429" s="4">
        <v>1444340940</v>
      </c>
      <c r="L429" s="11">
        <f t="shared" si="19"/>
        <v>42285.700694444437</v>
      </c>
      <c r="M429" s="4" t="b">
        <v>0</v>
      </c>
      <c r="N429" s="4">
        <v>0</v>
      </c>
      <c r="O429" s="16">
        <f>(E429/D429)*100</f>
        <v>0</v>
      </c>
      <c r="P429" s="7" t="e">
        <f t="shared" si="20"/>
        <v>#DIV/0!</v>
      </c>
      <c r="Q429" s="4" t="str">
        <f>LEFT(T429,FIND("/",T429,1)-1)</f>
        <v>film &amp; video</v>
      </c>
      <c r="R429" s="4" t="str">
        <f>RIGHT(T429,LEN(T429)-FIND("/",T429))</f>
        <v>animation</v>
      </c>
      <c r="S429" s="4" t="b">
        <v>0</v>
      </c>
      <c r="T429" s="4" t="s">
        <v>8270</v>
      </c>
    </row>
    <row r="430" spans="1:20" x14ac:dyDescent="0.3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11">
        <f t="shared" si="18"/>
        <v>41806.708333333328</v>
      </c>
      <c r="K430" s="4">
        <v>1400523845</v>
      </c>
      <c r="L430" s="11">
        <f t="shared" si="19"/>
        <v>41778.558391203704</v>
      </c>
      <c r="M430" s="4" t="b">
        <v>0</v>
      </c>
      <c r="N430" s="4">
        <v>13</v>
      </c>
      <c r="O430" s="16">
        <f>(E430/D430)*100</f>
        <v>5.6333333333333329</v>
      </c>
      <c r="P430" s="7">
        <f t="shared" si="20"/>
        <v>52</v>
      </c>
      <c r="Q430" s="4" t="str">
        <f>LEFT(T430,FIND("/",T430,1)-1)</f>
        <v>film &amp; video</v>
      </c>
      <c r="R430" s="4" t="str">
        <f>RIGHT(T430,LEN(T430)-FIND("/",T430))</f>
        <v>animation</v>
      </c>
      <c r="S430" s="4" t="b">
        <v>0</v>
      </c>
      <c r="T430" s="4" t="s">
        <v>8270</v>
      </c>
    </row>
    <row r="431" spans="1:20" ht="28.8" x14ac:dyDescent="0.3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11">
        <f t="shared" si="18"/>
        <v>40143.999305555553</v>
      </c>
      <c r="K431" s="4">
        <v>1252964282</v>
      </c>
      <c r="L431" s="11">
        <f t="shared" si="19"/>
        <v>40070.693078703705</v>
      </c>
      <c r="M431" s="4" t="b">
        <v>0</v>
      </c>
      <c r="N431" s="4">
        <v>0</v>
      </c>
      <c r="O431" s="16">
        <f>(E431/D431)*100</f>
        <v>0</v>
      </c>
      <c r="P431" s="7" t="e">
        <f t="shared" si="20"/>
        <v>#DIV/0!</v>
      </c>
      <c r="Q431" s="4" t="str">
        <f>LEFT(T431,FIND("/",T431,1)-1)</f>
        <v>film &amp; video</v>
      </c>
      <c r="R431" s="4" t="str">
        <f>RIGHT(T431,LEN(T431)-FIND("/",T431))</f>
        <v>animation</v>
      </c>
      <c r="S431" s="4" t="b">
        <v>0</v>
      </c>
      <c r="T431" s="4" t="s">
        <v>8270</v>
      </c>
    </row>
    <row r="432" spans="1:20" x14ac:dyDescent="0.3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11">
        <f t="shared" si="18"/>
        <v>41527.898923611108</v>
      </c>
      <c r="K432" s="4">
        <v>1377570867</v>
      </c>
      <c r="L432" s="11">
        <f t="shared" si="19"/>
        <v>41512.898923611108</v>
      </c>
      <c r="M432" s="4" t="b">
        <v>0</v>
      </c>
      <c r="N432" s="4">
        <v>5</v>
      </c>
      <c r="O432" s="16">
        <f>(E432/D432)*100</f>
        <v>2.4</v>
      </c>
      <c r="P432" s="7">
        <f t="shared" si="20"/>
        <v>4.8</v>
      </c>
      <c r="Q432" s="4" t="str">
        <f>LEFT(T432,FIND("/",T432,1)-1)</f>
        <v>film &amp; video</v>
      </c>
      <c r="R432" s="4" t="str">
        <f>RIGHT(T432,LEN(T432)-FIND("/",T432))</f>
        <v>animation</v>
      </c>
      <c r="S432" s="4" t="b">
        <v>0</v>
      </c>
      <c r="T432" s="4" t="s">
        <v>8270</v>
      </c>
    </row>
    <row r="433" spans="1:20" x14ac:dyDescent="0.3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11">
        <f t="shared" si="18"/>
        <v>42556.662997685176</v>
      </c>
      <c r="K433" s="4">
        <v>1465160083</v>
      </c>
      <c r="L433" s="11">
        <f t="shared" si="19"/>
        <v>42526.662997685176</v>
      </c>
      <c r="M433" s="4" t="b">
        <v>0</v>
      </c>
      <c r="N433" s="4">
        <v>8</v>
      </c>
      <c r="O433" s="16">
        <f>(E433/D433)*100</f>
        <v>13.833333333333334</v>
      </c>
      <c r="P433" s="7">
        <f t="shared" si="20"/>
        <v>51.875</v>
      </c>
      <c r="Q433" s="4" t="str">
        <f>LEFT(T433,FIND("/",T433,1)-1)</f>
        <v>film &amp; video</v>
      </c>
      <c r="R433" s="4" t="str">
        <f>RIGHT(T433,LEN(T433)-FIND("/",T433))</f>
        <v>animation</v>
      </c>
      <c r="S433" s="4" t="b">
        <v>0</v>
      </c>
      <c r="T433" s="4" t="s">
        <v>8270</v>
      </c>
    </row>
    <row r="434" spans="1:20" ht="28.8" x14ac:dyDescent="0.3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11">
        <f t="shared" si="18"/>
        <v>42298.51829861111</v>
      </c>
      <c r="K434" s="4">
        <v>1440264381</v>
      </c>
      <c r="L434" s="11">
        <f t="shared" si="19"/>
        <v>42238.51829861111</v>
      </c>
      <c r="M434" s="4" t="b">
        <v>0</v>
      </c>
      <c r="N434" s="4">
        <v>8</v>
      </c>
      <c r="O434" s="16">
        <f>(E434/D434)*100</f>
        <v>9.5</v>
      </c>
      <c r="P434" s="7">
        <f t="shared" si="20"/>
        <v>71.25</v>
      </c>
      <c r="Q434" s="4" t="str">
        <f>LEFT(T434,FIND("/",T434,1)-1)</f>
        <v>film &amp; video</v>
      </c>
      <c r="R434" s="4" t="str">
        <f>RIGHT(T434,LEN(T434)-FIND("/",T434))</f>
        <v>animation</v>
      </c>
      <c r="S434" s="4" t="b">
        <v>0</v>
      </c>
      <c r="T434" s="4" t="s">
        <v>8270</v>
      </c>
    </row>
    <row r="435" spans="1:20" ht="57.6" x14ac:dyDescent="0.3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11">
        <f t="shared" si="18"/>
        <v>42288.42155092593</v>
      </c>
      <c r="K435" s="4">
        <v>1439392022</v>
      </c>
      <c r="L435" s="11">
        <f t="shared" si="19"/>
        <v>42228.42155092593</v>
      </c>
      <c r="M435" s="4" t="b">
        <v>0</v>
      </c>
      <c r="N435" s="4">
        <v>0</v>
      </c>
      <c r="O435" s="16">
        <f>(E435/D435)*100</f>
        <v>0</v>
      </c>
      <c r="P435" s="7" t="e">
        <f t="shared" si="20"/>
        <v>#DIV/0!</v>
      </c>
      <c r="Q435" s="4" t="str">
        <f>LEFT(T435,FIND("/",T435,1)-1)</f>
        <v>film &amp; video</v>
      </c>
      <c r="R435" s="4" t="str">
        <f>RIGHT(T435,LEN(T435)-FIND("/",T435))</f>
        <v>animation</v>
      </c>
      <c r="S435" s="4" t="b">
        <v>0</v>
      </c>
      <c r="T435" s="4" t="s">
        <v>8270</v>
      </c>
    </row>
    <row r="436" spans="1:20" ht="28.8" x14ac:dyDescent="0.3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11">
        <f t="shared" si="18"/>
        <v>41609.667847222219</v>
      </c>
      <c r="K436" s="4">
        <v>1383076902</v>
      </c>
      <c r="L436" s="11">
        <f t="shared" si="19"/>
        <v>41576.626180555555</v>
      </c>
      <c r="M436" s="4" t="b">
        <v>0</v>
      </c>
      <c r="N436" s="4">
        <v>2</v>
      </c>
      <c r="O436" s="16">
        <f>(E436/D436)*100</f>
        <v>5</v>
      </c>
      <c r="P436" s="7">
        <f t="shared" si="20"/>
        <v>62.5</v>
      </c>
      <c r="Q436" s="4" t="str">
        <f>LEFT(T436,FIND("/",T436,1)-1)</f>
        <v>film &amp; video</v>
      </c>
      <c r="R436" s="4" t="str">
        <f>RIGHT(T436,LEN(T436)-FIND("/",T436))</f>
        <v>animation</v>
      </c>
      <c r="S436" s="4" t="b">
        <v>0</v>
      </c>
      <c r="T436" s="4" t="s">
        <v>8270</v>
      </c>
    </row>
    <row r="437" spans="1:20" ht="28.8" x14ac:dyDescent="0.3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11">
        <f t="shared" si="18"/>
        <v>41530.539120370369</v>
      </c>
      <c r="K437" s="4">
        <v>1376502980</v>
      </c>
      <c r="L437" s="11">
        <f t="shared" si="19"/>
        <v>41500.539120370369</v>
      </c>
      <c r="M437" s="4" t="b">
        <v>0</v>
      </c>
      <c r="N437" s="4">
        <v>3</v>
      </c>
      <c r="O437" s="16">
        <f>(E437/D437)*100</f>
        <v>2.7272727272727275E-3</v>
      </c>
      <c r="P437" s="7">
        <f t="shared" si="20"/>
        <v>1</v>
      </c>
      <c r="Q437" s="4" t="str">
        <f>LEFT(T437,FIND("/",T437,1)-1)</f>
        <v>film &amp; video</v>
      </c>
      <c r="R437" s="4" t="str">
        <f>RIGHT(T437,LEN(T437)-FIND("/",T437))</f>
        <v>animation</v>
      </c>
      <c r="S437" s="4" t="b">
        <v>0</v>
      </c>
      <c r="T437" s="4" t="s">
        <v>8270</v>
      </c>
    </row>
    <row r="438" spans="1:20" ht="28.8" x14ac:dyDescent="0.3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11">
        <f t="shared" si="18"/>
        <v>41486.154085648144</v>
      </c>
      <c r="K438" s="4">
        <v>1372668113</v>
      </c>
      <c r="L438" s="11">
        <f t="shared" si="19"/>
        <v>41456.154085648144</v>
      </c>
      <c r="M438" s="4" t="b">
        <v>0</v>
      </c>
      <c r="N438" s="4">
        <v>0</v>
      </c>
      <c r="O438" s="16">
        <f>(E438/D438)*100</f>
        <v>0</v>
      </c>
      <c r="P438" s="7" t="e">
        <f t="shared" si="20"/>
        <v>#DIV/0!</v>
      </c>
      <c r="Q438" s="4" t="str">
        <f>LEFT(T438,FIND("/",T438,1)-1)</f>
        <v>film &amp; video</v>
      </c>
      <c r="R438" s="4" t="str">
        <f>RIGHT(T438,LEN(T438)-FIND("/",T438))</f>
        <v>animation</v>
      </c>
      <c r="S438" s="4" t="b">
        <v>0</v>
      </c>
      <c r="T438" s="4" t="s">
        <v>8270</v>
      </c>
    </row>
    <row r="439" spans="1:20" ht="28.8" x14ac:dyDescent="0.3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11">
        <f t="shared" si="18"/>
        <v>42651.110254629624</v>
      </c>
      <c r="K439" s="4">
        <v>1470728326</v>
      </c>
      <c r="L439" s="11">
        <f t="shared" si="19"/>
        <v>42591.110254629624</v>
      </c>
      <c r="M439" s="4" t="b">
        <v>0</v>
      </c>
      <c r="N439" s="4">
        <v>0</v>
      </c>
      <c r="O439" s="16">
        <f>(E439/D439)*100</f>
        <v>0</v>
      </c>
      <c r="P439" s="7" t="e">
        <f t="shared" si="20"/>
        <v>#DIV/0!</v>
      </c>
      <c r="Q439" s="4" t="str">
        <f>LEFT(T439,FIND("/",T439,1)-1)</f>
        <v>film &amp; video</v>
      </c>
      <c r="R439" s="4" t="str">
        <f>RIGHT(T439,LEN(T439)-FIND("/",T439))</f>
        <v>animation</v>
      </c>
      <c r="S439" s="4" t="b">
        <v>0</v>
      </c>
      <c r="T439" s="4" t="s">
        <v>8270</v>
      </c>
    </row>
    <row r="440" spans="1:20" x14ac:dyDescent="0.3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11">
        <f t="shared" si="18"/>
        <v>42326.094421296293</v>
      </c>
      <c r="K440" s="4">
        <v>1445235358</v>
      </c>
      <c r="L440" s="11">
        <f t="shared" si="19"/>
        <v>42296.052754629629</v>
      </c>
      <c r="M440" s="4" t="b">
        <v>0</v>
      </c>
      <c r="N440" s="4">
        <v>11</v>
      </c>
      <c r="O440" s="16">
        <f>(E440/D440)*100</f>
        <v>9.379999999999999</v>
      </c>
      <c r="P440" s="7">
        <f t="shared" si="20"/>
        <v>170.54545454545453</v>
      </c>
      <c r="Q440" s="4" t="str">
        <f>LEFT(T440,FIND("/",T440,1)-1)</f>
        <v>film &amp; video</v>
      </c>
      <c r="R440" s="4" t="str">
        <f>RIGHT(T440,LEN(T440)-FIND("/",T440))</f>
        <v>animation</v>
      </c>
      <c r="S440" s="4" t="b">
        <v>0</v>
      </c>
      <c r="T440" s="4" t="s">
        <v>8270</v>
      </c>
    </row>
    <row r="441" spans="1:20" ht="28.8" x14ac:dyDescent="0.3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11">
        <f t="shared" si="18"/>
        <v>41929.553449074068</v>
      </c>
      <c r="K441" s="4">
        <v>1412705818</v>
      </c>
      <c r="L441" s="11">
        <f t="shared" si="19"/>
        <v>41919.553449074068</v>
      </c>
      <c r="M441" s="4" t="b">
        <v>0</v>
      </c>
      <c r="N441" s="4">
        <v>0</v>
      </c>
      <c r="O441" s="16">
        <f>(E441/D441)*100</f>
        <v>0</v>
      </c>
      <c r="P441" s="7" t="e">
        <f t="shared" si="20"/>
        <v>#DIV/0!</v>
      </c>
      <c r="Q441" s="4" t="str">
        <f>LEFT(T441,FIND("/",T441,1)-1)</f>
        <v>film &amp; video</v>
      </c>
      <c r="R441" s="4" t="str">
        <f>RIGHT(T441,LEN(T441)-FIND("/",T441))</f>
        <v>animation</v>
      </c>
      <c r="S441" s="4" t="b">
        <v>0</v>
      </c>
      <c r="T441" s="4" t="s">
        <v>8270</v>
      </c>
    </row>
    <row r="442" spans="1:20" x14ac:dyDescent="0.3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11">
        <f t="shared" si="18"/>
        <v>42453.735567129632</v>
      </c>
      <c r="K442" s="4">
        <v>1456270753</v>
      </c>
      <c r="L442" s="11">
        <f t="shared" si="19"/>
        <v>42423.777233796289</v>
      </c>
      <c r="M442" s="4" t="b">
        <v>0</v>
      </c>
      <c r="N442" s="4">
        <v>1</v>
      </c>
      <c r="O442" s="16">
        <f>(E442/D442)*100</f>
        <v>0.1</v>
      </c>
      <c r="P442" s="7">
        <f t="shared" si="20"/>
        <v>5</v>
      </c>
      <c r="Q442" s="4" t="str">
        <f>LEFT(T442,FIND("/",T442,1)-1)</f>
        <v>film &amp; video</v>
      </c>
      <c r="R442" s="4" t="str">
        <f>RIGHT(T442,LEN(T442)-FIND("/",T442))</f>
        <v>animation</v>
      </c>
      <c r="S442" s="4" t="b">
        <v>0</v>
      </c>
      <c r="T442" s="4" t="s">
        <v>8270</v>
      </c>
    </row>
    <row r="443" spans="1:20" ht="28.8" x14ac:dyDescent="0.3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11">
        <f t="shared" si="18"/>
        <v>41580.585601851846</v>
      </c>
      <c r="K443" s="4">
        <v>1380826996</v>
      </c>
      <c r="L443" s="11">
        <f t="shared" si="19"/>
        <v>41550.585601851846</v>
      </c>
      <c r="M443" s="4" t="b">
        <v>0</v>
      </c>
      <c r="N443" s="4">
        <v>0</v>
      </c>
      <c r="O443" s="16">
        <f>(E443/D443)*100</f>
        <v>0</v>
      </c>
      <c r="P443" s="7" t="e">
        <f t="shared" si="20"/>
        <v>#DIV/0!</v>
      </c>
      <c r="Q443" s="4" t="str">
        <f>LEFT(T443,FIND("/",T443,1)-1)</f>
        <v>film &amp; video</v>
      </c>
      <c r="R443" s="4" t="str">
        <f>RIGHT(T443,LEN(T443)-FIND("/",T443))</f>
        <v>animation</v>
      </c>
      <c r="S443" s="4" t="b">
        <v>0</v>
      </c>
      <c r="T443" s="4" t="s">
        <v>8270</v>
      </c>
    </row>
    <row r="444" spans="1:20" x14ac:dyDescent="0.3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11">
        <f t="shared" si="18"/>
        <v>42054.680358796293</v>
      </c>
      <c r="K444" s="4">
        <v>1421788783</v>
      </c>
      <c r="L444" s="11">
        <f t="shared" si="19"/>
        <v>42024.680358796293</v>
      </c>
      <c r="M444" s="4" t="b">
        <v>0</v>
      </c>
      <c r="N444" s="4">
        <v>17</v>
      </c>
      <c r="O444" s="16">
        <f>(E444/D444)*100</f>
        <v>39.358823529411765</v>
      </c>
      <c r="P444" s="7">
        <f t="shared" si="20"/>
        <v>393.58823529411762</v>
      </c>
      <c r="Q444" s="4" t="str">
        <f>LEFT(T444,FIND("/",T444,1)-1)</f>
        <v>film &amp; video</v>
      </c>
      <c r="R444" s="4" t="str">
        <f>RIGHT(T444,LEN(T444)-FIND("/",T444))</f>
        <v>animation</v>
      </c>
      <c r="S444" s="4" t="b">
        <v>0</v>
      </c>
      <c r="T444" s="4" t="s">
        <v>8270</v>
      </c>
    </row>
    <row r="445" spans="1:20" x14ac:dyDescent="0.3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11">
        <f t="shared" si="18"/>
        <v>41679.806724537033</v>
      </c>
      <c r="K445" s="4">
        <v>1389399701</v>
      </c>
      <c r="L445" s="11">
        <f t="shared" si="19"/>
        <v>41649.806724537033</v>
      </c>
      <c r="M445" s="4" t="b">
        <v>0</v>
      </c>
      <c r="N445" s="4">
        <v>2</v>
      </c>
      <c r="O445" s="16">
        <f>(E445/D445)*100</f>
        <v>0.1</v>
      </c>
      <c r="P445" s="7">
        <f t="shared" si="20"/>
        <v>5</v>
      </c>
      <c r="Q445" s="4" t="str">
        <f>LEFT(T445,FIND("/",T445,1)-1)</f>
        <v>film &amp; video</v>
      </c>
      <c r="R445" s="4" t="str">
        <f>RIGHT(T445,LEN(T445)-FIND("/",T445))</f>
        <v>animation</v>
      </c>
      <c r="S445" s="4" t="b">
        <v>0</v>
      </c>
      <c r="T445" s="4" t="s">
        <v>8270</v>
      </c>
    </row>
    <row r="446" spans="1:20" x14ac:dyDescent="0.3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11">
        <f t="shared" si="18"/>
        <v>40954.69862268518</v>
      </c>
      <c r="K446" s="4">
        <v>1324158361</v>
      </c>
      <c r="L446" s="11">
        <f t="shared" si="19"/>
        <v>40894.69862268518</v>
      </c>
      <c r="M446" s="4" t="b">
        <v>0</v>
      </c>
      <c r="N446" s="4">
        <v>1</v>
      </c>
      <c r="O446" s="16">
        <f>(E446/D446)*100</f>
        <v>5</v>
      </c>
      <c r="P446" s="7">
        <f t="shared" si="20"/>
        <v>50</v>
      </c>
      <c r="Q446" s="4" t="str">
        <f>LEFT(T446,FIND("/",T446,1)-1)</f>
        <v>film &amp; video</v>
      </c>
      <c r="R446" s="4" t="str">
        <f>RIGHT(T446,LEN(T446)-FIND("/",T446))</f>
        <v>animation</v>
      </c>
      <c r="S446" s="4" t="b">
        <v>0</v>
      </c>
      <c r="T446" s="4" t="s">
        <v>8270</v>
      </c>
    </row>
    <row r="447" spans="1:20" ht="28.8" x14ac:dyDescent="0.3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11">
        <f t="shared" si="18"/>
        <v>42145.127025462956</v>
      </c>
      <c r="K447" s="4">
        <v>1430899375</v>
      </c>
      <c r="L447" s="11">
        <f t="shared" si="19"/>
        <v>42130.127025462956</v>
      </c>
      <c r="M447" s="4" t="b">
        <v>0</v>
      </c>
      <c r="N447" s="4">
        <v>2</v>
      </c>
      <c r="O447" s="16">
        <f>(E447/D447)*100</f>
        <v>3.3333333333333335E-3</v>
      </c>
      <c r="P447" s="7">
        <f t="shared" si="20"/>
        <v>1</v>
      </c>
      <c r="Q447" s="4" t="str">
        <f>LEFT(T447,FIND("/",T447,1)-1)</f>
        <v>film &amp; video</v>
      </c>
      <c r="R447" s="4" t="str">
        <f>RIGHT(T447,LEN(T447)-FIND("/",T447))</f>
        <v>animation</v>
      </c>
      <c r="S447" s="4" t="b">
        <v>0</v>
      </c>
      <c r="T447" s="4" t="s">
        <v>8270</v>
      </c>
    </row>
    <row r="448" spans="1:20" ht="28.8" x14ac:dyDescent="0.3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11">
        <f t="shared" si="18"/>
        <v>42066.875231481477</v>
      </c>
      <c r="K448" s="4">
        <v>1422842420</v>
      </c>
      <c r="L448" s="11">
        <f t="shared" si="19"/>
        <v>42036.875231481477</v>
      </c>
      <c r="M448" s="4" t="b">
        <v>0</v>
      </c>
      <c r="N448" s="4">
        <v>16</v>
      </c>
      <c r="O448" s="16">
        <f>(E448/D448)*100</f>
        <v>7.2952380952380951</v>
      </c>
      <c r="P448" s="7">
        <f t="shared" si="20"/>
        <v>47.875</v>
      </c>
      <c r="Q448" s="4" t="str">
        <f>LEFT(T448,FIND("/",T448,1)-1)</f>
        <v>film &amp; video</v>
      </c>
      <c r="R448" s="4" t="str">
        <f>RIGHT(T448,LEN(T448)-FIND("/",T448))</f>
        <v>animation</v>
      </c>
      <c r="S448" s="4" t="b">
        <v>0</v>
      </c>
      <c r="T448" s="4" t="s">
        <v>8270</v>
      </c>
    </row>
    <row r="449" spans="1:20" ht="28.8" x14ac:dyDescent="0.3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11">
        <f t="shared" si="18"/>
        <v>41356.305127314808</v>
      </c>
      <c r="K449" s="4">
        <v>1361884763</v>
      </c>
      <c r="L449" s="11">
        <f t="shared" si="19"/>
        <v>41331.34679398148</v>
      </c>
      <c r="M449" s="4" t="b">
        <v>0</v>
      </c>
      <c r="N449" s="4">
        <v>1</v>
      </c>
      <c r="O449" s="16">
        <f>(E449/D449)*100</f>
        <v>1.6666666666666666E-2</v>
      </c>
      <c r="P449" s="7">
        <f t="shared" si="20"/>
        <v>5</v>
      </c>
      <c r="Q449" s="4" t="str">
        <f>LEFT(T449,FIND("/",T449,1)-1)</f>
        <v>film &amp; video</v>
      </c>
      <c r="R449" s="4" t="str">
        <f>RIGHT(T449,LEN(T449)-FIND("/",T449))</f>
        <v>animation</v>
      </c>
      <c r="S449" s="4" t="b">
        <v>0</v>
      </c>
      <c r="T449" s="4" t="s">
        <v>8270</v>
      </c>
    </row>
    <row r="450" spans="1:20" ht="28.8" x14ac:dyDescent="0.3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11">
        <f t="shared" si="18"/>
        <v>41773.549710648142</v>
      </c>
      <c r="K450" s="4">
        <v>1398363095</v>
      </c>
      <c r="L450" s="11">
        <f t="shared" si="19"/>
        <v>41753.549710648142</v>
      </c>
      <c r="M450" s="4" t="b">
        <v>0</v>
      </c>
      <c r="N450" s="4">
        <v>4</v>
      </c>
      <c r="O450" s="16">
        <f>(E450/D450)*100</f>
        <v>3.2804000000000002</v>
      </c>
      <c r="P450" s="7">
        <f t="shared" si="20"/>
        <v>20.502500000000001</v>
      </c>
      <c r="Q450" s="4" t="str">
        <f>LEFT(T450,FIND("/",T450,1)-1)</f>
        <v>film &amp; video</v>
      </c>
      <c r="R450" s="4" t="str">
        <f>RIGHT(T450,LEN(T450)-FIND("/",T450))</f>
        <v>animation</v>
      </c>
      <c r="S450" s="4" t="b">
        <v>0</v>
      </c>
      <c r="T450" s="4" t="s">
        <v>8270</v>
      </c>
    </row>
    <row r="451" spans="1:20" ht="28.8" x14ac:dyDescent="0.3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11">
        <f t="shared" ref="J451:J514" si="21">(((I451/60)/60)/24)+DATE(1970,1,1)+(-5/24)</f>
        <v>41564.359780092593</v>
      </c>
      <c r="K451" s="4">
        <v>1379425085</v>
      </c>
      <c r="L451" s="11">
        <f t="shared" ref="L451:L514" si="22">(((K451/60)/60)/24)+DATE(1970,1,1)+(-5/24)</f>
        <v>41534.359780092593</v>
      </c>
      <c r="M451" s="4" t="b">
        <v>0</v>
      </c>
      <c r="N451" s="4">
        <v>5</v>
      </c>
      <c r="O451" s="16">
        <f>(E451/D451)*100</f>
        <v>2.25</v>
      </c>
      <c r="P451" s="7">
        <f t="shared" ref="P451:P514" si="23">(E451/N451)</f>
        <v>9</v>
      </c>
      <c r="Q451" s="4" t="str">
        <f>LEFT(T451,FIND("/",T451,1)-1)</f>
        <v>film &amp; video</v>
      </c>
      <c r="R451" s="4" t="str">
        <f>RIGHT(T451,LEN(T451)-FIND("/",T451))</f>
        <v>animation</v>
      </c>
      <c r="S451" s="4" t="b">
        <v>0</v>
      </c>
      <c r="T451" s="4" t="s">
        <v>8270</v>
      </c>
    </row>
    <row r="452" spans="1:20" ht="28.8" x14ac:dyDescent="0.3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11">
        <f t="shared" si="21"/>
        <v>41684.73842592592</v>
      </c>
      <c r="K452" s="4">
        <v>1389825800</v>
      </c>
      <c r="L452" s="11">
        <f t="shared" si="22"/>
        <v>41654.73842592592</v>
      </c>
      <c r="M452" s="4" t="b">
        <v>0</v>
      </c>
      <c r="N452" s="4">
        <v>7</v>
      </c>
      <c r="O452" s="16">
        <f>(E452/D452)*100</f>
        <v>0.79200000000000004</v>
      </c>
      <c r="P452" s="7">
        <f t="shared" si="23"/>
        <v>56.571428571428569</v>
      </c>
      <c r="Q452" s="4" t="str">
        <f>LEFT(T452,FIND("/",T452,1)-1)</f>
        <v>film &amp; video</v>
      </c>
      <c r="R452" s="4" t="str">
        <f>RIGHT(T452,LEN(T452)-FIND("/",T452))</f>
        <v>animation</v>
      </c>
      <c r="S452" s="4" t="b">
        <v>0</v>
      </c>
      <c r="T452" s="4" t="s">
        <v>8270</v>
      </c>
    </row>
    <row r="453" spans="1:20" ht="28.8" x14ac:dyDescent="0.3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11">
        <f t="shared" si="21"/>
        <v>41664.506840277776</v>
      </c>
      <c r="K453" s="4">
        <v>1388077791</v>
      </c>
      <c r="L453" s="11">
        <f t="shared" si="22"/>
        <v>41634.506840277776</v>
      </c>
      <c r="M453" s="4" t="b">
        <v>0</v>
      </c>
      <c r="N453" s="4">
        <v>0</v>
      </c>
      <c r="O453" s="16">
        <f>(E453/D453)*100</f>
        <v>0</v>
      </c>
      <c r="P453" s="7" t="e">
        <f t="shared" si="23"/>
        <v>#DIV/0!</v>
      </c>
      <c r="Q453" s="4" t="str">
        <f>LEFT(T453,FIND("/",T453,1)-1)</f>
        <v>film &amp; video</v>
      </c>
      <c r="R453" s="4" t="str">
        <f>RIGHT(T453,LEN(T453)-FIND("/",T453))</f>
        <v>animation</v>
      </c>
      <c r="S453" s="4" t="b">
        <v>0</v>
      </c>
      <c r="T453" s="4" t="s">
        <v>8270</v>
      </c>
    </row>
    <row r="454" spans="1:20" x14ac:dyDescent="0.3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11">
        <f t="shared" si="21"/>
        <v>42137.495543981473</v>
      </c>
      <c r="K454" s="4">
        <v>1428944015</v>
      </c>
      <c r="L454" s="11">
        <f t="shared" si="22"/>
        <v>42107.495543981473</v>
      </c>
      <c r="M454" s="4" t="b">
        <v>0</v>
      </c>
      <c r="N454" s="4">
        <v>12</v>
      </c>
      <c r="O454" s="16">
        <f>(E454/D454)*100</f>
        <v>64</v>
      </c>
      <c r="P454" s="7">
        <f t="shared" si="23"/>
        <v>40</v>
      </c>
      <c r="Q454" s="4" t="str">
        <f>LEFT(T454,FIND("/",T454,1)-1)</f>
        <v>film &amp; video</v>
      </c>
      <c r="R454" s="4" t="str">
        <f>RIGHT(T454,LEN(T454)-FIND("/",T454))</f>
        <v>animation</v>
      </c>
      <c r="S454" s="4" t="b">
        <v>0</v>
      </c>
      <c r="T454" s="4" t="s">
        <v>8270</v>
      </c>
    </row>
    <row r="455" spans="1:20" ht="28.8" x14ac:dyDescent="0.3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11">
        <f t="shared" si="21"/>
        <v>42054.616655092592</v>
      </c>
      <c r="K455" s="4">
        <v>1422992879</v>
      </c>
      <c r="L455" s="11">
        <f t="shared" si="22"/>
        <v>42038.616655092592</v>
      </c>
      <c r="M455" s="4" t="b">
        <v>0</v>
      </c>
      <c r="N455" s="4">
        <v>2</v>
      </c>
      <c r="O455" s="16">
        <f>(E455/D455)*100</f>
        <v>2.7404479578392621E-2</v>
      </c>
      <c r="P455" s="7">
        <f t="shared" si="23"/>
        <v>13</v>
      </c>
      <c r="Q455" s="4" t="str">
        <f>LEFT(T455,FIND("/",T455,1)-1)</f>
        <v>film &amp; video</v>
      </c>
      <c r="R455" s="4" t="str">
        <f>RIGHT(T455,LEN(T455)-FIND("/",T455))</f>
        <v>animation</v>
      </c>
      <c r="S455" s="4" t="b">
        <v>0</v>
      </c>
      <c r="T455" s="4" t="s">
        <v>8270</v>
      </c>
    </row>
    <row r="456" spans="1:20" x14ac:dyDescent="0.3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11">
        <f t="shared" si="21"/>
        <v>41969.343055555553</v>
      </c>
      <c r="K456" s="4">
        <v>1414343571</v>
      </c>
      <c r="L456" s="11">
        <f t="shared" si="22"/>
        <v>41938.508923611109</v>
      </c>
      <c r="M456" s="4" t="b">
        <v>0</v>
      </c>
      <c r="N456" s="4">
        <v>5</v>
      </c>
      <c r="O456" s="16">
        <f>(E456/D456)*100</f>
        <v>0.82000000000000006</v>
      </c>
      <c r="P456" s="7">
        <f t="shared" si="23"/>
        <v>16.399999999999999</v>
      </c>
      <c r="Q456" s="4" t="str">
        <f>LEFT(T456,FIND("/",T456,1)-1)</f>
        <v>film &amp; video</v>
      </c>
      <c r="R456" s="4" t="str">
        <f>RIGHT(T456,LEN(T456)-FIND("/",T456))</f>
        <v>animation</v>
      </c>
      <c r="S456" s="4" t="b">
        <v>0</v>
      </c>
      <c r="T456" s="4" t="s">
        <v>8270</v>
      </c>
    </row>
    <row r="457" spans="1:20" ht="28.8" x14ac:dyDescent="0.3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11">
        <f t="shared" si="21"/>
        <v>41015.813194444439</v>
      </c>
      <c r="K457" s="4">
        <v>1330733022</v>
      </c>
      <c r="L457" s="11">
        <f t="shared" si="22"/>
        <v>40970.794236111105</v>
      </c>
      <c r="M457" s="4" t="b">
        <v>0</v>
      </c>
      <c r="N457" s="4">
        <v>2</v>
      </c>
      <c r="O457" s="16">
        <f>(E457/D457)*100</f>
        <v>6.9230769230769221E-2</v>
      </c>
      <c r="P457" s="7">
        <f t="shared" si="23"/>
        <v>22.5</v>
      </c>
      <c r="Q457" s="4" t="str">
        <f>LEFT(T457,FIND("/",T457,1)-1)</f>
        <v>film &amp; video</v>
      </c>
      <c r="R457" s="4" t="str">
        <f>RIGHT(T457,LEN(T457)-FIND("/",T457))</f>
        <v>animation</v>
      </c>
      <c r="S457" s="4" t="b">
        <v>0</v>
      </c>
      <c r="T457" s="4" t="s">
        <v>8270</v>
      </c>
    </row>
    <row r="458" spans="1:20" ht="28.8" x14ac:dyDescent="0.3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11">
        <f t="shared" si="21"/>
        <v>41568.957638888889</v>
      </c>
      <c r="K458" s="4">
        <v>1380559201</v>
      </c>
      <c r="L458" s="11">
        <f t="shared" si="22"/>
        <v>41547.486122685179</v>
      </c>
      <c r="M458" s="4" t="b">
        <v>0</v>
      </c>
      <c r="N458" s="4">
        <v>3</v>
      </c>
      <c r="O458" s="16">
        <f>(E458/D458)*100</f>
        <v>0.68631863186318631</v>
      </c>
      <c r="P458" s="7">
        <f t="shared" si="23"/>
        <v>20.333333333333332</v>
      </c>
      <c r="Q458" s="4" t="str">
        <f>LEFT(T458,FIND("/",T458,1)-1)</f>
        <v>film &amp; video</v>
      </c>
      <c r="R458" s="4" t="str">
        <f>RIGHT(T458,LEN(T458)-FIND("/",T458))</f>
        <v>animation</v>
      </c>
      <c r="S458" s="4" t="b">
        <v>0</v>
      </c>
      <c r="T458" s="4" t="s">
        <v>8270</v>
      </c>
    </row>
    <row r="459" spans="1:20" ht="28.8" x14ac:dyDescent="0.3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11">
        <f t="shared" si="21"/>
        <v>41867.559166666666</v>
      </c>
      <c r="K459" s="4">
        <v>1405621512</v>
      </c>
      <c r="L459" s="11">
        <f t="shared" si="22"/>
        <v>41837.559166666666</v>
      </c>
      <c r="M459" s="4" t="b">
        <v>0</v>
      </c>
      <c r="N459" s="4">
        <v>0</v>
      </c>
      <c r="O459" s="16">
        <f>(E459/D459)*100</f>
        <v>0</v>
      </c>
      <c r="P459" s="7" t="e">
        <f t="shared" si="23"/>
        <v>#DIV/0!</v>
      </c>
      <c r="Q459" s="4" t="str">
        <f>LEFT(T459,FIND("/",T459,1)-1)</f>
        <v>film &amp; video</v>
      </c>
      <c r="R459" s="4" t="str">
        <f>RIGHT(T459,LEN(T459)-FIND("/",T459))</f>
        <v>animation</v>
      </c>
      <c r="S459" s="4" t="b">
        <v>0</v>
      </c>
      <c r="T459" s="4" t="s">
        <v>8270</v>
      </c>
    </row>
    <row r="460" spans="1:20" ht="28.8" x14ac:dyDescent="0.3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11">
        <f t="shared" si="21"/>
        <v>41408.491435185184</v>
      </c>
      <c r="K460" s="4">
        <v>1365958060</v>
      </c>
      <c r="L460" s="11">
        <f t="shared" si="22"/>
        <v>41378.491435185184</v>
      </c>
      <c r="M460" s="4" t="b">
        <v>0</v>
      </c>
      <c r="N460" s="4">
        <v>49</v>
      </c>
      <c r="O460" s="16">
        <f>(E460/D460)*100</f>
        <v>8.2100000000000009</v>
      </c>
      <c r="P460" s="7">
        <f t="shared" si="23"/>
        <v>16.755102040816325</v>
      </c>
      <c r="Q460" s="4" t="str">
        <f>LEFT(T460,FIND("/",T460,1)-1)</f>
        <v>film &amp; video</v>
      </c>
      <c r="R460" s="4" t="str">
        <f>RIGHT(T460,LEN(T460)-FIND("/",T460))</f>
        <v>animation</v>
      </c>
      <c r="S460" s="4" t="b">
        <v>0</v>
      </c>
      <c r="T460" s="4" t="s">
        <v>8270</v>
      </c>
    </row>
    <row r="461" spans="1:20" ht="28.8" x14ac:dyDescent="0.3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11">
        <f t="shared" si="21"/>
        <v>40860.473692129628</v>
      </c>
      <c r="K461" s="4">
        <v>1316013727</v>
      </c>
      <c r="L461" s="11">
        <f t="shared" si="22"/>
        <v>40800.432025462964</v>
      </c>
      <c r="M461" s="4" t="b">
        <v>0</v>
      </c>
      <c r="N461" s="4">
        <v>1</v>
      </c>
      <c r="O461" s="16">
        <f>(E461/D461)*100</f>
        <v>6.4102564102564097E-2</v>
      </c>
      <c r="P461" s="7">
        <f t="shared" si="23"/>
        <v>25</v>
      </c>
      <c r="Q461" s="4" t="str">
        <f>LEFT(T461,FIND("/",T461,1)-1)</f>
        <v>film &amp; video</v>
      </c>
      <c r="R461" s="4" t="str">
        <f>RIGHT(T461,LEN(T461)-FIND("/",T461))</f>
        <v>animation</v>
      </c>
      <c r="S461" s="4" t="b">
        <v>0</v>
      </c>
      <c r="T461" s="4" t="s">
        <v>8270</v>
      </c>
    </row>
    <row r="462" spans="1:20" x14ac:dyDescent="0.3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11">
        <f t="shared" si="21"/>
        <v>41790.958333333328</v>
      </c>
      <c r="K462" s="4">
        <v>1398862875</v>
      </c>
      <c r="L462" s="11">
        <f t="shared" si="22"/>
        <v>41759.334201388883</v>
      </c>
      <c r="M462" s="4" t="b">
        <v>0</v>
      </c>
      <c r="N462" s="4">
        <v>2</v>
      </c>
      <c r="O462" s="16">
        <f>(E462/D462)*100</f>
        <v>0.29411764705882354</v>
      </c>
      <c r="P462" s="7">
        <f t="shared" si="23"/>
        <v>12.5</v>
      </c>
      <c r="Q462" s="4" t="str">
        <f>LEFT(T462,FIND("/",T462,1)-1)</f>
        <v>film &amp; video</v>
      </c>
      <c r="R462" s="4" t="str">
        <f>RIGHT(T462,LEN(T462)-FIND("/",T462))</f>
        <v>animation</v>
      </c>
      <c r="S462" s="4" t="b">
        <v>0</v>
      </c>
      <c r="T462" s="4" t="s">
        <v>8270</v>
      </c>
    </row>
    <row r="463" spans="1:20" ht="28.8" x14ac:dyDescent="0.3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11">
        <f t="shared" si="21"/>
        <v>41427.638506944444</v>
      </c>
      <c r="K463" s="4">
        <v>1368476367</v>
      </c>
      <c r="L463" s="11">
        <f t="shared" si="22"/>
        <v>41407.638506944444</v>
      </c>
      <c r="M463" s="4" t="b">
        <v>0</v>
      </c>
      <c r="N463" s="4">
        <v>0</v>
      </c>
      <c r="O463" s="16">
        <f>(E463/D463)*100</f>
        <v>0</v>
      </c>
      <c r="P463" s="7" t="e">
        <f t="shared" si="23"/>
        <v>#DIV/0!</v>
      </c>
      <c r="Q463" s="4" t="str">
        <f>LEFT(T463,FIND("/",T463,1)-1)</f>
        <v>film &amp; video</v>
      </c>
      <c r="R463" s="4" t="str">
        <f>RIGHT(T463,LEN(T463)-FIND("/",T463))</f>
        <v>animation</v>
      </c>
      <c r="S463" s="4" t="b">
        <v>0</v>
      </c>
      <c r="T463" s="4" t="s">
        <v>8270</v>
      </c>
    </row>
    <row r="464" spans="1:20" ht="28.8" x14ac:dyDescent="0.3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11">
        <f t="shared" si="21"/>
        <v>40764.918298611112</v>
      </c>
      <c r="K464" s="4">
        <v>1307761341</v>
      </c>
      <c r="L464" s="11">
        <f t="shared" si="22"/>
        <v>40704.918298611112</v>
      </c>
      <c r="M464" s="4" t="b">
        <v>0</v>
      </c>
      <c r="N464" s="4">
        <v>0</v>
      </c>
      <c r="O464" s="16">
        <f>(E464/D464)*100</f>
        <v>0</v>
      </c>
      <c r="P464" s="7" t="e">
        <f t="shared" si="23"/>
        <v>#DIV/0!</v>
      </c>
      <c r="Q464" s="4" t="str">
        <f>LEFT(T464,FIND("/",T464,1)-1)</f>
        <v>film &amp; video</v>
      </c>
      <c r="R464" s="4" t="str">
        <f>RIGHT(T464,LEN(T464)-FIND("/",T464))</f>
        <v>animation</v>
      </c>
      <c r="S464" s="4" t="b">
        <v>0</v>
      </c>
      <c r="T464" s="4" t="s">
        <v>8270</v>
      </c>
    </row>
    <row r="465" spans="1:20" x14ac:dyDescent="0.3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11">
        <f t="shared" si="21"/>
        <v>40810.501770833333</v>
      </c>
      <c r="K465" s="4">
        <v>1311699753</v>
      </c>
      <c r="L465" s="11">
        <f t="shared" si="22"/>
        <v>40750.501770833333</v>
      </c>
      <c r="M465" s="4" t="b">
        <v>0</v>
      </c>
      <c r="N465" s="4">
        <v>11</v>
      </c>
      <c r="O465" s="16">
        <f>(E465/D465)*100</f>
        <v>2.2727272727272729</v>
      </c>
      <c r="P465" s="7">
        <f t="shared" si="23"/>
        <v>113.63636363636364</v>
      </c>
      <c r="Q465" s="4" t="str">
        <f>LEFT(T465,FIND("/",T465,1)-1)</f>
        <v>film &amp; video</v>
      </c>
      <c r="R465" s="4" t="str">
        <f>RIGHT(T465,LEN(T465)-FIND("/",T465))</f>
        <v>animation</v>
      </c>
      <c r="S465" s="4" t="b">
        <v>0</v>
      </c>
      <c r="T465" s="4" t="s">
        <v>8270</v>
      </c>
    </row>
    <row r="466" spans="1:20" x14ac:dyDescent="0.3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11">
        <f t="shared" si="21"/>
        <v>42508.640451388892</v>
      </c>
      <c r="K466" s="4">
        <v>1461874935</v>
      </c>
      <c r="L466" s="11">
        <f t="shared" si="22"/>
        <v>42488.640451388892</v>
      </c>
      <c r="M466" s="4" t="b">
        <v>0</v>
      </c>
      <c r="N466" s="4">
        <v>1</v>
      </c>
      <c r="O466" s="16">
        <f>(E466/D466)*100</f>
        <v>9.9009900990099015E-2</v>
      </c>
      <c r="P466" s="7">
        <f t="shared" si="23"/>
        <v>1</v>
      </c>
      <c r="Q466" s="4" t="str">
        <f>LEFT(T466,FIND("/",T466,1)-1)</f>
        <v>film &amp; video</v>
      </c>
      <c r="R466" s="4" t="str">
        <f>RIGHT(T466,LEN(T466)-FIND("/",T466))</f>
        <v>animation</v>
      </c>
      <c r="S466" s="4" t="b">
        <v>0</v>
      </c>
      <c r="T466" s="4" t="s">
        <v>8270</v>
      </c>
    </row>
    <row r="467" spans="1:20" x14ac:dyDescent="0.3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11">
        <f t="shared" si="21"/>
        <v>41816.911736111106</v>
      </c>
      <c r="K467" s="4">
        <v>1402455174</v>
      </c>
      <c r="L467" s="11">
        <f t="shared" si="22"/>
        <v>41800.911736111106</v>
      </c>
      <c r="M467" s="4" t="b">
        <v>0</v>
      </c>
      <c r="N467" s="4">
        <v>8</v>
      </c>
      <c r="O467" s="16">
        <f>(E467/D467)*100</f>
        <v>26.953125</v>
      </c>
      <c r="P467" s="7">
        <f t="shared" si="23"/>
        <v>17.25</v>
      </c>
      <c r="Q467" s="4" t="str">
        <f>LEFT(T467,FIND("/",T467,1)-1)</f>
        <v>film &amp; video</v>
      </c>
      <c r="R467" s="4" t="str">
        <f>RIGHT(T467,LEN(T467)-FIND("/",T467))</f>
        <v>animation</v>
      </c>
      <c r="S467" s="4" t="b">
        <v>0</v>
      </c>
      <c r="T467" s="4" t="s">
        <v>8270</v>
      </c>
    </row>
    <row r="468" spans="1:20" ht="28.8" x14ac:dyDescent="0.3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11">
        <f t="shared" si="21"/>
        <v>41159.734537037039</v>
      </c>
      <c r="K468" s="4">
        <v>1344465464</v>
      </c>
      <c r="L468" s="11">
        <f t="shared" si="22"/>
        <v>41129.734537037039</v>
      </c>
      <c r="M468" s="4" t="b">
        <v>0</v>
      </c>
      <c r="N468" s="4">
        <v>5</v>
      </c>
      <c r="O468" s="16">
        <f>(E468/D468)*100</f>
        <v>0.76</v>
      </c>
      <c r="P468" s="7">
        <f t="shared" si="23"/>
        <v>15.2</v>
      </c>
      <c r="Q468" s="4" t="str">
        <f>LEFT(T468,FIND("/",T468,1)-1)</f>
        <v>film &amp; video</v>
      </c>
      <c r="R468" s="4" t="str">
        <f>RIGHT(T468,LEN(T468)-FIND("/",T468))</f>
        <v>animation</v>
      </c>
      <c r="S468" s="4" t="b">
        <v>0</v>
      </c>
      <c r="T468" s="4" t="s">
        <v>8270</v>
      </c>
    </row>
    <row r="469" spans="1:20" ht="28.8" x14ac:dyDescent="0.3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11">
        <f t="shared" si="21"/>
        <v>41180.471458333333</v>
      </c>
      <c r="K469" s="4">
        <v>1344961134</v>
      </c>
      <c r="L469" s="11">
        <f t="shared" si="22"/>
        <v>41135.471458333333</v>
      </c>
      <c r="M469" s="4" t="b">
        <v>0</v>
      </c>
      <c r="N469" s="4">
        <v>39</v>
      </c>
      <c r="O469" s="16">
        <f>(E469/D469)*100</f>
        <v>21.574999999999999</v>
      </c>
      <c r="P469" s="7">
        <f t="shared" si="23"/>
        <v>110.64102564102564</v>
      </c>
      <c r="Q469" s="4" t="str">
        <f>LEFT(T469,FIND("/",T469,1)-1)</f>
        <v>film &amp; video</v>
      </c>
      <c r="R469" s="4" t="str">
        <f>RIGHT(T469,LEN(T469)-FIND("/",T469))</f>
        <v>animation</v>
      </c>
      <c r="S469" s="4" t="b">
        <v>0</v>
      </c>
      <c r="T469" s="4" t="s">
        <v>8270</v>
      </c>
    </row>
    <row r="470" spans="1:20" ht="28.8" x14ac:dyDescent="0.3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11">
        <f t="shared" si="21"/>
        <v>41100.952141203699</v>
      </c>
      <c r="K470" s="4">
        <v>1336795283</v>
      </c>
      <c r="L470" s="11">
        <f t="shared" si="22"/>
        <v>41040.959293981476</v>
      </c>
      <c r="M470" s="4" t="b">
        <v>0</v>
      </c>
      <c r="N470" s="4">
        <v>0</v>
      </c>
      <c r="O470" s="16">
        <f>(E470/D470)*100</f>
        <v>0</v>
      </c>
      <c r="P470" s="7" t="e">
        <f t="shared" si="23"/>
        <v>#DIV/0!</v>
      </c>
      <c r="Q470" s="4" t="str">
        <f>LEFT(T470,FIND("/",T470,1)-1)</f>
        <v>film &amp; video</v>
      </c>
      <c r="R470" s="4" t="str">
        <f>RIGHT(T470,LEN(T470)-FIND("/",T470))</f>
        <v>animation</v>
      </c>
      <c r="S470" s="4" t="b">
        <v>0</v>
      </c>
      <c r="T470" s="4" t="s">
        <v>8270</v>
      </c>
    </row>
    <row r="471" spans="1:20" x14ac:dyDescent="0.3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11">
        <f t="shared" si="21"/>
        <v>41887.781527777777</v>
      </c>
      <c r="K471" s="4">
        <v>1404776724</v>
      </c>
      <c r="L471" s="11">
        <f t="shared" si="22"/>
        <v>41827.781527777777</v>
      </c>
      <c r="M471" s="4" t="b">
        <v>0</v>
      </c>
      <c r="N471" s="4">
        <v>0</v>
      </c>
      <c r="O471" s="16">
        <f>(E471/D471)*100</f>
        <v>0</v>
      </c>
      <c r="P471" s="7" t="e">
        <f t="shared" si="23"/>
        <v>#DIV/0!</v>
      </c>
      <c r="Q471" s="4" t="str">
        <f>LEFT(T471,FIND("/",T471,1)-1)</f>
        <v>film &amp; video</v>
      </c>
      <c r="R471" s="4" t="str">
        <f>RIGHT(T471,LEN(T471)-FIND("/",T471))</f>
        <v>animation</v>
      </c>
      <c r="S471" s="4" t="b">
        <v>0</v>
      </c>
      <c r="T471" s="4" t="s">
        <v>8270</v>
      </c>
    </row>
    <row r="472" spans="1:20" ht="28.8" x14ac:dyDescent="0.3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11">
        <f t="shared" si="21"/>
        <v>41654.958333333328</v>
      </c>
      <c r="K472" s="4">
        <v>1385524889</v>
      </c>
      <c r="L472" s="11">
        <f t="shared" si="22"/>
        <v>41604.959363425922</v>
      </c>
      <c r="M472" s="4" t="b">
        <v>0</v>
      </c>
      <c r="N472" s="4">
        <v>2</v>
      </c>
      <c r="O472" s="16">
        <f>(E472/D472)*100</f>
        <v>1.02</v>
      </c>
      <c r="P472" s="7">
        <f t="shared" si="23"/>
        <v>25.5</v>
      </c>
      <c r="Q472" s="4" t="str">
        <f>LEFT(T472,FIND("/",T472,1)-1)</f>
        <v>film &amp; video</v>
      </c>
      <c r="R472" s="4" t="str">
        <f>RIGHT(T472,LEN(T472)-FIND("/",T472))</f>
        <v>animation</v>
      </c>
      <c r="S472" s="4" t="b">
        <v>0</v>
      </c>
      <c r="T472" s="4" t="s">
        <v>8270</v>
      </c>
    </row>
    <row r="473" spans="1:20" ht="28.8" x14ac:dyDescent="0.3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11">
        <f t="shared" si="21"/>
        <v>41748.471979166665</v>
      </c>
      <c r="K473" s="4">
        <v>1394039979</v>
      </c>
      <c r="L473" s="11">
        <f t="shared" si="22"/>
        <v>41703.513645833329</v>
      </c>
      <c r="M473" s="4" t="b">
        <v>0</v>
      </c>
      <c r="N473" s="4">
        <v>170</v>
      </c>
      <c r="O473" s="16">
        <f>(E473/D473)*100</f>
        <v>11.892727272727273</v>
      </c>
      <c r="P473" s="7">
        <f t="shared" si="23"/>
        <v>38.476470588235294</v>
      </c>
      <c r="Q473" s="4" t="str">
        <f>LEFT(T473,FIND("/",T473,1)-1)</f>
        <v>film &amp; video</v>
      </c>
      <c r="R473" s="4" t="str">
        <f>RIGHT(T473,LEN(T473)-FIND("/",T473))</f>
        <v>animation</v>
      </c>
      <c r="S473" s="4" t="b">
        <v>0</v>
      </c>
      <c r="T473" s="4" t="s">
        <v>8270</v>
      </c>
    </row>
    <row r="474" spans="1:20" ht="28.8" x14ac:dyDescent="0.3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11">
        <f t="shared" si="21"/>
        <v>41874.714328703703</v>
      </c>
      <c r="K474" s="4">
        <v>1406239718</v>
      </c>
      <c r="L474" s="11">
        <f t="shared" si="22"/>
        <v>41844.714328703703</v>
      </c>
      <c r="M474" s="4" t="b">
        <v>0</v>
      </c>
      <c r="N474" s="4">
        <v>5</v>
      </c>
      <c r="O474" s="16">
        <f>(E474/D474)*100</f>
        <v>17.625</v>
      </c>
      <c r="P474" s="7">
        <f t="shared" si="23"/>
        <v>28.2</v>
      </c>
      <c r="Q474" s="4" t="str">
        <f>LEFT(T474,FIND("/",T474,1)-1)</f>
        <v>film &amp; video</v>
      </c>
      <c r="R474" s="4" t="str">
        <f>RIGHT(T474,LEN(T474)-FIND("/",T474))</f>
        <v>animation</v>
      </c>
      <c r="S474" s="4" t="b">
        <v>0</v>
      </c>
      <c r="T474" s="4" t="s">
        <v>8270</v>
      </c>
    </row>
    <row r="475" spans="1:20" ht="28.8" x14ac:dyDescent="0.3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11">
        <f t="shared" si="21"/>
        <v>41899.489803240736</v>
      </c>
      <c r="K475" s="4">
        <v>1408380319</v>
      </c>
      <c r="L475" s="11">
        <f t="shared" si="22"/>
        <v>41869.489803240736</v>
      </c>
      <c r="M475" s="4" t="b">
        <v>0</v>
      </c>
      <c r="N475" s="4">
        <v>14</v>
      </c>
      <c r="O475" s="16">
        <f>(E475/D475)*100</f>
        <v>2.87</v>
      </c>
      <c r="P475" s="7">
        <f t="shared" si="23"/>
        <v>61.5</v>
      </c>
      <c r="Q475" s="4" t="str">
        <f>LEFT(T475,FIND("/",T475,1)-1)</f>
        <v>film &amp; video</v>
      </c>
      <c r="R475" s="4" t="str">
        <f>RIGHT(T475,LEN(T475)-FIND("/",T475))</f>
        <v>animation</v>
      </c>
      <c r="S475" s="4" t="b">
        <v>0</v>
      </c>
      <c r="T475" s="4" t="s">
        <v>8270</v>
      </c>
    </row>
    <row r="476" spans="1:20" x14ac:dyDescent="0.3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11">
        <f t="shared" si="21"/>
        <v>42783.120706018519</v>
      </c>
      <c r="K476" s="4">
        <v>1484726029</v>
      </c>
      <c r="L476" s="11">
        <f t="shared" si="22"/>
        <v>42753.120706018519</v>
      </c>
      <c r="M476" s="4" t="b">
        <v>0</v>
      </c>
      <c r="N476" s="4">
        <v>1</v>
      </c>
      <c r="O476" s="16">
        <f>(E476/D476)*100</f>
        <v>3.0303030303030304E-2</v>
      </c>
      <c r="P476" s="7">
        <f t="shared" si="23"/>
        <v>1</v>
      </c>
      <c r="Q476" s="4" t="str">
        <f>LEFT(T476,FIND("/",T476,1)-1)</f>
        <v>film &amp; video</v>
      </c>
      <c r="R476" s="4" t="str">
        <f>RIGHT(T476,LEN(T476)-FIND("/",T476))</f>
        <v>animation</v>
      </c>
      <c r="S476" s="4" t="b">
        <v>0</v>
      </c>
      <c r="T476" s="4" t="s">
        <v>8270</v>
      </c>
    </row>
    <row r="477" spans="1:20" ht="28.8" x14ac:dyDescent="0.3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11">
        <f t="shared" si="21"/>
        <v>42129.877812500003</v>
      </c>
      <c r="K477" s="4">
        <v>1428285843</v>
      </c>
      <c r="L477" s="11">
        <f t="shared" si="22"/>
        <v>42099.877812500003</v>
      </c>
      <c r="M477" s="4" t="b">
        <v>0</v>
      </c>
      <c r="N477" s="4">
        <v>0</v>
      </c>
      <c r="O477" s="16">
        <f>(E477/D477)*100</f>
        <v>0</v>
      </c>
      <c r="P477" s="7" t="e">
        <f t="shared" si="23"/>
        <v>#DIV/0!</v>
      </c>
      <c r="Q477" s="4" t="str">
        <f>LEFT(T477,FIND("/",T477,1)-1)</f>
        <v>film &amp; video</v>
      </c>
      <c r="R477" s="4" t="str">
        <f>RIGHT(T477,LEN(T477)-FIND("/",T477))</f>
        <v>animation</v>
      </c>
      <c r="S477" s="4" t="b">
        <v>0</v>
      </c>
      <c r="T477" s="4" t="s">
        <v>8270</v>
      </c>
    </row>
    <row r="478" spans="1:20" x14ac:dyDescent="0.3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11">
        <f t="shared" si="21"/>
        <v>41792.957638888889</v>
      </c>
      <c r="K478" s="4">
        <v>1398727441</v>
      </c>
      <c r="L478" s="11">
        <f t="shared" si="22"/>
        <v>41757.76667824074</v>
      </c>
      <c r="M478" s="4" t="b">
        <v>0</v>
      </c>
      <c r="N478" s="4">
        <v>124</v>
      </c>
      <c r="O478" s="16">
        <f>(E478/D478)*100</f>
        <v>2.230268181818182</v>
      </c>
      <c r="P478" s="7">
        <f t="shared" si="23"/>
        <v>39.569274193548388</v>
      </c>
      <c r="Q478" s="4" t="str">
        <f>LEFT(T478,FIND("/",T478,1)-1)</f>
        <v>film &amp; video</v>
      </c>
      <c r="R478" s="4" t="str">
        <f>RIGHT(T478,LEN(T478)-FIND("/",T478))</f>
        <v>animation</v>
      </c>
      <c r="S478" s="4" t="b">
        <v>0</v>
      </c>
      <c r="T478" s="4" t="s">
        <v>8270</v>
      </c>
    </row>
    <row r="479" spans="1:20" ht="28.8" x14ac:dyDescent="0.3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11">
        <f t="shared" si="21"/>
        <v>41047.626550925925</v>
      </c>
      <c r="K479" s="4">
        <v>1332187334</v>
      </c>
      <c r="L479" s="11">
        <f t="shared" si="22"/>
        <v>40987.626550925925</v>
      </c>
      <c r="M479" s="4" t="b">
        <v>0</v>
      </c>
      <c r="N479" s="4">
        <v>0</v>
      </c>
      <c r="O479" s="16">
        <f>(E479/D479)*100</f>
        <v>0</v>
      </c>
      <c r="P479" s="7" t="e">
        <f t="shared" si="23"/>
        <v>#DIV/0!</v>
      </c>
      <c r="Q479" s="4" t="str">
        <f>LEFT(T479,FIND("/",T479,1)-1)</f>
        <v>film &amp; video</v>
      </c>
      <c r="R479" s="4" t="str">
        <f>RIGHT(T479,LEN(T479)-FIND("/",T479))</f>
        <v>animation</v>
      </c>
      <c r="S479" s="4" t="b">
        <v>0</v>
      </c>
      <c r="T479" s="4" t="s">
        <v>8270</v>
      </c>
    </row>
    <row r="480" spans="1:20" x14ac:dyDescent="0.3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11">
        <f t="shared" si="21"/>
        <v>42095.660983796297</v>
      </c>
      <c r="K480" s="4">
        <v>1425333109</v>
      </c>
      <c r="L480" s="11">
        <f t="shared" si="22"/>
        <v>42065.702650462961</v>
      </c>
      <c r="M480" s="4" t="b">
        <v>0</v>
      </c>
      <c r="N480" s="4">
        <v>0</v>
      </c>
      <c r="O480" s="16">
        <f>(E480/D480)*100</f>
        <v>0</v>
      </c>
      <c r="P480" s="7" t="e">
        <f t="shared" si="23"/>
        <v>#DIV/0!</v>
      </c>
      <c r="Q480" s="4" t="str">
        <f>LEFT(T480,FIND("/",T480,1)-1)</f>
        <v>film &amp; video</v>
      </c>
      <c r="R480" s="4" t="str">
        <f>RIGHT(T480,LEN(T480)-FIND("/",T480))</f>
        <v>animation</v>
      </c>
      <c r="S480" s="4" t="b">
        <v>0</v>
      </c>
      <c r="T480" s="4" t="s">
        <v>8270</v>
      </c>
    </row>
    <row r="481" spans="1:20" x14ac:dyDescent="0.3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11">
        <f t="shared" si="21"/>
        <v>41964.24114583333</v>
      </c>
      <c r="K481" s="4">
        <v>1411379235</v>
      </c>
      <c r="L481" s="11">
        <f t="shared" si="22"/>
        <v>41904.199479166666</v>
      </c>
      <c r="M481" s="4" t="b">
        <v>0</v>
      </c>
      <c r="N481" s="4">
        <v>55</v>
      </c>
      <c r="O481" s="16">
        <f>(E481/D481)*100</f>
        <v>32.56</v>
      </c>
      <c r="P481" s="7">
        <f t="shared" si="23"/>
        <v>88.8</v>
      </c>
      <c r="Q481" s="4" t="str">
        <f>LEFT(T481,FIND("/",T481,1)-1)</f>
        <v>film &amp; video</v>
      </c>
      <c r="R481" s="4" t="str">
        <f>RIGHT(T481,LEN(T481)-FIND("/",T481))</f>
        <v>animation</v>
      </c>
      <c r="S481" s="4" t="b">
        <v>0</v>
      </c>
      <c r="T481" s="4" t="s">
        <v>8270</v>
      </c>
    </row>
    <row r="482" spans="1:20" ht="28.8" x14ac:dyDescent="0.3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11">
        <f t="shared" si="21"/>
        <v>41495.291840277772</v>
      </c>
      <c r="K482" s="4">
        <v>1373457615</v>
      </c>
      <c r="L482" s="11">
        <f t="shared" si="22"/>
        <v>41465.291840277772</v>
      </c>
      <c r="M482" s="4" t="b">
        <v>0</v>
      </c>
      <c r="N482" s="4">
        <v>140</v>
      </c>
      <c r="O482" s="16">
        <f>(E482/D482)*100</f>
        <v>19.41</v>
      </c>
      <c r="P482" s="7">
        <f t="shared" si="23"/>
        <v>55.457142857142856</v>
      </c>
      <c r="Q482" s="4" t="str">
        <f>LEFT(T482,FIND("/",T482,1)-1)</f>
        <v>film &amp; video</v>
      </c>
      <c r="R482" s="4" t="str">
        <f>RIGHT(T482,LEN(T482)-FIND("/",T482))</f>
        <v>animation</v>
      </c>
      <c r="S482" s="4" t="b">
        <v>0</v>
      </c>
      <c r="T482" s="4" t="s">
        <v>8270</v>
      </c>
    </row>
    <row r="483" spans="1:20" ht="28.8" x14ac:dyDescent="0.3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11">
        <f t="shared" si="21"/>
        <v>41192.46399305555</v>
      </c>
      <c r="K483" s="4">
        <v>1347293289</v>
      </c>
      <c r="L483" s="11">
        <f t="shared" si="22"/>
        <v>41162.46399305555</v>
      </c>
      <c r="M483" s="4" t="b">
        <v>0</v>
      </c>
      <c r="N483" s="4">
        <v>21</v>
      </c>
      <c r="O483" s="16">
        <f>(E483/D483)*100</f>
        <v>6.1</v>
      </c>
      <c r="P483" s="7">
        <f t="shared" si="23"/>
        <v>87.142857142857139</v>
      </c>
      <c r="Q483" s="4" t="str">
        <f>LEFT(T483,FIND("/",T483,1)-1)</f>
        <v>film &amp; video</v>
      </c>
      <c r="R483" s="4" t="str">
        <f>RIGHT(T483,LEN(T483)-FIND("/",T483))</f>
        <v>animation</v>
      </c>
      <c r="S483" s="4" t="b">
        <v>0</v>
      </c>
      <c r="T483" s="4" t="s">
        <v>8270</v>
      </c>
    </row>
    <row r="484" spans="1:20" x14ac:dyDescent="0.3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11">
        <f t="shared" si="21"/>
        <v>42474.398611111108</v>
      </c>
      <c r="K484" s="4">
        <v>1458336690</v>
      </c>
      <c r="L484" s="11">
        <f t="shared" si="22"/>
        <v>42447.68854166667</v>
      </c>
      <c r="M484" s="4" t="b">
        <v>0</v>
      </c>
      <c r="N484" s="4">
        <v>1</v>
      </c>
      <c r="O484" s="16">
        <f>(E484/D484)*100</f>
        <v>0.1</v>
      </c>
      <c r="P484" s="7">
        <f t="shared" si="23"/>
        <v>10</v>
      </c>
      <c r="Q484" s="4" t="str">
        <f>LEFT(T484,FIND("/",T484,1)-1)</f>
        <v>film &amp; video</v>
      </c>
      <c r="R484" s="4" t="str">
        <f>RIGHT(T484,LEN(T484)-FIND("/",T484))</f>
        <v>animation</v>
      </c>
      <c r="S484" s="4" t="b">
        <v>0</v>
      </c>
      <c r="T484" s="4" t="s">
        <v>8270</v>
      </c>
    </row>
    <row r="485" spans="1:20" ht="28.8" x14ac:dyDescent="0.3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11">
        <f t="shared" si="21"/>
        <v>41302.989259259259</v>
      </c>
      <c r="K485" s="4">
        <v>1354250672</v>
      </c>
      <c r="L485" s="11">
        <f t="shared" si="22"/>
        <v>41242.989259259259</v>
      </c>
      <c r="M485" s="4" t="b">
        <v>0</v>
      </c>
      <c r="N485" s="4">
        <v>147</v>
      </c>
      <c r="O485" s="16">
        <f>(E485/D485)*100</f>
        <v>50.2</v>
      </c>
      <c r="P485" s="7">
        <f t="shared" si="23"/>
        <v>51.224489795918366</v>
      </c>
      <c r="Q485" s="4" t="str">
        <f>LEFT(T485,FIND("/",T485,1)-1)</f>
        <v>film &amp; video</v>
      </c>
      <c r="R485" s="4" t="str">
        <f>RIGHT(T485,LEN(T485)-FIND("/",T485))</f>
        <v>animation</v>
      </c>
      <c r="S485" s="4" t="b">
        <v>0</v>
      </c>
      <c r="T485" s="4" t="s">
        <v>8270</v>
      </c>
    </row>
    <row r="486" spans="1:20" ht="28.8" x14ac:dyDescent="0.3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11">
        <f t="shared" si="21"/>
        <v>42313.772824074076</v>
      </c>
      <c r="K486" s="4">
        <v>1443220372</v>
      </c>
      <c r="L486" s="11">
        <f t="shared" si="22"/>
        <v>42272.731157407405</v>
      </c>
      <c r="M486" s="4" t="b">
        <v>0</v>
      </c>
      <c r="N486" s="4">
        <v>11</v>
      </c>
      <c r="O486" s="16">
        <f>(E486/D486)*100</f>
        <v>0.18625</v>
      </c>
      <c r="P486" s="7">
        <f t="shared" si="23"/>
        <v>13.545454545454545</v>
      </c>
      <c r="Q486" s="4" t="str">
        <f>LEFT(T486,FIND("/",T486,1)-1)</f>
        <v>film &amp; video</v>
      </c>
      <c r="R486" s="4" t="str">
        <f>RIGHT(T486,LEN(T486)-FIND("/",T486))</f>
        <v>animation</v>
      </c>
      <c r="S486" s="4" t="b">
        <v>0</v>
      </c>
      <c r="T486" s="4" t="s">
        <v>8270</v>
      </c>
    </row>
    <row r="487" spans="1:20" ht="28.8" x14ac:dyDescent="0.3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11">
        <f t="shared" si="21"/>
        <v>41411.297442129624</v>
      </c>
      <c r="K487" s="4">
        <v>1366200499</v>
      </c>
      <c r="L487" s="11">
        <f t="shared" si="22"/>
        <v>41381.297442129624</v>
      </c>
      <c r="M487" s="4" t="b">
        <v>0</v>
      </c>
      <c r="N487" s="4">
        <v>125</v>
      </c>
      <c r="O487" s="16">
        <f>(E487/D487)*100</f>
        <v>21.906971229845084</v>
      </c>
      <c r="P487" s="7">
        <f t="shared" si="23"/>
        <v>66.520080000000007</v>
      </c>
      <c r="Q487" s="4" t="str">
        <f>LEFT(T487,FIND("/",T487,1)-1)</f>
        <v>film &amp; video</v>
      </c>
      <c r="R487" s="4" t="str">
        <f>RIGHT(T487,LEN(T487)-FIND("/",T487))</f>
        <v>animation</v>
      </c>
      <c r="S487" s="4" t="b">
        <v>0</v>
      </c>
      <c r="T487" s="4" t="s">
        <v>8270</v>
      </c>
    </row>
    <row r="488" spans="1:20" ht="28.8" x14ac:dyDescent="0.3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11">
        <f t="shared" si="21"/>
        <v>41791.734247685185</v>
      </c>
      <c r="K488" s="4">
        <v>1399070239</v>
      </c>
      <c r="L488" s="11">
        <f t="shared" si="22"/>
        <v>41761.734247685185</v>
      </c>
      <c r="M488" s="4" t="b">
        <v>0</v>
      </c>
      <c r="N488" s="4">
        <v>1</v>
      </c>
      <c r="O488" s="16">
        <f>(E488/D488)*100</f>
        <v>9.0909090909090905E-3</v>
      </c>
      <c r="P488" s="7">
        <f t="shared" si="23"/>
        <v>50</v>
      </c>
      <c r="Q488" s="4" t="str">
        <f>LEFT(T488,FIND("/",T488,1)-1)</f>
        <v>film &amp; video</v>
      </c>
      <c r="R488" s="4" t="str">
        <f>RIGHT(T488,LEN(T488)-FIND("/",T488))</f>
        <v>animation</v>
      </c>
      <c r="S488" s="4" t="b">
        <v>0</v>
      </c>
      <c r="T488" s="4" t="s">
        <v>8270</v>
      </c>
    </row>
    <row r="489" spans="1:20" ht="28.8" x14ac:dyDescent="0.3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11">
        <f t="shared" si="21"/>
        <v>42729.428171296291</v>
      </c>
      <c r="K489" s="4">
        <v>1477491394</v>
      </c>
      <c r="L489" s="11">
        <f t="shared" si="22"/>
        <v>42669.386504629627</v>
      </c>
      <c r="M489" s="4" t="b">
        <v>0</v>
      </c>
      <c r="N489" s="4">
        <v>0</v>
      </c>
      <c r="O489" s="16">
        <f>(E489/D489)*100</f>
        <v>0</v>
      </c>
      <c r="P489" s="7" t="e">
        <f t="shared" si="23"/>
        <v>#DIV/0!</v>
      </c>
      <c r="Q489" s="4" t="str">
        <f>LEFT(T489,FIND("/",T489,1)-1)</f>
        <v>film &amp; video</v>
      </c>
      <c r="R489" s="4" t="str">
        <f>RIGHT(T489,LEN(T489)-FIND("/",T489))</f>
        <v>animation</v>
      </c>
      <c r="S489" s="4" t="b">
        <v>0</v>
      </c>
      <c r="T489" s="4" t="s">
        <v>8270</v>
      </c>
    </row>
    <row r="490" spans="1:20" x14ac:dyDescent="0.3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11">
        <f t="shared" si="21"/>
        <v>42743.84606481481</v>
      </c>
      <c r="K490" s="4">
        <v>1481332700</v>
      </c>
      <c r="L490" s="11">
        <f t="shared" si="22"/>
        <v>42713.84606481481</v>
      </c>
      <c r="M490" s="4" t="b">
        <v>0</v>
      </c>
      <c r="N490" s="4">
        <v>0</v>
      </c>
      <c r="O490" s="16">
        <f>(E490/D490)*100</f>
        <v>0</v>
      </c>
      <c r="P490" s="7" t="e">
        <f t="shared" si="23"/>
        <v>#DIV/0!</v>
      </c>
      <c r="Q490" s="4" t="str">
        <f>LEFT(T490,FIND("/",T490,1)-1)</f>
        <v>film &amp; video</v>
      </c>
      <c r="R490" s="4" t="str">
        <f>RIGHT(T490,LEN(T490)-FIND("/",T490))</f>
        <v>animation</v>
      </c>
      <c r="S490" s="4" t="b">
        <v>0</v>
      </c>
      <c r="T490" s="4" t="s">
        <v>8270</v>
      </c>
    </row>
    <row r="491" spans="1:20" ht="28.8" x14ac:dyDescent="0.3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11">
        <f t="shared" si="21"/>
        <v>40913.272916666661</v>
      </c>
      <c r="K491" s="4">
        <v>1323084816</v>
      </c>
      <c r="L491" s="11">
        <f t="shared" si="22"/>
        <v>40882.273333333331</v>
      </c>
      <c r="M491" s="4" t="b">
        <v>0</v>
      </c>
      <c r="N491" s="4">
        <v>3</v>
      </c>
      <c r="O491" s="16">
        <f>(E491/D491)*100</f>
        <v>0.28667813379201834</v>
      </c>
      <c r="P491" s="7">
        <f t="shared" si="23"/>
        <v>71.666666666666671</v>
      </c>
      <c r="Q491" s="4" t="str">
        <f>LEFT(T491,FIND("/",T491,1)-1)</f>
        <v>film &amp; video</v>
      </c>
      <c r="R491" s="4" t="str">
        <f>RIGHT(T491,LEN(T491)-FIND("/",T491))</f>
        <v>animation</v>
      </c>
      <c r="S491" s="4" t="b">
        <v>0</v>
      </c>
      <c r="T491" s="4" t="s">
        <v>8270</v>
      </c>
    </row>
    <row r="492" spans="1:20" x14ac:dyDescent="0.3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11">
        <f t="shared" si="21"/>
        <v>41143.760243055556</v>
      </c>
      <c r="K492" s="4">
        <v>1343085285</v>
      </c>
      <c r="L492" s="11">
        <f t="shared" si="22"/>
        <v>41113.760243055556</v>
      </c>
      <c r="M492" s="4" t="b">
        <v>0</v>
      </c>
      <c r="N492" s="4">
        <v>0</v>
      </c>
      <c r="O492" s="16">
        <f>(E492/D492)*100</f>
        <v>0</v>
      </c>
      <c r="P492" s="7" t="e">
        <f t="shared" si="23"/>
        <v>#DIV/0!</v>
      </c>
      <c r="Q492" s="4" t="str">
        <f>LEFT(T492,FIND("/",T492,1)-1)</f>
        <v>film &amp; video</v>
      </c>
      <c r="R492" s="4" t="str">
        <f>RIGHT(T492,LEN(T492)-FIND("/",T492))</f>
        <v>animation</v>
      </c>
      <c r="S492" s="4" t="b">
        <v>0</v>
      </c>
      <c r="T492" s="4" t="s">
        <v>8270</v>
      </c>
    </row>
    <row r="493" spans="1:20" x14ac:dyDescent="0.3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11">
        <f t="shared" si="21"/>
        <v>42396.774293981485</v>
      </c>
      <c r="K493" s="4">
        <v>1451345699</v>
      </c>
      <c r="L493" s="11">
        <f t="shared" si="22"/>
        <v>42366.774293981485</v>
      </c>
      <c r="M493" s="4" t="b">
        <v>0</v>
      </c>
      <c r="N493" s="4">
        <v>0</v>
      </c>
      <c r="O493" s="16">
        <f>(E493/D493)*100</f>
        <v>0</v>
      </c>
      <c r="P493" s="7" t="e">
        <f t="shared" si="23"/>
        <v>#DIV/0!</v>
      </c>
      <c r="Q493" s="4" t="str">
        <f>LEFT(T493,FIND("/",T493,1)-1)</f>
        <v>film &amp; video</v>
      </c>
      <c r="R493" s="4" t="str">
        <f>RIGHT(T493,LEN(T493)-FIND("/",T493))</f>
        <v>animation</v>
      </c>
      <c r="S493" s="4" t="b">
        <v>0</v>
      </c>
      <c r="T493" s="4" t="s">
        <v>8270</v>
      </c>
    </row>
    <row r="494" spans="1:20" ht="28.8" x14ac:dyDescent="0.3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11">
        <f t="shared" si="21"/>
        <v>42655.826736111114</v>
      </c>
      <c r="K494" s="4">
        <v>1471135830</v>
      </c>
      <c r="L494" s="11">
        <f t="shared" si="22"/>
        <v>42595.826736111114</v>
      </c>
      <c r="M494" s="4" t="b">
        <v>0</v>
      </c>
      <c r="N494" s="4">
        <v>0</v>
      </c>
      <c r="O494" s="16">
        <f>(E494/D494)*100</f>
        <v>0</v>
      </c>
      <c r="P494" s="7" t="e">
        <f t="shared" si="23"/>
        <v>#DIV/0!</v>
      </c>
      <c r="Q494" s="4" t="str">
        <f>LEFT(T494,FIND("/",T494,1)-1)</f>
        <v>film &amp; video</v>
      </c>
      <c r="R494" s="4" t="str">
        <f>RIGHT(T494,LEN(T494)-FIND("/",T494))</f>
        <v>animation</v>
      </c>
      <c r="S494" s="4" t="b">
        <v>0</v>
      </c>
      <c r="T494" s="4" t="s">
        <v>8270</v>
      </c>
    </row>
    <row r="495" spans="1:20" x14ac:dyDescent="0.3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11">
        <f t="shared" si="21"/>
        <v>42144.517800925918</v>
      </c>
      <c r="K495" s="4">
        <v>1429550738</v>
      </c>
      <c r="L495" s="11">
        <f t="shared" si="22"/>
        <v>42114.517800925918</v>
      </c>
      <c r="M495" s="4" t="b">
        <v>0</v>
      </c>
      <c r="N495" s="4">
        <v>0</v>
      </c>
      <c r="O495" s="16">
        <f>(E495/D495)*100</f>
        <v>0</v>
      </c>
      <c r="P495" s="7" t="e">
        <f t="shared" si="23"/>
        <v>#DIV/0!</v>
      </c>
      <c r="Q495" s="4" t="str">
        <f>LEFT(T495,FIND("/",T495,1)-1)</f>
        <v>film &amp; video</v>
      </c>
      <c r="R495" s="4" t="str">
        <f>RIGHT(T495,LEN(T495)-FIND("/",T495))</f>
        <v>animation</v>
      </c>
      <c r="S495" s="4" t="b">
        <v>0</v>
      </c>
      <c r="T495" s="4" t="s">
        <v>8270</v>
      </c>
    </row>
    <row r="496" spans="1:20" ht="28.8" x14ac:dyDescent="0.3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11">
        <f t="shared" si="21"/>
        <v>41822.916666666664</v>
      </c>
      <c r="K496" s="4">
        <v>1402343765</v>
      </c>
      <c r="L496" s="11">
        <f t="shared" si="22"/>
        <v>41799.62228009259</v>
      </c>
      <c r="M496" s="4" t="b">
        <v>0</v>
      </c>
      <c r="N496" s="4">
        <v>3</v>
      </c>
      <c r="O496" s="16">
        <f>(E496/D496)*100</f>
        <v>0.155</v>
      </c>
      <c r="P496" s="7">
        <f t="shared" si="23"/>
        <v>10.333333333333334</v>
      </c>
      <c r="Q496" s="4" t="str">
        <f>LEFT(T496,FIND("/",T496,1)-1)</f>
        <v>film &amp; video</v>
      </c>
      <c r="R496" s="4" t="str">
        <f>RIGHT(T496,LEN(T496)-FIND("/",T496))</f>
        <v>animation</v>
      </c>
      <c r="S496" s="4" t="b">
        <v>0</v>
      </c>
      <c r="T496" s="4" t="s">
        <v>8270</v>
      </c>
    </row>
    <row r="497" spans="1:20" ht="28.8" x14ac:dyDescent="0.3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11">
        <f t="shared" si="21"/>
        <v>42201.619270833333</v>
      </c>
      <c r="K497" s="4">
        <v>1434484305</v>
      </c>
      <c r="L497" s="11">
        <f t="shared" si="22"/>
        <v>42171.619270833333</v>
      </c>
      <c r="M497" s="4" t="b">
        <v>0</v>
      </c>
      <c r="N497" s="4">
        <v>0</v>
      </c>
      <c r="O497" s="16">
        <f>(E497/D497)*100</f>
        <v>0</v>
      </c>
      <c r="P497" s="7" t="e">
        <f t="shared" si="23"/>
        <v>#DIV/0!</v>
      </c>
      <c r="Q497" s="4" t="str">
        <f>LEFT(T497,FIND("/",T497,1)-1)</f>
        <v>film &amp; video</v>
      </c>
      <c r="R497" s="4" t="str">
        <f>RIGHT(T497,LEN(T497)-FIND("/",T497))</f>
        <v>animation</v>
      </c>
      <c r="S497" s="4" t="b">
        <v>0</v>
      </c>
      <c r="T497" s="4" t="s">
        <v>8270</v>
      </c>
    </row>
    <row r="498" spans="1:20" x14ac:dyDescent="0.3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11">
        <f t="shared" si="21"/>
        <v>41680.723078703704</v>
      </c>
      <c r="K498" s="4">
        <v>1386886874</v>
      </c>
      <c r="L498" s="11">
        <f t="shared" si="22"/>
        <v>41620.723078703704</v>
      </c>
      <c r="M498" s="4" t="b">
        <v>0</v>
      </c>
      <c r="N498" s="4">
        <v>1</v>
      </c>
      <c r="O498" s="16">
        <f>(E498/D498)*100</f>
        <v>1.6666666666666668E-3</v>
      </c>
      <c r="P498" s="7">
        <f t="shared" si="23"/>
        <v>1</v>
      </c>
      <c r="Q498" s="4" t="str">
        <f>LEFT(T498,FIND("/",T498,1)-1)</f>
        <v>film &amp; video</v>
      </c>
      <c r="R498" s="4" t="str">
        <f>RIGHT(T498,LEN(T498)-FIND("/",T498))</f>
        <v>animation</v>
      </c>
      <c r="S498" s="4" t="b">
        <v>0</v>
      </c>
      <c r="T498" s="4" t="s">
        <v>8270</v>
      </c>
    </row>
    <row r="499" spans="1:20" x14ac:dyDescent="0.3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11">
        <f t="shared" si="21"/>
        <v>41997.999999999993</v>
      </c>
      <c r="K499" s="4">
        <v>1414889665</v>
      </c>
      <c r="L499" s="11">
        <f t="shared" si="22"/>
        <v>41944.829456018517</v>
      </c>
      <c r="M499" s="4" t="b">
        <v>0</v>
      </c>
      <c r="N499" s="4">
        <v>3</v>
      </c>
      <c r="O499" s="16">
        <f>(E499/D499)*100</f>
        <v>0.6696428571428571</v>
      </c>
      <c r="P499" s="7">
        <f t="shared" si="23"/>
        <v>10</v>
      </c>
      <c r="Q499" s="4" t="str">
        <f>LEFT(T499,FIND("/",T499,1)-1)</f>
        <v>film &amp; video</v>
      </c>
      <c r="R499" s="4" t="str">
        <f>RIGHT(T499,LEN(T499)-FIND("/",T499))</f>
        <v>animation</v>
      </c>
      <c r="S499" s="4" t="b">
        <v>0</v>
      </c>
      <c r="T499" s="4" t="s">
        <v>8270</v>
      </c>
    </row>
    <row r="500" spans="1:20" ht="28.8" x14ac:dyDescent="0.3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11">
        <f t="shared" si="21"/>
        <v>40900.553807870368</v>
      </c>
      <c r="K500" s="4">
        <v>1321035449</v>
      </c>
      <c r="L500" s="11">
        <f t="shared" si="22"/>
        <v>40858.553807870368</v>
      </c>
      <c r="M500" s="4" t="b">
        <v>0</v>
      </c>
      <c r="N500" s="4">
        <v>22</v>
      </c>
      <c r="O500" s="16">
        <f>(E500/D500)*100</f>
        <v>4.5985132395404564</v>
      </c>
      <c r="P500" s="7">
        <f t="shared" si="23"/>
        <v>136.09090909090909</v>
      </c>
      <c r="Q500" s="4" t="str">
        <f>LEFT(T500,FIND("/",T500,1)-1)</f>
        <v>film &amp; video</v>
      </c>
      <c r="R500" s="4" t="str">
        <f>RIGHT(T500,LEN(T500)-FIND("/",T500))</f>
        <v>animation</v>
      </c>
      <c r="S500" s="4" t="b">
        <v>0</v>
      </c>
      <c r="T500" s="4" t="s">
        <v>8270</v>
      </c>
    </row>
    <row r="501" spans="1:20" ht="28.8" x14ac:dyDescent="0.3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11">
        <f t="shared" si="21"/>
        <v>40098.665972222218</v>
      </c>
      <c r="K501" s="4">
        <v>1250630968</v>
      </c>
      <c r="L501" s="11">
        <f t="shared" si="22"/>
        <v>40043.687129629623</v>
      </c>
      <c r="M501" s="4" t="b">
        <v>0</v>
      </c>
      <c r="N501" s="4">
        <v>26</v>
      </c>
      <c r="O501" s="16">
        <f>(E501/D501)*100</f>
        <v>9.5500000000000007</v>
      </c>
      <c r="P501" s="7">
        <f t="shared" si="23"/>
        <v>73.461538461538467</v>
      </c>
      <c r="Q501" s="4" t="str">
        <f>LEFT(T501,FIND("/",T501,1)-1)</f>
        <v>film &amp; video</v>
      </c>
      <c r="R501" s="4" t="str">
        <f>RIGHT(T501,LEN(T501)-FIND("/",T501))</f>
        <v>animation</v>
      </c>
      <c r="S501" s="4" t="b">
        <v>0</v>
      </c>
      <c r="T501" s="4" t="s">
        <v>8270</v>
      </c>
    </row>
    <row r="502" spans="1:20" ht="28.8" x14ac:dyDescent="0.3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11">
        <f t="shared" si="21"/>
        <v>40306.719444444439</v>
      </c>
      <c r="K502" s="4">
        <v>1268255751</v>
      </c>
      <c r="L502" s="11">
        <f t="shared" si="22"/>
        <v>40247.677673611113</v>
      </c>
      <c r="M502" s="4" t="b">
        <v>0</v>
      </c>
      <c r="N502" s="4">
        <v>4</v>
      </c>
      <c r="O502" s="16">
        <f>(E502/D502)*100</f>
        <v>3.3076923076923079</v>
      </c>
      <c r="P502" s="7">
        <f t="shared" si="23"/>
        <v>53.75</v>
      </c>
      <c r="Q502" s="4" t="str">
        <f>LEFT(T502,FIND("/",T502,1)-1)</f>
        <v>film &amp; video</v>
      </c>
      <c r="R502" s="4" t="str">
        <f>RIGHT(T502,LEN(T502)-FIND("/",T502))</f>
        <v>animation</v>
      </c>
      <c r="S502" s="4" t="b">
        <v>0</v>
      </c>
      <c r="T502" s="4" t="s">
        <v>8270</v>
      </c>
    </row>
    <row r="503" spans="1:20" ht="28.8" x14ac:dyDescent="0.3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11">
        <f t="shared" si="21"/>
        <v>40733.026053240741</v>
      </c>
      <c r="K503" s="4">
        <v>1307597851</v>
      </c>
      <c r="L503" s="11">
        <f t="shared" si="22"/>
        <v>40703.026053240741</v>
      </c>
      <c r="M503" s="4" t="b">
        <v>0</v>
      </c>
      <c r="N503" s="4">
        <v>0</v>
      </c>
      <c r="O503" s="16">
        <f>(E503/D503)*100</f>
        <v>0</v>
      </c>
      <c r="P503" s="7" t="e">
        <f t="shared" si="23"/>
        <v>#DIV/0!</v>
      </c>
      <c r="Q503" s="4" t="str">
        <f>LEFT(T503,FIND("/",T503,1)-1)</f>
        <v>film &amp; video</v>
      </c>
      <c r="R503" s="4" t="str">
        <f>RIGHT(T503,LEN(T503)-FIND("/",T503))</f>
        <v>animation</v>
      </c>
      <c r="S503" s="4" t="b">
        <v>0</v>
      </c>
      <c r="T503" s="4" t="s">
        <v>8270</v>
      </c>
    </row>
    <row r="504" spans="1:20" ht="28.8" x14ac:dyDescent="0.3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11">
        <f t="shared" si="21"/>
        <v>40986.303530092591</v>
      </c>
      <c r="K504" s="4">
        <v>1329484625</v>
      </c>
      <c r="L504" s="11">
        <f t="shared" si="22"/>
        <v>40956.345196759255</v>
      </c>
      <c r="M504" s="4" t="b">
        <v>0</v>
      </c>
      <c r="N504" s="4">
        <v>4</v>
      </c>
      <c r="O504" s="16">
        <f>(E504/D504)*100</f>
        <v>1.1499999999999999</v>
      </c>
      <c r="P504" s="7">
        <f t="shared" si="23"/>
        <v>57.5</v>
      </c>
      <c r="Q504" s="4" t="str">
        <f>LEFT(T504,FIND("/",T504,1)-1)</f>
        <v>film &amp; video</v>
      </c>
      <c r="R504" s="4" t="str">
        <f>RIGHT(T504,LEN(T504)-FIND("/",T504))</f>
        <v>animation</v>
      </c>
      <c r="S504" s="4" t="b">
        <v>0</v>
      </c>
      <c r="T504" s="4" t="s">
        <v>8270</v>
      </c>
    </row>
    <row r="505" spans="1:20" x14ac:dyDescent="0.3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11">
        <f t="shared" si="21"/>
        <v>42021.318321759252</v>
      </c>
      <c r="K505" s="4">
        <v>1418906303</v>
      </c>
      <c r="L505" s="11">
        <f t="shared" si="22"/>
        <v>41991.318321759252</v>
      </c>
      <c r="M505" s="4" t="b">
        <v>0</v>
      </c>
      <c r="N505" s="4">
        <v>9</v>
      </c>
      <c r="O505" s="16">
        <f>(E505/D505)*100</f>
        <v>1.7538461538461538</v>
      </c>
      <c r="P505" s="7">
        <f t="shared" si="23"/>
        <v>12.666666666666666</v>
      </c>
      <c r="Q505" s="4" t="str">
        <f>LEFT(T505,FIND("/",T505,1)-1)</f>
        <v>film &amp; video</v>
      </c>
      <c r="R505" s="4" t="str">
        <f>RIGHT(T505,LEN(T505)-FIND("/",T505))</f>
        <v>animation</v>
      </c>
      <c r="S505" s="4" t="b">
        <v>0</v>
      </c>
      <c r="T505" s="4" t="s">
        <v>8270</v>
      </c>
    </row>
    <row r="506" spans="1:20" ht="28.8" x14ac:dyDescent="0.3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11">
        <f t="shared" si="21"/>
        <v>41009.73364583333</v>
      </c>
      <c r="K506" s="4">
        <v>1328916987</v>
      </c>
      <c r="L506" s="11">
        <f t="shared" si="22"/>
        <v>40949.775312499994</v>
      </c>
      <c r="M506" s="4" t="b">
        <v>0</v>
      </c>
      <c r="N506" s="4">
        <v>5</v>
      </c>
      <c r="O506" s="16">
        <f>(E506/D506)*100</f>
        <v>1.3673469387755102</v>
      </c>
      <c r="P506" s="7">
        <f t="shared" si="23"/>
        <v>67</v>
      </c>
      <c r="Q506" s="4" t="str">
        <f>LEFT(T506,FIND("/",T506,1)-1)</f>
        <v>film &amp; video</v>
      </c>
      <c r="R506" s="4" t="str">
        <f>RIGHT(T506,LEN(T506)-FIND("/",T506))</f>
        <v>animation</v>
      </c>
      <c r="S506" s="4" t="b">
        <v>0</v>
      </c>
      <c r="T506" s="4" t="s">
        <v>8270</v>
      </c>
    </row>
    <row r="507" spans="1:20" ht="28.8" x14ac:dyDescent="0.3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11">
        <f t="shared" si="21"/>
        <v>42362.889884259253</v>
      </c>
      <c r="K507" s="4">
        <v>1447122086</v>
      </c>
      <c r="L507" s="11">
        <f t="shared" si="22"/>
        <v>42317.889884259253</v>
      </c>
      <c r="M507" s="4" t="b">
        <v>0</v>
      </c>
      <c r="N507" s="4">
        <v>14</v>
      </c>
      <c r="O507" s="16">
        <f>(E507/D507)*100</f>
        <v>0.43333333333333329</v>
      </c>
      <c r="P507" s="7">
        <f t="shared" si="23"/>
        <v>3.7142857142857144</v>
      </c>
      <c r="Q507" s="4" t="str">
        <f>LEFT(T507,FIND("/",T507,1)-1)</f>
        <v>film &amp; video</v>
      </c>
      <c r="R507" s="4" t="str">
        <f>RIGHT(T507,LEN(T507)-FIND("/",T507))</f>
        <v>animation</v>
      </c>
      <c r="S507" s="4" t="b">
        <v>0</v>
      </c>
      <c r="T507" s="4" t="s">
        <v>8270</v>
      </c>
    </row>
    <row r="508" spans="1:20" x14ac:dyDescent="0.3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11">
        <f t="shared" si="21"/>
        <v>41496.343981481477</v>
      </c>
      <c r="K508" s="4">
        <v>1373548520</v>
      </c>
      <c r="L508" s="11">
        <f t="shared" si="22"/>
        <v>41466.343981481477</v>
      </c>
      <c r="M508" s="4" t="b">
        <v>0</v>
      </c>
      <c r="N508" s="4">
        <v>1</v>
      </c>
      <c r="O508" s="16">
        <f>(E508/D508)*100</f>
        <v>0.125</v>
      </c>
      <c r="P508" s="7">
        <f t="shared" si="23"/>
        <v>250</v>
      </c>
      <c r="Q508" s="4" t="str">
        <f>LEFT(T508,FIND("/",T508,1)-1)</f>
        <v>film &amp; video</v>
      </c>
      <c r="R508" s="4" t="str">
        <f>RIGHT(T508,LEN(T508)-FIND("/",T508))</f>
        <v>animation</v>
      </c>
      <c r="S508" s="4" t="b">
        <v>0</v>
      </c>
      <c r="T508" s="4" t="s">
        <v>8270</v>
      </c>
    </row>
    <row r="509" spans="1:20" ht="28.8" x14ac:dyDescent="0.3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11">
        <f t="shared" si="21"/>
        <v>41201.750659722216</v>
      </c>
      <c r="K509" s="4">
        <v>1346799657</v>
      </c>
      <c r="L509" s="11">
        <f t="shared" si="22"/>
        <v>41156.750659722216</v>
      </c>
      <c r="M509" s="4" t="b">
        <v>0</v>
      </c>
      <c r="N509" s="4">
        <v>10</v>
      </c>
      <c r="O509" s="16">
        <f>(E509/D509)*100</f>
        <v>3.2</v>
      </c>
      <c r="P509" s="7">
        <f t="shared" si="23"/>
        <v>64</v>
      </c>
      <c r="Q509" s="4" t="str">
        <f>LEFT(T509,FIND("/",T509,1)-1)</f>
        <v>film &amp; video</v>
      </c>
      <c r="R509" s="4" t="str">
        <f>RIGHT(T509,LEN(T509)-FIND("/",T509))</f>
        <v>animation</v>
      </c>
      <c r="S509" s="4" t="b">
        <v>0</v>
      </c>
      <c r="T509" s="4" t="s">
        <v>8270</v>
      </c>
    </row>
    <row r="510" spans="1:20" ht="28.8" x14ac:dyDescent="0.3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11">
        <f t="shared" si="21"/>
        <v>41054.384722222218</v>
      </c>
      <c r="K510" s="4">
        <v>1332808501</v>
      </c>
      <c r="L510" s="11">
        <f t="shared" si="22"/>
        <v>40994.815983796296</v>
      </c>
      <c r="M510" s="4" t="b">
        <v>0</v>
      </c>
      <c r="N510" s="4">
        <v>3</v>
      </c>
      <c r="O510" s="16">
        <f>(E510/D510)*100</f>
        <v>0.8</v>
      </c>
      <c r="P510" s="7">
        <f t="shared" si="23"/>
        <v>133.33333333333334</v>
      </c>
      <c r="Q510" s="4" t="str">
        <f>LEFT(T510,FIND("/",T510,1)-1)</f>
        <v>film &amp; video</v>
      </c>
      <c r="R510" s="4" t="str">
        <f>RIGHT(T510,LEN(T510)-FIND("/",T510))</f>
        <v>animation</v>
      </c>
      <c r="S510" s="4" t="b">
        <v>0</v>
      </c>
      <c r="T510" s="4" t="s">
        <v>8270</v>
      </c>
    </row>
    <row r="511" spans="1:20" x14ac:dyDescent="0.3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11">
        <f t="shared" si="21"/>
        <v>42183.423263888886</v>
      </c>
      <c r="K511" s="4">
        <v>1432912170</v>
      </c>
      <c r="L511" s="11">
        <f t="shared" si="22"/>
        <v>42153.423263888886</v>
      </c>
      <c r="M511" s="4" t="b">
        <v>0</v>
      </c>
      <c r="N511" s="4">
        <v>1</v>
      </c>
      <c r="O511" s="16">
        <f>(E511/D511)*100</f>
        <v>0.2</v>
      </c>
      <c r="P511" s="7">
        <f t="shared" si="23"/>
        <v>10</v>
      </c>
      <c r="Q511" s="4" t="str">
        <f>LEFT(T511,FIND("/",T511,1)-1)</f>
        <v>film &amp; video</v>
      </c>
      <c r="R511" s="4" t="str">
        <f>RIGHT(T511,LEN(T511)-FIND("/",T511))</f>
        <v>animation</v>
      </c>
      <c r="S511" s="4" t="b">
        <v>0</v>
      </c>
      <c r="T511" s="4" t="s">
        <v>8270</v>
      </c>
    </row>
    <row r="512" spans="1:20" ht="28.8" x14ac:dyDescent="0.3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11">
        <f t="shared" si="21"/>
        <v>42429.968043981477</v>
      </c>
      <c r="K512" s="4">
        <v>1454213639</v>
      </c>
      <c r="L512" s="11">
        <f t="shared" si="22"/>
        <v>42399.968043981477</v>
      </c>
      <c r="M512" s="4" t="b">
        <v>0</v>
      </c>
      <c r="N512" s="4">
        <v>0</v>
      </c>
      <c r="O512" s="16">
        <f>(E512/D512)*100</f>
        <v>0</v>
      </c>
      <c r="P512" s="7" t="e">
        <f t="shared" si="23"/>
        <v>#DIV/0!</v>
      </c>
      <c r="Q512" s="4" t="str">
        <f>LEFT(T512,FIND("/",T512,1)-1)</f>
        <v>film &amp; video</v>
      </c>
      <c r="R512" s="4" t="str">
        <f>RIGHT(T512,LEN(T512)-FIND("/",T512))</f>
        <v>animation</v>
      </c>
      <c r="S512" s="4" t="b">
        <v>0</v>
      </c>
      <c r="T512" s="4" t="s">
        <v>8270</v>
      </c>
    </row>
    <row r="513" spans="1:20" x14ac:dyDescent="0.3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11">
        <f t="shared" si="21"/>
        <v>41370.053032407406</v>
      </c>
      <c r="K513" s="4">
        <v>1362640582</v>
      </c>
      <c r="L513" s="11">
        <f t="shared" si="22"/>
        <v>41340.09469907407</v>
      </c>
      <c r="M513" s="4" t="b">
        <v>0</v>
      </c>
      <c r="N513" s="4">
        <v>5</v>
      </c>
      <c r="O513" s="16">
        <f>(E513/D513)*100</f>
        <v>3</v>
      </c>
      <c r="P513" s="7">
        <f t="shared" si="23"/>
        <v>30</v>
      </c>
      <c r="Q513" s="4" t="str">
        <f>LEFT(T513,FIND("/",T513,1)-1)</f>
        <v>film &amp; video</v>
      </c>
      <c r="R513" s="4" t="str">
        <f>RIGHT(T513,LEN(T513)-FIND("/",T513))</f>
        <v>animation</v>
      </c>
      <c r="S513" s="4" t="b">
        <v>0</v>
      </c>
      <c r="T513" s="4" t="s">
        <v>8270</v>
      </c>
    </row>
    <row r="514" spans="1:20" ht="28.8" x14ac:dyDescent="0.3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11">
        <f t="shared" si="21"/>
        <v>42694.575543981475</v>
      </c>
      <c r="K514" s="4">
        <v>1475776127</v>
      </c>
      <c r="L514" s="11">
        <f t="shared" si="22"/>
        <v>42649.533877314818</v>
      </c>
      <c r="M514" s="4" t="b">
        <v>0</v>
      </c>
      <c r="N514" s="4">
        <v>2</v>
      </c>
      <c r="O514" s="16">
        <f>(E514/D514)*100</f>
        <v>0.13749999999999998</v>
      </c>
      <c r="P514" s="7">
        <f t="shared" si="23"/>
        <v>5.5</v>
      </c>
      <c r="Q514" s="4" t="str">
        <f>LEFT(T514,FIND("/",T514,1)-1)</f>
        <v>film &amp; video</v>
      </c>
      <c r="R514" s="4" t="str">
        <f>RIGHT(T514,LEN(T514)-FIND("/",T514))</f>
        <v>animation</v>
      </c>
      <c r="S514" s="4" t="b">
        <v>0</v>
      </c>
      <c r="T514" s="4" t="s">
        <v>8270</v>
      </c>
    </row>
    <row r="515" spans="1:20" x14ac:dyDescent="0.3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11">
        <f t="shared" ref="J515:J578" si="24">(((I515/60)/60)/24)+DATE(1970,1,1)+(-5/24)</f>
        <v>42597.083333333336</v>
      </c>
      <c r="K515" s="4">
        <v>1467387705</v>
      </c>
      <c r="L515" s="11">
        <f t="shared" ref="L515:L578" si="25">(((K515/60)/60)/24)+DATE(1970,1,1)+(-5/24)</f>
        <v>42552.445659722223</v>
      </c>
      <c r="M515" s="4" t="b">
        <v>0</v>
      </c>
      <c r="N515" s="4">
        <v>68</v>
      </c>
      <c r="O515" s="16">
        <f>(E515/D515)*100</f>
        <v>13.923999999999999</v>
      </c>
      <c r="P515" s="7">
        <f t="shared" ref="P515:P578" si="26">(E515/N515)</f>
        <v>102.38235294117646</v>
      </c>
      <c r="Q515" s="4" t="str">
        <f>LEFT(T515,FIND("/",T515,1)-1)</f>
        <v>film &amp; video</v>
      </c>
      <c r="R515" s="4" t="str">
        <f>RIGHT(T515,LEN(T515)-FIND("/",T515))</f>
        <v>animation</v>
      </c>
      <c r="S515" s="4" t="b">
        <v>0</v>
      </c>
      <c r="T515" s="4" t="s">
        <v>8270</v>
      </c>
    </row>
    <row r="516" spans="1:20" x14ac:dyDescent="0.3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11">
        <f t="shared" si="24"/>
        <v>41860.405636574069</v>
      </c>
      <c r="K516" s="4">
        <v>1405003447</v>
      </c>
      <c r="L516" s="11">
        <f t="shared" si="25"/>
        <v>41830.405636574069</v>
      </c>
      <c r="M516" s="4" t="b">
        <v>0</v>
      </c>
      <c r="N516" s="4">
        <v>3</v>
      </c>
      <c r="O516" s="16">
        <f>(E516/D516)*100</f>
        <v>3.3333333333333335</v>
      </c>
      <c r="P516" s="7">
        <f t="shared" si="26"/>
        <v>16.666666666666668</v>
      </c>
      <c r="Q516" s="4" t="str">
        <f>LEFT(T516,FIND("/",T516,1)-1)</f>
        <v>film &amp; video</v>
      </c>
      <c r="R516" s="4" t="str">
        <f>RIGHT(T516,LEN(T516)-FIND("/",T516))</f>
        <v>animation</v>
      </c>
      <c r="S516" s="4" t="b">
        <v>0</v>
      </c>
      <c r="T516" s="4" t="s">
        <v>8270</v>
      </c>
    </row>
    <row r="517" spans="1:20" x14ac:dyDescent="0.3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11">
        <f t="shared" si="24"/>
        <v>42367.282418981478</v>
      </c>
      <c r="K517" s="4">
        <v>1447933601</v>
      </c>
      <c r="L517" s="11">
        <f t="shared" si="25"/>
        <v>42327.282418981478</v>
      </c>
      <c r="M517" s="4" t="b">
        <v>0</v>
      </c>
      <c r="N517" s="4">
        <v>34</v>
      </c>
      <c r="O517" s="16">
        <f>(E517/D517)*100</f>
        <v>25.41340206185567</v>
      </c>
      <c r="P517" s="7">
        <f t="shared" si="26"/>
        <v>725.02941176470586</v>
      </c>
      <c r="Q517" s="4" t="str">
        <f>LEFT(T517,FIND("/",T517,1)-1)</f>
        <v>film &amp; video</v>
      </c>
      <c r="R517" s="4" t="str">
        <f>RIGHT(T517,LEN(T517)-FIND("/",T517))</f>
        <v>animation</v>
      </c>
      <c r="S517" s="4" t="b">
        <v>0</v>
      </c>
      <c r="T517" s="4" t="s">
        <v>8270</v>
      </c>
    </row>
    <row r="518" spans="1:20" x14ac:dyDescent="0.3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11">
        <f t="shared" si="24"/>
        <v>42151.570370370369</v>
      </c>
      <c r="K518" s="4">
        <v>1427568080</v>
      </c>
      <c r="L518" s="11">
        <f t="shared" si="25"/>
        <v>42091.570370370369</v>
      </c>
      <c r="M518" s="4" t="b">
        <v>0</v>
      </c>
      <c r="N518" s="4">
        <v>0</v>
      </c>
      <c r="O518" s="16">
        <f>(E518/D518)*100</f>
        <v>0</v>
      </c>
      <c r="P518" s="7" t="e">
        <f t="shared" si="26"/>
        <v>#DIV/0!</v>
      </c>
      <c r="Q518" s="4" t="str">
        <f>LEFT(T518,FIND("/",T518,1)-1)</f>
        <v>film &amp; video</v>
      </c>
      <c r="R518" s="4" t="str">
        <f>RIGHT(T518,LEN(T518)-FIND("/",T518))</f>
        <v>animation</v>
      </c>
      <c r="S518" s="4" t="b">
        <v>0</v>
      </c>
      <c r="T518" s="4" t="s">
        <v>8270</v>
      </c>
    </row>
    <row r="519" spans="1:20" ht="28.8" x14ac:dyDescent="0.3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11">
        <f t="shared" si="24"/>
        <v>42768.406956018516</v>
      </c>
      <c r="K519" s="4">
        <v>1483454761</v>
      </c>
      <c r="L519" s="11">
        <f t="shared" si="25"/>
        <v>42738.406956018516</v>
      </c>
      <c r="M519" s="4" t="b">
        <v>0</v>
      </c>
      <c r="N519" s="4">
        <v>3</v>
      </c>
      <c r="O519" s="16">
        <f>(E519/D519)*100</f>
        <v>1.3666666666666667</v>
      </c>
      <c r="P519" s="7">
        <f t="shared" si="26"/>
        <v>68.333333333333329</v>
      </c>
      <c r="Q519" s="4" t="str">
        <f>LEFT(T519,FIND("/",T519,1)-1)</f>
        <v>film &amp; video</v>
      </c>
      <c r="R519" s="4" t="str">
        <f>RIGHT(T519,LEN(T519)-FIND("/",T519))</f>
        <v>animation</v>
      </c>
      <c r="S519" s="4" t="b">
        <v>0</v>
      </c>
      <c r="T519" s="4" t="s">
        <v>8270</v>
      </c>
    </row>
    <row r="520" spans="1:20" ht="28.8" x14ac:dyDescent="0.3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11">
        <f t="shared" si="24"/>
        <v>42253.406944444439</v>
      </c>
      <c r="K520" s="4">
        <v>1438958824</v>
      </c>
      <c r="L520" s="11">
        <f t="shared" si="25"/>
        <v>42223.407685185179</v>
      </c>
      <c r="M520" s="4" t="b">
        <v>0</v>
      </c>
      <c r="N520" s="4">
        <v>0</v>
      </c>
      <c r="O520" s="16">
        <f>(E520/D520)*100</f>
        <v>0</v>
      </c>
      <c r="P520" s="7" t="e">
        <f t="shared" si="26"/>
        <v>#DIV/0!</v>
      </c>
      <c r="Q520" s="4" t="str">
        <f>LEFT(T520,FIND("/",T520,1)-1)</f>
        <v>film &amp; video</v>
      </c>
      <c r="R520" s="4" t="str">
        <f>RIGHT(T520,LEN(T520)-FIND("/",T520))</f>
        <v>animation</v>
      </c>
      <c r="S520" s="4" t="b">
        <v>0</v>
      </c>
      <c r="T520" s="4" t="s">
        <v>8270</v>
      </c>
    </row>
    <row r="521" spans="1:20" ht="28.8" x14ac:dyDescent="0.3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11">
        <f t="shared" si="24"/>
        <v>41248.183113425926</v>
      </c>
      <c r="K521" s="4">
        <v>1352107421</v>
      </c>
      <c r="L521" s="11">
        <f t="shared" si="25"/>
        <v>41218.183113425926</v>
      </c>
      <c r="M521" s="4" t="b">
        <v>0</v>
      </c>
      <c r="N521" s="4">
        <v>70</v>
      </c>
      <c r="O521" s="16">
        <f>(E521/D521)*100</f>
        <v>22.881426547787683</v>
      </c>
      <c r="P521" s="7">
        <f t="shared" si="26"/>
        <v>39.228571428571428</v>
      </c>
      <c r="Q521" s="4" t="str">
        <f>LEFT(T521,FIND("/",T521,1)-1)</f>
        <v>film &amp; video</v>
      </c>
      <c r="R521" s="4" t="str">
        <f>RIGHT(T521,LEN(T521)-FIND("/",T521))</f>
        <v>animation</v>
      </c>
      <c r="S521" s="4" t="b">
        <v>0</v>
      </c>
      <c r="T521" s="4" t="s">
        <v>8270</v>
      </c>
    </row>
    <row r="522" spans="1:20" ht="28.8" x14ac:dyDescent="0.3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11">
        <f t="shared" si="24"/>
        <v>42348.493761574071</v>
      </c>
      <c r="K522" s="4">
        <v>1447174261</v>
      </c>
      <c r="L522" s="11">
        <f t="shared" si="25"/>
        <v>42318.493761574071</v>
      </c>
      <c r="M522" s="4" t="b">
        <v>0</v>
      </c>
      <c r="N522" s="4">
        <v>34</v>
      </c>
      <c r="O522" s="16">
        <f>(E522/D522)*100</f>
        <v>102.1</v>
      </c>
      <c r="P522" s="7">
        <f t="shared" si="26"/>
        <v>150.14705882352942</v>
      </c>
      <c r="Q522" s="4" t="str">
        <f>LEFT(T522,FIND("/",T522,1)-1)</f>
        <v>theater</v>
      </c>
      <c r="R522" s="4" t="str">
        <f>RIGHT(T522,LEN(T522)-FIND("/",T522))</f>
        <v>plays</v>
      </c>
      <c r="S522" s="4" t="b">
        <v>1</v>
      </c>
      <c r="T522" s="4" t="s">
        <v>8271</v>
      </c>
    </row>
    <row r="523" spans="1:20" ht="28.8" x14ac:dyDescent="0.3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11">
        <f t="shared" si="24"/>
        <v>42674.999305555553</v>
      </c>
      <c r="K523" s="4">
        <v>1475460819</v>
      </c>
      <c r="L523" s="11">
        <f t="shared" si="25"/>
        <v>42645.884479166663</v>
      </c>
      <c r="M523" s="4" t="b">
        <v>0</v>
      </c>
      <c r="N523" s="4">
        <v>56</v>
      </c>
      <c r="O523" s="16">
        <f>(E523/D523)*100</f>
        <v>104.64</v>
      </c>
      <c r="P523" s="7">
        <f t="shared" si="26"/>
        <v>93.428571428571431</v>
      </c>
      <c r="Q523" s="4" t="str">
        <f>LEFT(T523,FIND("/",T523,1)-1)</f>
        <v>theater</v>
      </c>
      <c r="R523" s="4" t="str">
        <f>RIGHT(T523,LEN(T523)-FIND("/",T523))</f>
        <v>plays</v>
      </c>
      <c r="S523" s="4" t="b">
        <v>1</v>
      </c>
      <c r="T523" s="4" t="s">
        <v>8271</v>
      </c>
    </row>
    <row r="524" spans="1:20" x14ac:dyDescent="0.3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11">
        <f t="shared" si="24"/>
        <v>42449.790798611109</v>
      </c>
      <c r="K524" s="4">
        <v>1456793925</v>
      </c>
      <c r="L524" s="11">
        <f t="shared" si="25"/>
        <v>42429.832465277774</v>
      </c>
      <c r="M524" s="4" t="b">
        <v>0</v>
      </c>
      <c r="N524" s="4">
        <v>31</v>
      </c>
      <c r="O524" s="16">
        <f>(E524/D524)*100</f>
        <v>114.66666666666667</v>
      </c>
      <c r="P524" s="7">
        <f t="shared" si="26"/>
        <v>110.96774193548387</v>
      </c>
      <c r="Q524" s="4" t="str">
        <f>LEFT(T524,FIND("/",T524,1)-1)</f>
        <v>theater</v>
      </c>
      <c r="R524" s="4" t="str">
        <f>RIGHT(T524,LEN(T524)-FIND("/",T524))</f>
        <v>plays</v>
      </c>
      <c r="S524" s="4" t="b">
        <v>1</v>
      </c>
      <c r="T524" s="4" t="s">
        <v>8271</v>
      </c>
    </row>
    <row r="525" spans="1:20" ht="28.8" x14ac:dyDescent="0.3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11">
        <f t="shared" si="24"/>
        <v>42267.924490740734</v>
      </c>
      <c r="K525" s="4">
        <v>1440213076</v>
      </c>
      <c r="L525" s="11">
        <f t="shared" si="25"/>
        <v>42237.924490740734</v>
      </c>
      <c r="M525" s="4" t="b">
        <v>0</v>
      </c>
      <c r="N525" s="4">
        <v>84</v>
      </c>
      <c r="O525" s="16">
        <f>(E525/D525)*100</f>
        <v>120.6</v>
      </c>
      <c r="P525" s="7">
        <f t="shared" si="26"/>
        <v>71.785714285714292</v>
      </c>
      <c r="Q525" s="4" t="str">
        <f>LEFT(T525,FIND("/",T525,1)-1)</f>
        <v>theater</v>
      </c>
      <c r="R525" s="4" t="str">
        <f>RIGHT(T525,LEN(T525)-FIND("/",T525))</f>
        <v>plays</v>
      </c>
      <c r="S525" s="4" t="b">
        <v>1</v>
      </c>
      <c r="T525" s="4" t="s">
        <v>8271</v>
      </c>
    </row>
    <row r="526" spans="1:20" ht="28.8" x14ac:dyDescent="0.3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11">
        <f t="shared" si="24"/>
        <v>42522.508900462963</v>
      </c>
      <c r="K526" s="4">
        <v>1462209169</v>
      </c>
      <c r="L526" s="11">
        <f t="shared" si="25"/>
        <v>42492.508900462963</v>
      </c>
      <c r="M526" s="4" t="b">
        <v>0</v>
      </c>
      <c r="N526" s="4">
        <v>130</v>
      </c>
      <c r="O526" s="16">
        <f>(E526/D526)*100</f>
        <v>108.67285714285715</v>
      </c>
      <c r="P526" s="7">
        <f t="shared" si="26"/>
        <v>29.258076923076924</v>
      </c>
      <c r="Q526" s="4" t="str">
        <f>LEFT(T526,FIND("/",T526,1)-1)</f>
        <v>theater</v>
      </c>
      <c r="R526" s="4" t="str">
        <f>RIGHT(T526,LEN(T526)-FIND("/",T526))</f>
        <v>plays</v>
      </c>
      <c r="S526" s="4" t="b">
        <v>1</v>
      </c>
      <c r="T526" s="4" t="s">
        <v>8271</v>
      </c>
    </row>
    <row r="527" spans="1:20" ht="28.8" x14ac:dyDescent="0.3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11">
        <f t="shared" si="24"/>
        <v>41895.192604166667</v>
      </c>
      <c r="K527" s="4">
        <v>1406713041</v>
      </c>
      <c r="L527" s="11">
        <f t="shared" si="25"/>
        <v>41850.192604166667</v>
      </c>
      <c r="M527" s="4" t="b">
        <v>0</v>
      </c>
      <c r="N527" s="4">
        <v>12</v>
      </c>
      <c r="O527" s="16">
        <f>(E527/D527)*100</f>
        <v>100</v>
      </c>
      <c r="P527" s="7">
        <f t="shared" si="26"/>
        <v>1000</v>
      </c>
      <c r="Q527" s="4" t="str">
        <f>LEFT(T527,FIND("/",T527,1)-1)</f>
        <v>theater</v>
      </c>
      <c r="R527" s="4" t="str">
        <f>RIGHT(T527,LEN(T527)-FIND("/",T527))</f>
        <v>plays</v>
      </c>
      <c r="S527" s="4" t="b">
        <v>1</v>
      </c>
      <c r="T527" s="4" t="s">
        <v>8271</v>
      </c>
    </row>
    <row r="528" spans="1:20" ht="28.8" x14ac:dyDescent="0.3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11">
        <f t="shared" si="24"/>
        <v>42223.499999999993</v>
      </c>
      <c r="K528" s="4">
        <v>1436278344</v>
      </c>
      <c r="L528" s="11">
        <f t="shared" si="25"/>
        <v>42192.383611111109</v>
      </c>
      <c r="M528" s="4" t="b">
        <v>0</v>
      </c>
      <c r="N528" s="4">
        <v>23</v>
      </c>
      <c r="O528" s="16">
        <f>(E528/D528)*100</f>
        <v>113.99999999999999</v>
      </c>
      <c r="P528" s="7">
        <f t="shared" si="26"/>
        <v>74.347826086956516</v>
      </c>
      <c r="Q528" s="4" t="str">
        <f>LEFT(T528,FIND("/",T528,1)-1)</f>
        <v>theater</v>
      </c>
      <c r="R528" s="4" t="str">
        <f>RIGHT(T528,LEN(T528)-FIND("/",T528))</f>
        <v>plays</v>
      </c>
      <c r="S528" s="4" t="b">
        <v>1</v>
      </c>
      <c r="T528" s="4" t="s">
        <v>8271</v>
      </c>
    </row>
    <row r="529" spans="1:20" ht="28.8" x14ac:dyDescent="0.3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11">
        <f t="shared" si="24"/>
        <v>42783.461805555555</v>
      </c>
      <c r="K529" s="4">
        <v>1484715366</v>
      </c>
      <c r="L529" s="11">
        <f t="shared" si="25"/>
        <v>42752.997291666667</v>
      </c>
      <c r="M529" s="4" t="b">
        <v>0</v>
      </c>
      <c r="N529" s="4">
        <v>158</v>
      </c>
      <c r="O529" s="16">
        <f>(E529/D529)*100</f>
        <v>100.85</v>
      </c>
      <c r="P529" s="7">
        <f t="shared" si="26"/>
        <v>63.829113924050631</v>
      </c>
      <c r="Q529" s="4" t="str">
        <f>LEFT(T529,FIND("/",T529,1)-1)</f>
        <v>theater</v>
      </c>
      <c r="R529" s="4" t="str">
        <f>RIGHT(T529,LEN(T529)-FIND("/",T529))</f>
        <v>plays</v>
      </c>
      <c r="S529" s="4" t="b">
        <v>1</v>
      </c>
      <c r="T529" s="4" t="s">
        <v>8271</v>
      </c>
    </row>
    <row r="530" spans="1:20" x14ac:dyDescent="0.3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11">
        <f t="shared" si="24"/>
        <v>42176.680555555555</v>
      </c>
      <c r="K530" s="4">
        <v>1433109907</v>
      </c>
      <c r="L530" s="11">
        <f t="shared" si="25"/>
        <v>42155.71188657407</v>
      </c>
      <c r="M530" s="4" t="b">
        <v>0</v>
      </c>
      <c r="N530" s="4">
        <v>30</v>
      </c>
      <c r="O530" s="16">
        <f>(E530/D530)*100</f>
        <v>115.65217391304347</v>
      </c>
      <c r="P530" s="7">
        <f t="shared" si="26"/>
        <v>44.333333333333336</v>
      </c>
      <c r="Q530" s="4" t="str">
        <f>LEFT(T530,FIND("/",T530,1)-1)</f>
        <v>theater</v>
      </c>
      <c r="R530" s="4" t="str">
        <f>RIGHT(T530,LEN(T530)-FIND("/",T530))</f>
        <v>plays</v>
      </c>
      <c r="S530" s="4" t="b">
        <v>1</v>
      </c>
      <c r="T530" s="4" t="s">
        <v>8271</v>
      </c>
    </row>
    <row r="531" spans="1:20" ht="28.8" x14ac:dyDescent="0.3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11">
        <f t="shared" si="24"/>
        <v>42745.999999999993</v>
      </c>
      <c r="K531" s="4">
        <v>1482281094</v>
      </c>
      <c r="L531" s="11">
        <f t="shared" si="25"/>
        <v>42724.822847222218</v>
      </c>
      <c r="M531" s="4" t="b">
        <v>0</v>
      </c>
      <c r="N531" s="4">
        <v>18</v>
      </c>
      <c r="O531" s="16">
        <f>(E531/D531)*100</f>
        <v>130.41666666666666</v>
      </c>
      <c r="P531" s="7">
        <f t="shared" si="26"/>
        <v>86.944444444444443</v>
      </c>
      <c r="Q531" s="4" t="str">
        <f>LEFT(T531,FIND("/",T531,1)-1)</f>
        <v>theater</v>
      </c>
      <c r="R531" s="4" t="str">
        <f>RIGHT(T531,LEN(T531)-FIND("/",T531))</f>
        <v>plays</v>
      </c>
      <c r="S531" s="4" t="b">
        <v>1</v>
      </c>
      <c r="T531" s="4" t="s">
        <v>8271</v>
      </c>
    </row>
    <row r="532" spans="1:20" ht="28.8" x14ac:dyDescent="0.3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11">
        <f t="shared" si="24"/>
        <v>42178.874999999993</v>
      </c>
      <c r="K532" s="4">
        <v>1433254268</v>
      </c>
      <c r="L532" s="11">
        <f t="shared" si="25"/>
        <v>42157.382731481477</v>
      </c>
      <c r="M532" s="4" t="b">
        <v>0</v>
      </c>
      <c r="N532" s="4">
        <v>29</v>
      </c>
      <c r="O532" s="16">
        <f>(E532/D532)*100</f>
        <v>107.78267254038178</v>
      </c>
      <c r="P532" s="7">
        <f t="shared" si="26"/>
        <v>126.55172413793103</v>
      </c>
      <c r="Q532" s="4" t="str">
        <f>LEFT(T532,FIND("/",T532,1)-1)</f>
        <v>theater</v>
      </c>
      <c r="R532" s="4" t="str">
        <f>RIGHT(T532,LEN(T532)-FIND("/",T532))</f>
        <v>plays</v>
      </c>
      <c r="S532" s="4" t="b">
        <v>1</v>
      </c>
      <c r="T532" s="4" t="s">
        <v>8271</v>
      </c>
    </row>
    <row r="533" spans="1:20" ht="28.8" x14ac:dyDescent="0.3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11">
        <f t="shared" si="24"/>
        <v>42721.082638888889</v>
      </c>
      <c r="K533" s="4">
        <v>1478050429</v>
      </c>
      <c r="L533" s="11">
        <f t="shared" si="25"/>
        <v>42675.856817129628</v>
      </c>
      <c r="M533" s="4" t="b">
        <v>0</v>
      </c>
      <c r="N533" s="4">
        <v>31</v>
      </c>
      <c r="O533" s="16">
        <f>(E533/D533)*100</f>
        <v>100</v>
      </c>
      <c r="P533" s="7">
        <f t="shared" si="26"/>
        <v>129.03225806451613</v>
      </c>
      <c r="Q533" s="4" t="str">
        <f>LEFT(T533,FIND("/",T533,1)-1)</f>
        <v>theater</v>
      </c>
      <c r="R533" s="4" t="str">
        <f>RIGHT(T533,LEN(T533)-FIND("/",T533))</f>
        <v>plays</v>
      </c>
      <c r="S533" s="4" t="b">
        <v>1</v>
      </c>
      <c r="T533" s="4" t="s">
        <v>8271</v>
      </c>
    </row>
    <row r="534" spans="1:20" ht="28.8" x14ac:dyDescent="0.3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11">
        <f t="shared" si="24"/>
        <v>42502.798703703702</v>
      </c>
      <c r="K534" s="4">
        <v>1460506208</v>
      </c>
      <c r="L534" s="11">
        <f t="shared" si="25"/>
        <v>42472.798703703702</v>
      </c>
      <c r="M534" s="4" t="b">
        <v>0</v>
      </c>
      <c r="N534" s="4">
        <v>173</v>
      </c>
      <c r="O534" s="16">
        <f>(E534/D534)*100</f>
        <v>123.25</v>
      </c>
      <c r="P534" s="7">
        <f t="shared" si="26"/>
        <v>71.242774566473983</v>
      </c>
      <c r="Q534" s="4" t="str">
        <f>LEFT(T534,FIND("/",T534,1)-1)</f>
        <v>theater</v>
      </c>
      <c r="R534" s="4" t="str">
        <f>RIGHT(T534,LEN(T534)-FIND("/",T534))</f>
        <v>plays</v>
      </c>
      <c r="S534" s="4" t="b">
        <v>1</v>
      </c>
      <c r="T534" s="4" t="s">
        <v>8271</v>
      </c>
    </row>
    <row r="535" spans="1:20" ht="28.8" x14ac:dyDescent="0.3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11">
        <f t="shared" si="24"/>
        <v>42506.226446759254</v>
      </c>
      <c r="K535" s="4">
        <v>1461320765</v>
      </c>
      <c r="L535" s="11">
        <f t="shared" si="25"/>
        <v>42482.226446759254</v>
      </c>
      <c r="M535" s="4" t="b">
        <v>0</v>
      </c>
      <c r="N535" s="4">
        <v>17</v>
      </c>
      <c r="O535" s="16">
        <f>(E535/D535)*100</f>
        <v>100.2</v>
      </c>
      <c r="P535" s="7">
        <f t="shared" si="26"/>
        <v>117.88235294117646</v>
      </c>
      <c r="Q535" s="4" t="str">
        <f>LEFT(T535,FIND("/",T535,1)-1)</f>
        <v>theater</v>
      </c>
      <c r="R535" s="4" t="str">
        <f>RIGHT(T535,LEN(T535)-FIND("/",T535))</f>
        <v>plays</v>
      </c>
      <c r="S535" s="4" t="b">
        <v>1</v>
      </c>
      <c r="T535" s="4" t="s">
        <v>8271</v>
      </c>
    </row>
    <row r="536" spans="1:20" ht="28.8" x14ac:dyDescent="0.3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11">
        <f t="shared" si="24"/>
        <v>42309.749999999993</v>
      </c>
      <c r="K536" s="4">
        <v>1443036470</v>
      </c>
      <c r="L536" s="11">
        <f t="shared" si="25"/>
        <v>42270.602662037032</v>
      </c>
      <c r="M536" s="4" t="b">
        <v>0</v>
      </c>
      <c r="N536" s="4">
        <v>48</v>
      </c>
      <c r="O536" s="16">
        <f>(E536/D536)*100</f>
        <v>104.66666666666666</v>
      </c>
      <c r="P536" s="7">
        <f t="shared" si="26"/>
        <v>327.08333333333331</v>
      </c>
      <c r="Q536" s="4" t="str">
        <f>LEFT(T536,FIND("/",T536,1)-1)</f>
        <v>theater</v>
      </c>
      <c r="R536" s="4" t="str">
        <f>RIGHT(T536,LEN(T536)-FIND("/",T536))</f>
        <v>plays</v>
      </c>
      <c r="S536" s="4" t="b">
        <v>1</v>
      </c>
      <c r="T536" s="4" t="s">
        <v>8271</v>
      </c>
    </row>
    <row r="537" spans="1:20" ht="28.8" x14ac:dyDescent="0.3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11">
        <f t="shared" si="24"/>
        <v>42741.336863425917</v>
      </c>
      <c r="K537" s="4">
        <v>1481115905</v>
      </c>
      <c r="L537" s="11">
        <f t="shared" si="25"/>
        <v>42711.336863425917</v>
      </c>
      <c r="M537" s="4" t="b">
        <v>0</v>
      </c>
      <c r="N537" s="4">
        <v>59</v>
      </c>
      <c r="O537" s="16">
        <f>(E537/D537)*100</f>
        <v>102.49999999999999</v>
      </c>
      <c r="P537" s="7">
        <f t="shared" si="26"/>
        <v>34.745762711864408</v>
      </c>
      <c r="Q537" s="4" t="str">
        <f>LEFT(T537,FIND("/",T537,1)-1)</f>
        <v>theater</v>
      </c>
      <c r="R537" s="4" t="str">
        <f>RIGHT(T537,LEN(T537)-FIND("/",T537))</f>
        <v>plays</v>
      </c>
      <c r="S537" s="4" t="b">
        <v>1</v>
      </c>
      <c r="T537" s="4" t="s">
        <v>8271</v>
      </c>
    </row>
    <row r="538" spans="1:20" ht="28.8" x14ac:dyDescent="0.3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11">
        <f t="shared" si="24"/>
        <v>42219.541666666664</v>
      </c>
      <c r="K538" s="4">
        <v>1435133807</v>
      </c>
      <c r="L538" s="11">
        <f t="shared" si="25"/>
        <v>42179.136655092596</v>
      </c>
      <c r="M538" s="4" t="b">
        <v>0</v>
      </c>
      <c r="N538" s="4">
        <v>39</v>
      </c>
      <c r="O538" s="16">
        <f>(E538/D538)*100</f>
        <v>118.25757575757576</v>
      </c>
      <c r="P538" s="7">
        <f t="shared" si="26"/>
        <v>100.06410256410257</v>
      </c>
      <c r="Q538" s="4" t="str">
        <f>LEFT(T538,FIND("/",T538,1)-1)</f>
        <v>theater</v>
      </c>
      <c r="R538" s="4" t="str">
        <f>RIGHT(T538,LEN(T538)-FIND("/",T538))</f>
        <v>plays</v>
      </c>
      <c r="S538" s="4" t="b">
        <v>1</v>
      </c>
      <c r="T538" s="4" t="s">
        <v>8271</v>
      </c>
    </row>
    <row r="539" spans="1:20" ht="28.8" x14ac:dyDescent="0.3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11">
        <f t="shared" si="24"/>
        <v>42312.601747685178</v>
      </c>
      <c r="K539" s="4">
        <v>1444069591</v>
      </c>
      <c r="L539" s="11">
        <f t="shared" si="25"/>
        <v>42282.560081018521</v>
      </c>
      <c r="M539" s="4" t="b">
        <v>0</v>
      </c>
      <c r="N539" s="4">
        <v>59</v>
      </c>
      <c r="O539" s="16">
        <f>(E539/D539)*100</f>
        <v>120.5</v>
      </c>
      <c r="P539" s="7">
        <f t="shared" si="26"/>
        <v>40.847457627118644</v>
      </c>
      <c r="Q539" s="4" t="str">
        <f>LEFT(T539,FIND("/",T539,1)-1)</f>
        <v>theater</v>
      </c>
      <c r="R539" s="4" t="str">
        <f>RIGHT(T539,LEN(T539)-FIND("/",T539))</f>
        <v>plays</v>
      </c>
      <c r="S539" s="4" t="b">
        <v>1</v>
      </c>
      <c r="T539" s="4" t="s">
        <v>8271</v>
      </c>
    </row>
    <row r="540" spans="1:20" ht="28.8" x14ac:dyDescent="0.3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11">
        <f t="shared" si="24"/>
        <v>42503.586377314808</v>
      </c>
      <c r="K540" s="4">
        <v>1460574263</v>
      </c>
      <c r="L540" s="11">
        <f t="shared" si="25"/>
        <v>42473.586377314808</v>
      </c>
      <c r="M540" s="4" t="b">
        <v>0</v>
      </c>
      <c r="N540" s="4">
        <v>60</v>
      </c>
      <c r="O540" s="16">
        <f>(E540/D540)*100</f>
        <v>302.42</v>
      </c>
      <c r="P540" s="7">
        <f t="shared" si="26"/>
        <v>252.01666666666668</v>
      </c>
      <c r="Q540" s="4" t="str">
        <f>LEFT(T540,FIND("/",T540,1)-1)</f>
        <v>theater</v>
      </c>
      <c r="R540" s="4" t="str">
        <f>RIGHT(T540,LEN(T540)-FIND("/",T540))</f>
        <v>plays</v>
      </c>
      <c r="S540" s="4" t="b">
        <v>1</v>
      </c>
      <c r="T540" s="4" t="s">
        <v>8271</v>
      </c>
    </row>
    <row r="541" spans="1:20" x14ac:dyDescent="0.3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11">
        <f t="shared" si="24"/>
        <v>42555.841516203705</v>
      </c>
      <c r="K541" s="4">
        <v>1465866707</v>
      </c>
      <c r="L541" s="11">
        <f t="shared" si="25"/>
        <v>42534.841516203705</v>
      </c>
      <c r="M541" s="4" t="b">
        <v>0</v>
      </c>
      <c r="N541" s="4">
        <v>20</v>
      </c>
      <c r="O541" s="16">
        <f>(E541/D541)*100</f>
        <v>100.64400000000001</v>
      </c>
      <c r="P541" s="7">
        <f t="shared" si="26"/>
        <v>25.161000000000001</v>
      </c>
      <c r="Q541" s="4" t="str">
        <f>LEFT(T541,FIND("/",T541,1)-1)</f>
        <v>theater</v>
      </c>
      <c r="R541" s="4" t="str">
        <f>RIGHT(T541,LEN(T541)-FIND("/",T541))</f>
        <v>plays</v>
      </c>
      <c r="S541" s="4" t="b">
        <v>1</v>
      </c>
      <c r="T541" s="4" t="s">
        <v>8271</v>
      </c>
    </row>
    <row r="542" spans="1:20" ht="28.8" x14ac:dyDescent="0.3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11">
        <f t="shared" si="24"/>
        <v>42039.608865740738</v>
      </c>
      <c r="K542" s="4">
        <v>1420486606</v>
      </c>
      <c r="L542" s="11">
        <f t="shared" si="25"/>
        <v>42009.608865740738</v>
      </c>
      <c r="M542" s="4" t="b">
        <v>0</v>
      </c>
      <c r="N542" s="4">
        <v>1</v>
      </c>
      <c r="O542" s="16">
        <f>(E542/D542)*100</f>
        <v>6.6666666666666671E-3</v>
      </c>
      <c r="P542" s="7">
        <f t="shared" si="26"/>
        <v>1</v>
      </c>
      <c r="Q542" s="4" t="str">
        <f>LEFT(T542,FIND("/",T542,1)-1)</f>
        <v>technology</v>
      </c>
      <c r="R542" s="4" t="str">
        <f>RIGHT(T542,LEN(T542)-FIND("/",T542))</f>
        <v>web</v>
      </c>
      <c r="S542" s="4" t="b">
        <v>0</v>
      </c>
      <c r="T542" s="4" t="s">
        <v>8272</v>
      </c>
    </row>
    <row r="543" spans="1:20" x14ac:dyDescent="0.3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11">
        <f t="shared" si="24"/>
        <v>42305.838356481479</v>
      </c>
      <c r="K543" s="4">
        <v>1443488834</v>
      </c>
      <c r="L543" s="11">
        <f t="shared" si="25"/>
        <v>42275.838356481479</v>
      </c>
      <c r="M543" s="4" t="b">
        <v>0</v>
      </c>
      <c r="N543" s="4">
        <v>1</v>
      </c>
      <c r="O543" s="16">
        <f>(E543/D543)*100</f>
        <v>0.55555555555555558</v>
      </c>
      <c r="P543" s="7">
        <f t="shared" si="26"/>
        <v>25</v>
      </c>
      <c r="Q543" s="4" t="str">
        <f>LEFT(T543,FIND("/",T543,1)-1)</f>
        <v>technology</v>
      </c>
      <c r="R543" s="4" t="str">
        <f>RIGHT(T543,LEN(T543)-FIND("/",T543))</f>
        <v>web</v>
      </c>
      <c r="S543" s="4" t="b">
        <v>0</v>
      </c>
      <c r="T543" s="4" t="s">
        <v>8272</v>
      </c>
    </row>
    <row r="544" spans="1:20" ht="28.8" x14ac:dyDescent="0.3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11">
        <f t="shared" si="24"/>
        <v>42493.487453703703</v>
      </c>
      <c r="K544" s="4">
        <v>1457113316</v>
      </c>
      <c r="L544" s="11">
        <f t="shared" si="25"/>
        <v>42433.529120370367</v>
      </c>
      <c r="M544" s="4" t="b">
        <v>0</v>
      </c>
      <c r="N544" s="4">
        <v>1</v>
      </c>
      <c r="O544" s="16">
        <f>(E544/D544)*100</f>
        <v>3.9999999999999996E-4</v>
      </c>
      <c r="P544" s="7">
        <f t="shared" si="26"/>
        <v>1</v>
      </c>
      <c r="Q544" s="4" t="str">
        <f>LEFT(T544,FIND("/",T544,1)-1)</f>
        <v>technology</v>
      </c>
      <c r="R544" s="4" t="str">
        <f>RIGHT(T544,LEN(T544)-FIND("/",T544))</f>
        <v>web</v>
      </c>
      <c r="S544" s="4" t="b">
        <v>0</v>
      </c>
      <c r="T544" s="4" t="s">
        <v>8272</v>
      </c>
    </row>
    <row r="545" spans="1:20" ht="28.8" x14ac:dyDescent="0.3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11">
        <f t="shared" si="24"/>
        <v>41943.88381944444</v>
      </c>
      <c r="K545" s="4">
        <v>1412215962</v>
      </c>
      <c r="L545" s="11">
        <f t="shared" si="25"/>
        <v>41913.88381944444</v>
      </c>
      <c r="M545" s="4" t="b">
        <v>0</v>
      </c>
      <c r="N545" s="4">
        <v>2</v>
      </c>
      <c r="O545" s="16">
        <f>(E545/D545)*100</f>
        <v>0.31818181818181818</v>
      </c>
      <c r="P545" s="7">
        <f t="shared" si="26"/>
        <v>35</v>
      </c>
      <c r="Q545" s="4" t="str">
        <f>LEFT(T545,FIND("/",T545,1)-1)</f>
        <v>technology</v>
      </c>
      <c r="R545" s="4" t="str">
        <f>RIGHT(T545,LEN(T545)-FIND("/",T545))</f>
        <v>web</v>
      </c>
      <c r="S545" s="4" t="b">
        <v>0</v>
      </c>
      <c r="T545" s="4" t="s">
        <v>8272</v>
      </c>
    </row>
    <row r="546" spans="1:20" ht="28.8" x14ac:dyDescent="0.3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11">
        <f t="shared" si="24"/>
        <v>42555.448611111111</v>
      </c>
      <c r="K546" s="4">
        <v>1465055160</v>
      </c>
      <c r="L546" s="11">
        <f t="shared" si="25"/>
        <v>42525.448611111111</v>
      </c>
      <c r="M546" s="4" t="b">
        <v>0</v>
      </c>
      <c r="N546" s="4">
        <v>2</v>
      </c>
      <c r="O546" s="16">
        <f>(E546/D546)*100</f>
        <v>1.2</v>
      </c>
      <c r="P546" s="7">
        <f t="shared" si="26"/>
        <v>3</v>
      </c>
      <c r="Q546" s="4" t="str">
        <f>LEFT(T546,FIND("/",T546,1)-1)</f>
        <v>technology</v>
      </c>
      <c r="R546" s="4" t="str">
        <f>RIGHT(T546,LEN(T546)-FIND("/",T546))</f>
        <v>web</v>
      </c>
      <c r="S546" s="4" t="b">
        <v>0</v>
      </c>
      <c r="T546" s="4" t="s">
        <v>8272</v>
      </c>
    </row>
    <row r="547" spans="1:20" ht="28.8" x14ac:dyDescent="0.3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11">
        <f t="shared" si="24"/>
        <v>42323.425798611112</v>
      </c>
      <c r="K547" s="4">
        <v>1444140789</v>
      </c>
      <c r="L547" s="11">
        <f t="shared" si="25"/>
        <v>42283.38413194444</v>
      </c>
      <c r="M547" s="4" t="b">
        <v>0</v>
      </c>
      <c r="N547" s="4">
        <v>34</v>
      </c>
      <c r="O547" s="16">
        <f>(E547/D547)*100</f>
        <v>27.383999999999997</v>
      </c>
      <c r="P547" s="7">
        <f t="shared" si="26"/>
        <v>402.70588235294116</v>
      </c>
      <c r="Q547" s="4" t="str">
        <f>LEFT(T547,FIND("/",T547,1)-1)</f>
        <v>technology</v>
      </c>
      <c r="R547" s="4" t="str">
        <f>RIGHT(T547,LEN(T547)-FIND("/",T547))</f>
        <v>web</v>
      </c>
      <c r="S547" s="4" t="b">
        <v>0</v>
      </c>
      <c r="T547" s="4" t="s">
        <v>8272</v>
      </c>
    </row>
    <row r="548" spans="1:20" ht="28.8" x14ac:dyDescent="0.3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11">
        <f t="shared" si="24"/>
        <v>42294.459664351853</v>
      </c>
      <c r="K548" s="4">
        <v>1441209715</v>
      </c>
      <c r="L548" s="11">
        <f t="shared" si="25"/>
        <v>42249.459664351853</v>
      </c>
      <c r="M548" s="4" t="b">
        <v>0</v>
      </c>
      <c r="N548" s="4">
        <v>2</v>
      </c>
      <c r="O548" s="16">
        <f>(E548/D548)*100</f>
        <v>8.666666666666667E-2</v>
      </c>
      <c r="P548" s="7">
        <f t="shared" si="26"/>
        <v>26</v>
      </c>
      <c r="Q548" s="4" t="str">
        <f>LEFT(T548,FIND("/",T548,1)-1)</f>
        <v>technology</v>
      </c>
      <c r="R548" s="4" t="str">
        <f>RIGHT(T548,LEN(T548)-FIND("/",T548))</f>
        <v>web</v>
      </c>
      <c r="S548" s="4" t="b">
        <v>0</v>
      </c>
      <c r="T548" s="4" t="s">
        <v>8272</v>
      </c>
    </row>
    <row r="549" spans="1:20" ht="28.8" x14ac:dyDescent="0.3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11">
        <f t="shared" si="24"/>
        <v>42410.488009259258</v>
      </c>
      <c r="K549" s="4">
        <v>1452530564</v>
      </c>
      <c r="L549" s="11">
        <f t="shared" si="25"/>
        <v>42380.488009259258</v>
      </c>
      <c r="M549" s="4" t="b">
        <v>0</v>
      </c>
      <c r="N549" s="4">
        <v>0</v>
      </c>
      <c r="O549" s="16">
        <f>(E549/D549)*100</f>
        <v>0</v>
      </c>
      <c r="P549" s="7" t="e">
        <f t="shared" si="26"/>
        <v>#DIV/0!</v>
      </c>
      <c r="Q549" s="4" t="str">
        <f>LEFT(T549,FIND("/",T549,1)-1)</f>
        <v>technology</v>
      </c>
      <c r="R549" s="4" t="str">
        <f>RIGHT(T549,LEN(T549)-FIND("/",T549))</f>
        <v>web</v>
      </c>
      <c r="S549" s="4" t="b">
        <v>0</v>
      </c>
      <c r="T549" s="4" t="s">
        <v>8272</v>
      </c>
    </row>
    <row r="550" spans="1:20" ht="28.8" x14ac:dyDescent="0.3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11">
        <f t="shared" si="24"/>
        <v>42306.695</v>
      </c>
      <c r="K550" s="4">
        <v>1443562848</v>
      </c>
      <c r="L550" s="11">
        <f t="shared" si="25"/>
        <v>42276.695</v>
      </c>
      <c r="M550" s="4" t="b">
        <v>0</v>
      </c>
      <c r="N550" s="4">
        <v>1</v>
      </c>
      <c r="O550" s="16">
        <f>(E550/D550)*100</f>
        <v>0.09</v>
      </c>
      <c r="P550" s="7">
        <f t="shared" si="26"/>
        <v>9</v>
      </c>
      <c r="Q550" s="4" t="str">
        <f>LEFT(T550,FIND("/",T550,1)-1)</f>
        <v>technology</v>
      </c>
      <c r="R550" s="4" t="str">
        <f>RIGHT(T550,LEN(T550)-FIND("/",T550))</f>
        <v>web</v>
      </c>
      <c r="S550" s="4" t="b">
        <v>0</v>
      </c>
      <c r="T550" s="4" t="s">
        <v>8272</v>
      </c>
    </row>
    <row r="551" spans="1:20" ht="28.8" x14ac:dyDescent="0.3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11">
        <f t="shared" si="24"/>
        <v>42193.428495370368</v>
      </c>
      <c r="K551" s="4">
        <v>1433776622</v>
      </c>
      <c r="L551" s="11">
        <f t="shared" si="25"/>
        <v>42163.428495370368</v>
      </c>
      <c r="M551" s="4" t="b">
        <v>0</v>
      </c>
      <c r="N551" s="4">
        <v>8</v>
      </c>
      <c r="O551" s="16">
        <f>(E551/D551)*100</f>
        <v>2.7199999999999998</v>
      </c>
      <c r="P551" s="7">
        <f t="shared" si="26"/>
        <v>8.5</v>
      </c>
      <c r="Q551" s="4" t="str">
        <f>LEFT(T551,FIND("/",T551,1)-1)</f>
        <v>technology</v>
      </c>
      <c r="R551" s="4" t="str">
        <f>RIGHT(T551,LEN(T551)-FIND("/",T551))</f>
        <v>web</v>
      </c>
      <c r="S551" s="4" t="b">
        <v>0</v>
      </c>
      <c r="T551" s="4" t="s">
        <v>8272</v>
      </c>
    </row>
    <row r="552" spans="1:20" ht="28.8" x14ac:dyDescent="0.3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11">
        <f t="shared" si="24"/>
        <v>42765.999999999993</v>
      </c>
      <c r="K552" s="4">
        <v>1484756245</v>
      </c>
      <c r="L552" s="11">
        <f t="shared" si="25"/>
        <v>42753.47042824074</v>
      </c>
      <c r="M552" s="4" t="b">
        <v>0</v>
      </c>
      <c r="N552" s="4">
        <v>4</v>
      </c>
      <c r="O552" s="16">
        <f>(E552/D552)*100</f>
        <v>0.70000000000000007</v>
      </c>
      <c r="P552" s="7">
        <f t="shared" si="26"/>
        <v>8.75</v>
      </c>
      <c r="Q552" s="4" t="str">
        <f>LEFT(T552,FIND("/",T552,1)-1)</f>
        <v>technology</v>
      </c>
      <c r="R552" s="4" t="str">
        <f>RIGHT(T552,LEN(T552)-FIND("/",T552))</f>
        <v>web</v>
      </c>
      <c r="S552" s="4" t="b">
        <v>0</v>
      </c>
      <c r="T552" s="4" t="s">
        <v>8272</v>
      </c>
    </row>
    <row r="553" spans="1:20" ht="28.8" x14ac:dyDescent="0.3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11">
        <f t="shared" si="24"/>
        <v>42217.536805555552</v>
      </c>
      <c r="K553" s="4">
        <v>1434609424</v>
      </c>
      <c r="L553" s="11">
        <f t="shared" si="25"/>
        <v>42173.067407407405</v>
      </c>
      <c r="M553" s="4" t="b">
        <v>0</v>
      </c>
      <c r="N553" s="4">
        <v>28</v>
      </c>
      <c r="O553" s="16">
        <f>(E553/D553)*100</f>
        <v>5.0413333333333332</v>
      </c>
      <c r="P553" s="7">
        <f t="shared" si="26"/>
        <v>135.03571428571428</v>
      </c>
      <c r="Q553" s="4" t="str">
        <f>LEFT(T553,FIND("/",T553,1)-1)</f>
        <v>technology</v>
      </c>
      <c r="R553" s="4" t="str">
        <f>RIGHT(T553,LEN(T553)-FIND("/",T553))</f>
        <v>web</v>
      </c>
      <c r="S553" s="4" t="b">
        <v>0</v>
      </c>
      <c r="T553" s="4" t="s">
        <v>8272</v>
      </c>
    </row>
    <row r="554" spans="1:20" x14ac:dyDescent="0.3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11">
        <f t="shared" si="24"/>
        <v>42378.408518518518</v>
      </c>
      <c r="K554" s="4">
        <v>1447166896</v>
      </c>
      <c r="L554" s="11">
        <f t="shared" si="25"/>
        <v>42318.408518518518</v>
      </c>
      <c r="M554" s="4" t="b">
        <v>0</v>
      </c>
      <c r="N554" s="4">
        <v>0</v>
      </c>
      <c r="O554" s="16">
        <f>(E554/D554)*100</f>
        <v>0</v>
      </c>
      <c r="P554" s="7" t="e">
        <f t="shared" si="26"/>
        <v>#DIV/0!</v>
      </c>
      <c r="Q554" s="4" t="str">
        <f>LEFT(T554,FIND("/",T554,1)-1)</f>
        <v>technology</v>
      </c>
      <c r="R554" s="4" t="str">
        <f>RIGHT(T554,LEN(T554)-FIND("/",T554))</f>
        <v>web</v>
      </c>
      <c r="S554" s="4" t="b">
        <v>0</v>
      </c>
      <c r="T554" s="4" t="s">
        <v>8272</v>
      </c>
    </row>
    <row r="555" spans="1:20" x14ac:dyDescent="0.3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11">
        <f t="shared" si="24"/>
        <v>41957.553136574068</v>
      </c>
      <c r="K555" s="4">
        <v>1413393391</v>
      </c>
      <c r="L555" s="11">
        <f t="shared" si="25"/>
        <v>41927.511469907404</v>
      </c>
      <c r="M555" s="4" t="b">
        <v>0</v>
      </c>
      <c r="N555" s="4">
        <v>6</v>
      </c>
      <c r="O555" s="16">
        <f>(E555/D555)*100</f>
        <v>0.49199999999999999</v>
      </c>
      <c r="P555" s="7">
        <f t="shared" si="26"/>
        <v>20.5</v>
      </c>
      <c r="Q555" s="4" t="str">
        <f>LEFT(T555,FIND("/",T555,1)-1)</f>
        <v>technology</v>
      </c>
      <c r="R555" s="4" t="str">
        <f>RIGHT(T555,LEN(T555)-FIND("/",T555))</f>
        <v>web</v>
      </c>
      <c r="S555" s="4" t="b">
        <v>0</v>
      </c>
      <c r="T555" s="4" t="s">
        <v>8272</v>
      </c>
    </row>
    <row r="556" spans="1:20" ht="28.8" x14ac:dyDescent="0.3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11">
        <f t="shared" si="24"/>
        <v>41931.476527777777</v>
      </c>
      <c r="K556" s="4">
        <v>1411143972</v>
      </c>
      <c r="L556" s="11">
        <f t="shared" si="25"/>
        <v>41901.476527777777</v>
      </c>
      <c r="M556" s="4" t="b">
        <v>0</v>
      </c>
      <c r="N556" s="4">
        <v>22</v>
      </c>
      <c r="O556" s="16">
        <f>(E556/D556)*100</f>
        <v>36.589147286821706</v>
      </c>
      <c r="P556" s="7">
        <f t="shared" si="26"/>
        <v>64.36363636363636</v>
      </c>
      <c r="Q556" s="4" t="str">
        <f>LEFT(T556,FIND("/",T556,1)-1)</f>
        <v>technology</v>
      </c>
      <c r="R556" s="4" t="str">
        <f>RIGHT(T556,LEN(T556)-FIND("/",T556))</f>
        <v>web</v>
      </c>
      <c r="S556" s="4" t="b">
        <v>0</v>
      </c>
      <c r="T556" s="4" t="s">
        <v>8272</v>
      </c>
    </row>
    <row r="557" spans="1:20" ht="28.8" x14ac:dyDescent="0.3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11">
        <f t="shared" si="24"/>
        <v>42533.145173611112</v>
      </c>
      <c r="K557" s="4">
        <v>1463128143</v>
      </c>
      <c r="L557" s="11">
        <f t="shared" si="25"/>
        <v>42503.145173611112</v>
      </c>
      <c r="M557" s="4" t="b">
        <v>0</v>
      </c>
      <c r="N557" s="4">
        <v>0</v>
      </c>
      <c r="O557" s="16">
        <f>(E557/D557)*100</f>
        <v>0</v>
      </c>
      <c r="P557" s="7" t="e">
        <f t="shared" si="26"/>
        <v>#DIV/0!</v>
      </c>
      <c r="Q557" s="4" t="str">
        <f>LEFT(T557,FIND("/",T557,1)-1)</f>
        <v>technology</v>
      </c>
      <c r="R557" s="4" t="str">
        <f>RIGHT(T557,LEN(T557)-FIND("/",T557))</f>
        <v>web</v>
      </c>
      <c r="S557" s="4" t="b">
        <v>0</v>
      </c>
      <c r="T557" s="4" t="s">
        <v>8272</v>
      </c>
    </row>
    <row r="558" spans="1:20" x14ac:dyDescent="0.3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11">
        <f t="shared" si="24"/>
        <v>42375.651817129627</v>
      </c>
      <c r="K558" s="4">
        <v>1449520717</v>
      </c>
      <c r="L558" s="11">
        <f t="shared" si="25"/>
        <v>42345.651817129627</v>
      </c>
      <c r="M558" s="4" t="b">
        <v>0</v>
      </c>
      <c r="N558" s="4">
        <v>1</v>
      </c>
      <c r="O558" s="16">
        <f>(E558/D558)*100</f>
        <v>2.5</v>
      </c>
      <c r="P558" s="7">
        <f t="shared" si="26"/>
        <v>200</v>
      </c>
      <c r="Q558" s="4" t="str">
        <f>LEFT(T558,FIND("/",T558,1)-1)</f>
        <v>technology</v>
      </c>
      <c r="R558" s="4" t="str">
        <f>RIGHT(T558,LEN(T558)-FIND("/",T558))</f>
        <v>web</v>
      </c>
      <c r="S558" s="4" t="b">
        <v>0</v>
      </c>
      <c r="T558" s="4" t="s">
        <v>8272</v>
      </c>
    </row>
    <row r="559" spans="1:20" ht="28.8" x14ac:dyDescent="0.3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11">
        <f t="shared" si="24"/>
        <v>42706.775497685179</v>
      </c>
      <c r="K559" s="4">
        <v>1478126203</v>
      </c>
      <c r="L559" s="11">
        <f t="shared" si="25"/>
        <v>42676.733831018515</v>
      </c>
      <c r="M559" s="4" t="b">
        <v>0</v>
      </c>
      <c r="N559" s="4">
        <v>20</v>
      </c>
      <c r="O559" s="16">
        <f>(E559/D559)*100</f>
        <v>0.91066666666666674</v>
      </c>
      <c r="P559" s="7">
        <f t="shared" si="26"/>
        <v>68.3</v>
      </c>
      <c r="Q559" s="4" t="str">
        <f>LEFT(T559,FIND("/",T559,1)-1)</f>
        <v>technology</v>
      </c>
      <c r="R559" s="4" t="str">
        <f>RIGHT(T559,LEN(T559)-FIND("/",T559))</f>
        <v>web</v>
      </c>
      <c r="S559" s="4" t="b">
        <v>0</v>
      </c>
      <c r="T559" s="4" t="s">
        <v>8272</v>
      </c>
    </row>
    <row r="560" spans="1:20" ht="28.8" x14ac:dyDescent="0.3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11">
        <f t="shared" si="24"/>
        <v>42087.633159722223</v>
      </c>
      <c r="K560" s="4">
        <v>1424639505</v>
      </c>
      <c r="L560" s="11">
        <f t="shared" si="25"/>
        <v>42057.674826388888</v>
      </c>
      <c r="M560" s="4" t="b">
        <v>0</v>
      </c>
      <c r="N560" s="4">
        <v>0</v>
      </c>
      <c r="O560" s="16">
        <f>(E560/D560)*100</f>
        <v>0</v>
      </c>
      <c r="P560" s="7" t="e">
        <f t="shared" si="26"/>
        <v>#DIV/0!</v>
      </c>
      <c r="Q560" s="4" t="str">
        <f>LEFT(T560,FIND("/",T560,1)-1)</f>
        <v>technology</v>
      </c>
      <c r="R560" s="4" t="str">
        <f>RIGHT(T560,LEN(T560)-FIND("/",T560))</f>
        <v>web</v>
      </c>
      <c r="S560" s="4" t="b">
        <v>0</v>
      </c>
      <c r="T560" s="4" t="s">
        <v>8272</v>
      </c>
    </row>
    <row r="561" spans="1:20" ht="28.8" x14ac:dyDescent="0.3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11">
        <f t="shared" si="24"/>
        <v>42351.074768518512</v>
      </c>
      <c r="K561" s="4">
        <v>1447397260</v>
      </c>
      <c r="L561" s="11">
        <f t="shared" si="25"/>
        <v>42321.074768518512</v>
      </c>
      <c r="M561" s="4" t="b">
        <v>0</v>
      </c>
      <c r="N561" s="4">
        <v>1</v>
      </c>
      <c r="O561" s="16">
        <f>(E561/D561)*100</f>
        <v>2.0833333333333336E-2</v>
      </c>
      <c r="P561" s="7">
        <f t="shared" si="26"/>
        <v>50</v>
      </c>
      <c r="Q561" s="4" t="str">
        <f>LEFT(T561,FIND("/",T561,1)-1)</f>
        <v>technology</v>
      </c>
      <c r="R561" s="4" t="str">
        <f>RIGHT(T561,LEN(T561)-FIND("/",T561))</f>
        <v>web</v>
      </c>
      <c r="S561" s="4" t="b">
        <v>0</v>
      </c>
      <c r="T561" s="4" t="s">
        <v>8272</v>
      </c>
    </row>
    <row r="562" spans="1:20" ht="28.8" x14ac:dyDescent="0.3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11">
        <f t="shared" si="24"/>
        <v>41990.563020833331</v>
      </c>
      <c r="K562" s="4">
        <v>1416249045</v>
      </c>
      <c r="L562" s="11">
        <f t="shared" si="25"/>
        <v>41960.563020833331</v>
      </c>
      <c r="M562" s="4" t="b">
        <v>0</v>
      </c>
      <c r="N562" s="4">
        <v>3</v>
      </c>
      <c r="O562" s="16">
        <f>(E562/D562)*100</f>
        <v>1.2E-2</v>
      </c>
      <c r="P562" s="7">
        <f t="shared" si="26"/>
        <v>4</v>
      </c>
      <c r="Q562" s="4" t="str">
        <f>LEFT(T562,FIND("/",T562,1)-1)</f>
        <v>technology</v>
      </c>
      <c r="R562" s="4" t="str">
        <f>RIGHT(T562,LEN(T562)-FIND("/",T562))</f>
        <v>web</v>
      </c>
      <c r="S562" s="4" t="b">
        <v>0</v>
      </c>
      <c r="T562" s="4" t="s">
        <v>8272</v>
      </c>
    </row>
    <row r="563" spans="1:20" ht="28.8" x14ac:dyDescent="0.3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11">
        <f t="shared" si="24"/>
        <v>42303.450381944444</v>
      </c>
      <c r="K563" s="4">
        <v>1442850513</v>
      </c>
      <c r="L563" s="11">
        <f t="shared" si="25"/>
        <v>42268.450381944444</v>
      </c>
      <c r="M563" s="4" t="b">
        <v>0</v>
      </c>
      <c r="N563" s="4">
        <v>2</v>
      </c>
      <c r="O563" s="16">
        <f>(E563/D563)*100</f>
        <v>0.36666666666666664</v>
      </c>
      <c r="P563" s="7">
        <f t="shared" si="26"/>
        <v>27.5</v>
      </c>
      <c r="Q563" s="4" t="str">
        <f>LEFT(T563,FIND("/",T563,1)-1)</f>
        <v>technology</v>
      </c>
      <c r="R563" s="4" t="str">
        <f>RIGHT(T563,LEN(T563)-FIND("/",T563))</f>
        <v>web</v>
      </c>
      <c r="S563" s="4" t="b">
        <v>0</v>
      </c>
      <c r="T563" s="4" t="s">
        <v>8272</v>
      </c>
    </row>
    <row r="564" spans="1:20" ht="28.8" x14ac:dyDescent="0.3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11">
        <f t="shared" si="24"/>
        <v>42722.18072916667</v>
      </c>
      <c r="K564" s="4">
        <v>1479460815</v>
      </c>
      <c r="L564" s="11">
        <f t="shared" si="25"/>
        <v>42692.18072916667</v>
      </c>
      <c r="M564" s="4" t="b">
        <v>0</v>
      </c>
      <c r="N564" s="4">
        <v>0</v>
      </c>
      <c r="O564" s="16">
        <f>(E564/D564)*100</f>
        <v>0</v>
      </c>
      <c r="P564" s="7" t="e">
        <f t="shared" si="26"/>
        <v>#DIV/0!</v>
      </c>
      <c r="Q564" s="4" t="str">
        <f>LEFT(T564,FIND("/",T564,1)-1)</f>
        <v>technology</v>
      </c>
      <c r="R564" s="4" t="str">
        <f>RIGHT(T564,LEN(T564)-FIND("/",T564))</f>
        <v>web</v>
      </c>
      <c r="S564" s="4" t="b">
        <v>0</v>
      </c>
      <c r="T564" s="4" t="s">
        <v>8272</v>
      </c>
    </row>
    <row r="565" spans="1:20" ht="28.8" x14ac:dyDescent="0.3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11">
        <f t="shared" si="24"/>
        <v>42051.861655092587</v>
      </c>
      <c r="K565" s="4">
        <v>1421545247</v>
      </c>
      <c r="L565" s="11">
        <f t="shared" si="25"/>
        <v>42021.861655092587</v>
      </c>
      <c r="M565" s="4" t="b">
        <v>0</v>
      </c>
      <c r="N565" s="4">
        <v>2</v>
      </c>
      <c r="O565" s="16">
        <f>(E565/D565)*100</f>
        <v>9.0666666666666659E-2</v>
      </c>
      <c r="P565" s="7">
        <f t="shared" si="26"/>
        <v>34</v>
      </c>
      <c r="Q565" s="4" t="str">
        <f>LEFT(T565,FIND("/",T565,1)-1)</f>
        <v>technology</v>
      </c>
      <c r="R565" s="4" t="str">
        <f>RIGHT(T565,LEN(T565)-FIND("/",T565))</f>
        <v>web</v>
      </c>
      <c r="S565" s="4" t="b">
        <v>0</v>
      </c>
      <c r="T565" s="4" t="s">
        <v>8272</v>
      </c>
    </row>
    <row r="566" spans="1:20" ht="28.8" x14ac:dyDescent="0.3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11">
        <f t="shared" si="24"/>
        <v>42441.734664351847</v>
      </c>
      <c r="K566" s="4">
        <v>1455230275</v>
      </c>
      <c r="L566" s="11">
        <f t="shared" si="25"/>
        <v>42411.734664351847</v>
      </c>
      <c r="M566" s="4" t="b">
        <v>0</v>
      </c>
      <c r="N566" s="4">
        <v>1</v>
      </c>
      <c r="O566" s="16">
        <f>(E566/D566)*100</f>
        <v>5.5555555555555558E-3</v>
      </c>
      <c r="P566" s="7">
        <f t="shared" si="26"/>
        <v>1</v>
      </c>
      <c r="Q566" s="4" t="str">
        <f>LEFT(T566,FIND("/",T566,1)-1)</f>
        <v>technology</v>
      </c>
      <c r="R566" s="4" t="str">
        <f>RIGHT(T566,LEN(T566)-FIND("/",T566))</f>
        <v>web</v>
      </c>
      <c r="S566" s="4" t="b">
        <v>0</v>
      </c>
      <c r="T566" s="4" t="s">
        <v>8272</v>
      </c>
    </row>
    <row r="567" spans="1:20" ht="28.8" x14ac:dyDescent="0.3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11">
        <f t="shared" si="24"/>
        <v>42195.576956018522</v>
      </c>
      <c r="K567" s="4">
        <v>1433962249</v>
      </c>
      <c r="L567" s="11">
        <f t="shared" si="25"/>
        <v>42165.576956018522</v>
      </c>
      <c r="M567" s="4" t="b">
        <v>0</v>
      </c>
      <c r="N567" s="4">
        <v>0</v>
      </c>
      <c r="O567" s="16">
        <f>(E567/D567)*100</f>
        <v>0</v>
      </c>
      <c r="P567" s="7" t="e">
        <f t="shared" si="26"/>
        <v>#DIV/0!</v>
      </c>
      <c r="Q567" s="4" t="str">
        <f>LEFT(T567,FIND("/",T567,1)-1)</f>
        <v>technology</v>
      </c>
      <c r="R567" s="4" t="str">
        <f>RIGHT(T567,LEN(T567)-FIND("/",T567))</f>
        <v>web</v>
      </c>
      <c r="S567" s="4" t="b">
        <v>0</v>
      </c>
      <c r="T567" s="4" t="s">
        <v>8272</v>
      </c>
    </row>
    <row r="568" spans="1:20" ht="28.8" x14ac:dyDescent="0.3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11">
        <f t="shared" si="24"/>
        <v>42565.476076388884</v>
      </c>
      <c r="K568" s="4">
        <v>1465921533</v>
      </c>
      <c r="L568" s="11">
        <f t="shared" si="25"/>
        <v>42535.476076388884</v>
      </c>
      <c r="M568" s="4" t="b">
        <v>0</v>
      </c>
      <c r="N568" s="4">
        <v>1</v>
      </c>
      <c r="O568" s="16">
        <f>(E568/D568)*100</f>
        <v>0.02</v>
      </c>
      <c r="P568" s="7">
        <f t="shared" si="26"/>
        <v>1</v>
      </c>
      <c r="Q568" s="4" t="str">
        <f>LEFT(T568,FIND("/",T568,1)-1)</f>
        <v>technology</v>
      </c>
      <c r="R568" s="4" t="str">
        <f>RIGHT(T568,LEN(T568)-FIND("/",T568))</f>
        <v>web</v>
      </c>
      <c r="S568" s="4" t="b">
        <v>0</v>
      </c>
      <c r="T568" s="4" t="s">
        <v>8272</v>
      </c>
    </row>
    <row r="569" spans="1:20" ht="28.8" x14ac:dyDescent="0.3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11">
        <f t="shared" si="24"/>
        <v>42005.634189814817</v>
      </c>
      <c r="K569" s="4">
        <v>1417551194</v>
      </c>
      <c r="L569" s="11">
        <f t="shared" si="25"/>
        <v>41975.634189814817</v>
      </c>
      <c r="M569" s="4" t="b">
        <v>0</v>
      </c>
      <c r="N569" s="4">
        <v>0</v>
      </c>
      <c r="O569" s="16">
        <f>(E569/D569)*100</f>
        <v>0</v>
      </c>
      <c r="P569" s="7" t="e">
        <f t="shared" si="26"/>
        <v>#DIV/0!</v>
      </c>
      <c r="Q569" s="4" t="str">
        <f>LEFT(T569,FIND("/",T569,1)-1)</f>
        <v>technology</v>
      </c>
      <c r="R569" s="4" t="str">
        <f>RIGHT(T569,LEN(T569)-FIND("/",T569))</f>
        <v>web</v>
      </c>
      <c r="S569" s="4" t="b">
        <v>0</v>
      </c>
      <c r="T569" s="4" t="s">
        <v>8272</v>
      </c>
    </row>
    <row r="570" spans="1:20" ht="43.2" x14ac:dyDescent="0.3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11">
        <f t="shared" si="24"/>
        <v>42385.249999999993</v>
      </c>
      <c r="K570" s="4">
        <v>1449785223</v>
      </c>
      <c r="L570" s="11">
        <f t="shared" si="25"/>
        <v>42348.713229166664</v>
      </c>
      <c r="M570" s="4" t="b">
        <v>0</v>
      </c>
      <c r="N570" s="4">
        <v>5</v>
      </c>
      <c r="O570" s="16">
        <f>(E570/D570)*100</f>
        <v>1</v>
      </c>
      <c r="P570" s="7">
        <f t="shared" si="26"/>
        <v>49</v>
      </c>
      <c r="Q570" s="4" t="str">
        <f>LEFT(T570,FIND("/",T570,1)-1)</f>
        <v>technology</v>
      </c>
      <c r="R570" s="4" t="str">
        <f>RIGHT(T570,LEN(T570)-FIND("/",T570))</f>
        <v>web</v>
      </c>
      <c r="S570" s="4" t="b">
        <v>0</v>
      </c>
      <c r="T570" s="4" t="s">
        <v>8272</v>
      </c>
    </row>
    <row r="571" spans="1:20" x14ac:dyDescent="0.3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11">
        <f t="shared" si="24"/>
        <v>42370.639027777775</v>
      </c>
      <c r="K571" s="4">
        <v>1449087612</v>
      </c>
      <c r="L571" s="11">
        <f t="shared" si="25"/>
        <v>42340.639027777775</v>
      </c>
      <c r="M571" s="4" t="b">
        <v>0</v>
      </c>
      <c r="N571" s="4">
        <v>1</v>
      </c>
      <c r="O571" s="16">
        <f>(E571/D571)*100</f>
        <v>0.8</v>
      </c>
      <c r="P571" s="7">
        <f t="shared" si="26"/>
        <v>20</v>
      </c>
      <c r="Q571" s="4" t="str">
        <f>LEFT(T571,FIND("/",T571,1)-1)</f>
        <v>technology</v>
      </c>
      <c r="R571" s="4" t="str">
        <f>RIGHT(T571,LEN(T571)-FIND("/",T571))</f>
        <v>web</v>
      </c>
      <c r="S571" s="4" t="b">
        <v>0</v>
      </c>
      <c r="T571" s="4" t="s">
        <v>8272</v>
      </c>
    </row>
    <row r="572" spans="1:20" x14ac:dyDescent="0.3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11">
        <f t="shared" si="24"/>
        <v>42418.589918981481</v>
      </c>
      <c r="K572" s="4">
        <v>1453230569</v>
      </c>
      <c r="L572" s="11">
        <f t="shared" si="25"/>
        <v>42388.589918981481</v>
      </c>
      <c r="M572" s="4" t="b">
        <v>0</v>
      </c>
      <c r="N572" s="4">
        <v>1</v>
      </c>
      <c r="O572" s="16">
        <f>(E572/D572)*100</f>
        <v>0.16705882352941176</v>
      </c>
      <c r="P572" s="7">
        <f t="shared" si="26"/>
        <v>142</v>
      </c>
      <c r="Q572" s="4" t="str">
        <f>LEFT(T572,FIND("/",T572,1)-1)</f>
        <v>technology</v>
      </c>
      <c r="R572" s="4" t="str">
        <f>RIGHT(T572,LEN(T572)-FIND("/",T572))</f>
        <v>web</v>
      </c>
      <c r="S572" s="4" t="b">
        <v>0</v>
      </c>
      <c r="T572" s="4" t="s">
        <v>8272</v>
      </c>
    </row>
    <row r="573" spans="1:20" ht="28.8" x14ac:dyDescent="0.3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11">
        <f t="shared" si="24"/>
        <v>42211.957638888889</v>
      </c>
      <c r="K573" s="4">
        <v>1436297723</v>
      </c>
      <c r="L573" s="11">
        <f t="shared" si="25"/>
        <v>42192.607905092591</v>
      </c>
      <c r="M573" s="4" t="b">
        <v>0</v>
      </c>
      <c r="N573" s="4">
        <v>2</v>
      </c>
      <c r="O573" s="16">
        <f>(E573/D573)*100</f>
        <v>0.42399999999999999</v>
      </c>
      <c r="P573" s="7">
        <f t="shared" si="26"/>
        <v>53</v>
      </c>
      <c r="Q573" s="4" t="str">
        <f>LEFT(T573,FIND("/",T573,1)-1)</f>
        <v>technology</v>
      </c>
      <c r="R573" s="4" t="str">
        <f>RIGHT(T573,LEN(T573)-FIND("/",T573))</f>
        <v>web</v>
      </c>
      <c r="S573" s="4" t="b">
        <v>0</v>
      </c>
      <c r="T573" s="4" t="s">
        <v>8272</v>
      </c>
    </row>
    <row r="574" spans="1:20" ht="28.8" x14ac:dyDescent="0.3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11">
        <f t="shared" si="24"/>
        <v>42312.549629629626</v>
      </c>
      <c r="K574" s="4">
        <v>1444065088</v>
      </c>
      <c r="L574" s="11">
        <f t="shared" si="25"/>
        <v>42282.507962962954</v>
      </c>
      <c r="M574" s="4" t="b">
        <v>0</v>
      </c>
      <c r="N574" s="4">
        <v>0</v>
      </c>
      <c r="O574" s="16">
        <f>(E574/D574)*100</f>
        <v>0</v>
      </c>
      <c r="P574" s="7" t="e">
        <f t="shared" si="26"/>
        <v>#DIV/0!</v>
      </c>
      <c r="Q574" s="4" t="str">
        <f>LEFT(T574,FIND("/",T574,1)-1)</f>
        <v>technology</v>
      </c>
      <c r="R574" s="4" t="str">
        <f>RIGHT(T574,LEN(T574)-FIND("/",T574))</f>
        <v>web</v>
      </c>
      <c r="S574" s="4" t="b">
        <v>0</v>
      </c>
      <c r="T574" s="4" t="s">
        <v>8272</v>
      </c>
    </row>
    <row r="575" spans="1:20" ht="28.8" x14ac:dyDescent="0.3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11">
        <f t="shared" si="24"/>
        <v>42021.841666666667</v>
      </c>
      <c r="K575" s="4">
        <v>1416445931</v>
      </c>
      <c r="L575" s="11">
        <f t="shared" si="25"/>
        <v>41962.841793981475</v>
      </c>
      <c r="M575" s="4" t="b">
        <v>0</v>
      </c>
      <c r="N575" s="4">
        <v>9</v>
      </c>
      <c r="O575" s="16">
        <f>(E575/D575)*100</f>
        <v>0.38925389253892539</v>
      </c>
      <c r="P575" s="7">
        <f t="shared" si="26"/>
        <v>38.444444444444443</v>
      </c>
      <c r="Q575" s="4" t="str">
        <f>LEFT(T575,FIND("/",T575,1)-1)</f>
        <v>technology</v>
      </c>
      <c r="R575" s="4" t="str">
        <f>RIGHT(T575,LEN(T575)-FIND("/",T575))</f>
        <v>web</v>
      </c>
      <c r="S575" s="4" t="b">
        <v>0</v>
      </c>
      <c r="T575" s="4" t="s">
        <v>8272</v>
      </c>
    </row>
    <row r="576" spans="1:20" ht="28.8" x14ac:dyDescent="0.3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11">
        <f t="shared" si="24"/>
        <v>42662.235034722216</v>
      </c>
      <c r="K576" s="4">
        <v>1474281507</v>
      </c>
      <c r="L576" s="11">
        <f t="shared" si="25"/>
        <v>42632.235034722216</v>
      </c>
      <c r="M576" s="4" t="b">
        <v>0</v>
      </c>
      <c r="N576" s="4">
        <v>4</v>
      </c>
      <c r="O576" s="16">
        <f>(E576/D576)*100</f>
        <v>0.7155635062611807</v>
      </c>
      <c r="P576" s="7">
        <f t="shared" si="26"/>
        <v>20</v>
      </c>
      <c r="Q576" s="4" t="str">
        <f>LEFT(T576,FIND("/",T576,1)-1)</f>
        <v>technology</v>
      </c>
      <c r="R576" s="4" t="str">
        <f>RIGHT(T576,LEN(T576)-FIND("/",T576))</f>
        <v>web</v>
      </c>
      <c r="S576" s="4" t="b">
        <v>0</v>
      </c>
      <c r="T576" s="4" t="s">
        <v>8272</v>
      </c>
    </row>
    <row r="577" spans="1:20" ht="28.8" x14ac:dyDescent="0.3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11">
        <f t="shared" si="24"/>
        <v>42168.484293981477</v>
      </c>
      <c r="K577" s="4">
        <v>1431621443</v>
      </c>
      <c r="L577" s="11">
        <f t="shared" si="25"/>
        <v>42138.484293981477</v>
      </c>
      <c r="M577" s="4" t="b">
        <v>0</v>
      </c>
      <c r="N577" s="4">
        <v>4</v>
      </c>
      <c r="O577" s="16">
        <f>(E577/D577)*100</f>
        <v>0.43166666666666664</v>
      </c>
      <c r="P577" s="7">
        <f t="shared" si="26"/>
        <v>64.75</v>
      </c>
      <c r="Q577" s="4" t="str">
        <f>LEFT(T577,FIND("/",T577,1)-1)</f>
        <v>technology</v>
      </c>
      <c r="R577" s="4" t="str">
        <f>RIGHT(T577,LEN(T577)-FIND("/",T577))</f>
        <v>web</v>
      </c>
      <c r="S577" s="4" t="b">
        <v>0</v>
      </c>
      <c r="T577" s="4" t="s">
        <v>8272</v>
      </c>
    </row>
    <row r="578" spans="1:20" ht="28.8" x14ac:dyDescent="0.3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11">
        <f t="shared" si="24"/>
        <v>42091.221666666665</v>
      </c>
      <c r="K578" s="4">
        <v>1422357552</v>
      </c>
      <c r="L578" s="11">
        <f t="shared" si="25"/>
        <v>42031.263333333329</v>
      </c>
      <c r="M578" s="4" t="b">
        <v>0</v>
      </c>
      <c r="N578" s="4">
        <v>1</v>
      </c>
      <c r="O578" s="16">
        <f>(E578/D578)*100</f>
        <v>1.25E-3</v>
      </c>
      <c r="P578" s="7">
        <f t="shared" si="26"/>
        <v>1</v>
      </c>
      <c r="Q578" s="4" t="str">
        <f>LEFT(T578,FIND("/",T578,1)-1)</f>
        <v>technology</v>
      </c>
      <c r="R578" s="4" t="str">
        <f>RIGHT(T578,LEN(T578)-FIND("/",T578))</f>
        <v>web</v>
      </c>
      <c r="S578" s="4" t="b">
        <v>0</v>
      </c>
      <c r="T578" s="4" t="s">
        <v>8272</v>
      </c>
    </row>
    <row r="579" spans="1:20" ht="28.8" x14ac:dyDescent="0.3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11">
        <f t="shared" ref="J579:J642" si="27">(((I579/60)/60)/24)+DATE(1970,1,1)+(-5/24)</f>
        <v>42510.380810185183</v>
      </c>
      <c r="K579" s="4">
        <v>1458569302</v>
      </c>
      <c r="L579" s="11">
        <f t="shared" ref="L579:L642" si="28">(((K579/60)/60)/24)+DATE(1970,1,1)+(-5/24)</f>
        <v>42450.380810185183</v>
      </c>
      <c r="M579" s="4" t="b">
        <v>0</v>
      </c>
      <c r="N579" s="4">
        <v>1</v>
      </c>
      <c r="O579" s="16">
        <f>(E579/D579)*100</f>
        <v>0.2</v>
      </c>
      <c r="P579" s="7">
        <f t="shared" ref="P579:P642" si="29">(E579/N579)</f>
        <v>10</v>
      </c>
      <c r="Q579" s="4" t="str">
        <f>LEFT(T579,FIND("/",T579,1)-1)</f>
        <v>technology</v>
      </c>
      <c r="R579" s="4" t="str">
        <f>RIGHT(T579,LEN(T579)-FIND("/",T579))</f>
        <v>web</v>
      </c>
      <c r="S579" s="4" t="b">
        <v>0</v>
      </c>
      <c r="T579" s="4" t="s">
        <v>8272</v>
      </c>
    </row>
    <row r="580" spans="1:20" x14ac:dyDescent="0.3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11">
        <f t="shared" si="27"/>
        <v>42254.370289351849</v>
      </c>
      <c r="K580" s="4">
        <v>1439560393</v>
      </c>
      <c r="L580" s="11">
        <f t="shared" si="28"/>
        <v>42230.370289351849</v>
      </c>
      <c r="M580" s="4" t="b">
        <v>0</v>
      </c>
      <c r="N580" s="4">
        <v>7</v>
      </c>
      <c r="O580" s="16">
        <f>(E580/D580)*100</f>
        <v>1.12E-2</v>
      </c>
      <c r="P580" s="7">
        <f t="shared" si="29"/>
        <v>2</v>
      </c>
      <c r="Q580" s="4" t="str">
        <f>LEFT(T580,FIND("/",T580,1)-1)</f>
        <v>technology</v>
      </c>
      <c r="R580" s="4" t="str">
        <f>RIGHT(T580,LEN(T580)-FIND("/",T580))</f>
        <v>web</v>
      </c>
      <c r="S580" s="4" t="b">
        <v>0</v>
      </c>
      <c r="T580" s="4" t="s">
        <v>8272</v>
      </c>
    </row>
    <row r="581" spans="1:20" x14ac:dyDescent="0.3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11">
        <f t="shared" si="27"/>
        <v>41998.643784722219</v>
      </c>
      <c r="K581" s="4">
        <v>1416947223</v>
      </c>
      <c r="L581" s="11">
        <f t="shared" si="28"/>
        <v>41968.643784722219</v>
      </c>
      <c r="M581" s="4" t="b">
        <v>0</v>
      </c>
      <c r="N581" s="4">
        <v>5</v>
      </c>
      <c r="O581" s="16">
        <f>(E581/D581)*100</f>
        <v>1.4583333333333333</v>
      </c>
      <c r="P581" s="7">
        <f t="shared" si="29"/>
        <v>35</v>
      </c>
      <c r="Q581" s="4" t="str">
        <f>LEFT(T581,FIND("/",T581,1)-1)</f>
        <v>technology</v>
      </c>
      <c r="R581" s="4" t="str">
        <f>RIGHT(T581,LEN(T581)-FIND("/",T581))</f>
        <v>web</v>
      </c>
      <c r="S581" s="4" t="b">
        <v>0</v>
      </c>
      <c r="T581" s="4" t="s">
        <v>8272</v>
      </c>
    </row>
    <row r="582" spans="1:20" ht="28.8" x14ac:dyDescent="0.3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11">
        <f t="shared" si="27"/>
        <v>42635.699849537035</v>
      </c>
      <c r="K582" s="4">
        <v>1471988867</v>
      </c>
      <c r="L582" s="11">
        <f t="shared" si="28"/>
        <v>42605.699849537035</v>
      </c>
      <c r="M582" s="4" t="b">
        <v>0</v>
      </c>
      <c r="N582" s="4">
        <v>1</v>
      </c>
      <c r="O582" s="16">
        <f>(E582/D582)*100</f>
        <v>3.3333333333333333E-2</v>
      </c>
      <c r="P582" s="7">
        <f t="shared" si="29"/>
        <v>1</v>
      </c>
      <c r="Q582" s="4" t="str">
        <f>LEFT(T582,FIND("/",T582,1)-1)</f>
        <v>technology</v>
      </c>
      <c r="R582" s="4" t="str">
        <f>RIGHT(T582,LEN(T582)-FIND("/",T582))</f>
        <v>web</v>
      </c>
      <c r="S582" s="4" t="b">
        <v>0</v>
      </c>
      <c r="T582" s="4" t="s">
        <v>8272</v>
      </c>
    </row>
    <row r="583" spans="1:20" ht="28.8" x14ac:dyDescent="0.3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11">
        <f t="shared" si="27"/>
        <v>42217.804444444446</v>
      </c>
      <c r="K583" s="4">
        <v>1435882704</v>
      </c>
      <c r="L583" s="11">
        <f t="shared" si="28"/>
        <v>42187.804444444446</v>
      </c>
      <c r="M583" s="4" t="b">
        <v>0</v>
      </c>
      <c r="N583" s="4">
        <v>0</v>
      </c>
      <c r="O583" s="16">
        <f>(E583/D583)*100</f>
        <v>0</v>
      </c>
      <c r="P583" s="7" t="e">
        <f t="shared" si="29"/>
        <v>#DIV/0!</v>
      </c>
      <c r="Q583" s="4" t="str">
        <f>LEFT(T583,FIND("/",T583,1)-1)</f>
        <v>technology</v>
      </c>
      <c r="R583" s="4" t="str">
        <f>RIGHT(T583,LEN(T583)-FIND("/",T583))</f>
        <v>web</v>
      </c>
      <c r="S583" s="4" t="b">
        <v>0</v>
      </c>
      <c r="T583" s="4" t="s">
        <v>8272</v>
      </c>
    </row>
    <row r="584" spans="1:20" ht="28.8" x14ac:dyDescent="0.3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11">
        <f t="shared" si="27"/>
        <v>42078.541666666664</v>
      </c>
      <c r="K584" s="4">
        <v>1424454319</v>
      </c>
      <c r="L584" s="11">
        <f t="shared" si="28"/>
        <v>42055.531469907401</v>
      </c>
      <c r="M584" s="4" t="b">
        <v>0</v>
      </c>
      <c r="N584" s="4">
        <v>0</v>
      </c>
      <c r="O584" s="16">
        <f>(E584/D584)*100</f>
        <v>0</v>
      </c>
      <c r="P584" s="7" t="e">
        <f t="shared" si="29"/>
        <v>#DIV/0!</v>
      </c>
      <c r="Q584" s="4" t="str">
        <f>LEFT(T584,FIND("/",T584,1)-1)</f>
        <v>technology</v>
      </c>
      <c r="R584" s="4" t="str">
        <f>RIGHT(T584,LEN(T584)-FIND("/",T584))</f>
        <v>web</v>
      </c>
      <c r="S584" s="4" t="b">
        <v>0</v>
      </c>
      <c r="T584" s="4" t="s">
        <v>8272</v>
      </c>
    </row>
    <row r="585" spans="1:20" x14ac:dyDescent="0.3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11">
        <f t="shared" si="27"/>
        <v>42082.688506944447</v>
      </c>
      <c r="K585" s="4">
        <v>1424212287</v>
      </c>
      <c r="L585" s="11">
        <f t="shared" si="28"/>
        <v>42052.730173611104</v>
      </c>
      <c r="M585" s="4" t="b">
        <v>0</v>
      </c>
      <c r="N585" s="4">
        <v>1</v>
      </c>
      <c r="O585" s="16">
        <f>(E585/D585)*100</f>
        <v>1.1111111111111112E-2</v>
      </c>
      <c r="P585" s="7">
        <f t="shared" si="29"/>
        <v>1</v>
      </c>
      <c r="Q585" s="4" t="str">
        <f>LEFT(T585,FIND("/",T585,1)-1)</f>
        <v>technology</v>
      </c>
      <c r="R585" s="4" t="str">
        <f>RIGHT(T585,LEN(T585)-FIND("/",T585))</f>
        <v>web</v>
      </c>
      <c r="S585" s="4" t="b">
        <v>0</v>
      </c>
      <c r="T585" s="4" t="s">
        <v>8272</v>
      </c>
    </row>
    <row r="586" spans="1:20" x14ac:dyDescent="0.3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11">
        <f t="shared" si="27"/>
        <v>42079.466620370367</v>
      </c>
      <c r="K586" s="4">
        <v>1423933916</v>
      </c>
      <c r="L586" s="11">
        <f t="shared" si="28"/>
        <v>42049.508287037032</v>
      </c>
      <c r="M586" s="4" t="b">
        <v>0</v>
      </c>
      <c r="N586" s="4">
        <v>2</v>
      </c>
      <c r="O586" s="16">
        <f>(E586/D586)*100</f>
        <v>1</v>
      </c>
      <c r="P586" s="7">
        <f t="shared" si="29"/>
        <v>5</v>
      </c>
      <c r="Q586" s="4" t="str">
        <f>LEFT(T586,FIND("/",T586,1)-1)</f>
        <v>technology</v>
      </c>
      <c r="R586" s="4" t="str">
        <f>RIGHT(T586,LEN(T586)-FIND("/",T586))</f>
        <v>web</v>
      </c>
      <c r="S586" s="4" t="b">
        <v>0</v>
      </c>
      <c r="T586" s="4" t="s">
        <v>8272</v>
      </c>
    </row>
    <row r="587" spans="1:20" ht="43.2" x14ac:dyDescent="0.3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11">
        <f t="shared" si="27"/>
        <v>42338.791666666664</v>
      </c>
      <c r="K587" s="4">
        <v>1444123377</v>
      </c>
      <c r="L587" s="11">
        <f t="shared" si="28"/>
        <v>42283.182604166665</v>
      </c>
      <c r="M587" s="4" t="b">
        <v>0</v>
      </c>
      <c r="N587" s="4">
        <v>0</v>
      </c>
      <c r="O587" s="16">
        <f>(E587/D587)*100</f>
        <v>0</v>
      </c>
      <c r="P587" s="7" t="e">
        <f t="shared" si="29"/>
        <v>#DIV/0!</v>
      </c>
      <c r="Q587" s="4" t="str">
        <f>LEFT(T587,FIND("/",T587,1)-1)</f>
        <v>technology</v>
      </c>
      <c r="R587" s="4" t="str">
        <f>RIGHT(T587,LEN(T587)-FIND("/",T587))</f>
        <v>web</v>
      </c>
      <c r="S587" s="4" t="b">
        <v>0</v>
      </c>
      <c r="T587" s="4" t="s">
        <v>8272</v>
      </c>
    </row>
    <row r="588" spans="1:20" x14ac:dyDescent="0.3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11">
        <f t="shared" si="27"/>
        <v>42050.645914351851</v>
      </c>
      <c r="K588" s="4">
        <v>1421440207</v>
      </c>
      <c r="L588" s="11">
        <f t="shared" si="28"/>
        <v>42020.645914351851</v>
      </c>
      <c r="M588" s="4" t="b">
        <v>0</v>
      </c>
      <c r="N588" s="4">
        <v>4</v>
      </c>
      <c r="O588" s="16">
        <f>(E588/D588)*100</f>
        <v>0.55999999999999994</v>
      </c>
      <c r="P588" s="7">
        <f t="shared" si="29"/>
        <v>14</v>
      </c>
      <c r="Q588" s="4" t="str">
        <f>LEFT(T588,FIND("/",T588,1)-1)</f>
        <v>technology</v>
      </c>
      <c r="R588" s="4" t="str">
        <f>RIGHT(T588,LEN(T588)-FIND("/",T588))</f>
        <v>web</v>
      </c>
      <c r="S588" s="4" t="b">
        <v>0</v>
      </c>
      <c r="T588" s="4" t="s">
        <v>8272</v>
      </c>
    </row>
    <row r="589" spans="1:20" ht="43.2" x14ac:dyDescent="0.3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11">
        <f t="shared" si="27"/>
        <v>42110.548993055556</v>
      </c>
      <c r="K589" s="4">
        <v>1426615833</v>
      </c>
      <c r="L589" s="11">
        <f t="shared" si="28"/>
        <v>42080.548993055556</v>
      </c>
      <c r="M589" s="4" t="b">
        <v>0</v>
      </c>
      <c r="N589" s="4">
        <v>7</v>
      </c>
      <c r="O589" s="16">
        <f>(E589/D589)*100</f>
        <v>9.0833333333333339</v>
      </c>
      <c r="P589" s="7">
        <f t="shared" si="29"/>
        <v>389.28571428571428</v>
      </c>
      <c r="Q589" s="4" t="str">
        <f>LEFT(T589,FIND("/",T589,1)-1)</f>
        <v>technology</v>
      </c>
      <c r="R589" s="4" t="str">
        <f>RIGHT(T589,LEN(T589)-FIND("/",T589))</f>
        <v>web</v>
      </c>
      <c r="S589" s="4" t="b">
        <v>0</v>
      </c>
      <c r="T589" s="4" t="s">
        <v>8272</v>
      </c>
    </row>
    <row r="590" spans="1:20" ht="28.8" x14ac:dyDescent="0.3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11">
        <f t="shared" si="27"/>
        <v>42691.602847222217</v>
      </c>
      <c r="K590" s="4">
        <v>1474223286</v>
      </c>
      <c r="L590" s="11">
        <f t="shared" si="28"/>
        <v>42631.56118055556</v>
      </c>
      <c r="M590" s="4" t="b">
        <v>0</v>
      </c>
      <c r="N590" s="4">
        <v>2</v>
      </c>
      <c r="O590" s="16">
        <f>(E590/D590)*100</f>
        <v>3.3444444444444441</v>
      </c>
      <c r="P590" s="7">
        <f t="shared" si="29"/>
        <v>150.5</v>
      </c>
      <c r="Q590" s="4" t="str">
        <f>LEFT(T590,FIND("/",T590,1)-1)</f>
        <v>technology</v>
      </c>
      <c r="R590" s="4" t="str">
        <f>RIGHT(T590,LEN(T590)-FIND("/",T590))</f>
        <v>web</v>
      </c>
      <c r="S590" s="4" t="b">
        <v>0</v>
      </c>
      <c r="T590" s="4" t="s">
        <v>8272</v>
      </c>
    </row>
    <row r="591" spans="1:20" x14ac:dyDescent="0.3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11">
        <f t="shared" si="27"/>
        <v>42193.406238425923</v>
      </c>
      <c r="K591" s="4">
        <v>1435070699</v>
      </c>
      <c r="L591" s="11">
        <f t="shared" si="28"/>
        <v>42178.406238425923</v>
      </c>
      <c r="M591" s="4" t="b">
        <v>0</v>
      </c>
      <c r="N591" s="4">
        <v>1</v>
      </c>
      <c r="O591" s="16">
        <f>(E591/D591)*100</f>
        <v>1.3333333333333334E-2</v>
      </c>
      <c r="P591" s="7">
        <f t="shared" si="29"/>
        <v>1</v>
      </c>
      <c r="Q591" s="4" t="str">
        <f>LEFT(T591,FIND("/",T591,1)-1)</f>
        <v>technology</v>
      </c>
      <c r="R591" s="4" t="str">
        <f>RIGHT(T591,LEN(T591)-FIND("/",T591))</f>
        <v>web</v>
      </c>
      <c r="S591" s="4" t="b">
        <v>0</v>
      </c>
      <c r="T591" s="4" t="s">
        <v>8272</v>
      </c>
    </row>
    <row r="592" spans="1:20" ht="28.8" x14ac:dyDescent="0.3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11">
        <f t="shared" si="27"/>
        <v>42408.334027777775</v>
      </c>
      <c r="K592" s="4">
        <v>1452259131</v>
      </c>
      <c r="L592" s="11">
        <f t="shared" si="28"/>
        <v>42377.34642361111</v>
      </c>
      <c r="M592" s="4" t="b">
        <v>0</v>
      </c>
      <c r="N592" s="4">
        <v>9</v>
      </c>
      <c r="O592" s="16">
        <f>(E592/D592)*100</f>
        <v>4.46</v>
      </c>
      <c r="P592" s="7">
        <f t="shared" si="29"/>
        <v>24.777777777777779</v>
      </c>
      <c r="Q592" s="4" t="str">
        <f>LEFT(T592,FIND("/",T592,1)-1)</f>
        <v>technology</v>
      </c>
      <c r="R592" s="4" t="str">
        <f>RIGHT(T592,LEN(T592)-FIND("/",T592))</f>
        <v>web</v>
      </c>
      <c r="S592" s="4" t="b">
        <v>0</v>
      </c>
      <c r="T592" s="4" t="s">
        <v>8272</v>
      </c>
    </row>
    <row r="593" spans="1:20" ht="28.8" x14ac:dyDescent="0.3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11">
        <f t="shared" si="27"/>
        <v>42207.334837962961</v>
      </c>
      <c r="K593" s="4">
        <v>1434978130</v>
      </c>
      <c r="L593" s="11">
        <f t="shared" si="28"/>
        <v>42177.334837962961</v>
      </c>
      <c r="M593" s="4" t="b">
        <v>0</v>
      </c>
      <c r="N593" s="4">
        <v>2</v>
      </c>
      <c r="O593" s="16">
        <f>(E593/D593)*100</f>
        <v>6.0999999999999999E-2</v>
      </c>
      <c r="P593" s="7">
        <f t="shared" si="29"/>
        <v>30.5</v>
      </c>
      <c r="Q593" s="4" t="str">
        <f>LEFT(T593,FIND("/",T593,1)-1)</f>
        <v>technology</v>
      </c>
      <c r="R593" s="4" t="str">
        <f>RIGHT(T593,LEN(T593)-FIND("/",T593))</f>
        <v>web</v>
      </c>
      <c r="S593" s="4" t="b">
        <v>0</v>
      </c>
      <c r="T593" s="4" t="s">
        <v>8272</v>
      </c>
    </row>
    <row r="594" spans="1:20" ht="28.8" x14ac:dyDescent="0.3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11">
        <f t="shared" si="27"/>
        <v>41976.023842592585</v>
      </c>
      <c r="K594" s="4">
        <v>1414992860</v>
      </c>
      <c r="L594" s="11">
        <f t="shared" si="28"/>
        <v>41946.023842592593</v>
      </c>
      <c r="M594" s="4" t="b">
        <v>0</v>
      </c>
      <c r="N594" s="4">
        <v>1</v>
      </c>
      <c r="O594" s="16">
        <f>(E594/D594)*100</f>
        <v>3.3333333333333335</v>
      </c>
      <c r="P594" s="7">
        <f t="shared" si="29"/>
        <v>250</v>
      </c>
      <c r="Q594" s="4" t="str">
        <f>LEFT(T594,FIND("/",T594,1)-1)</f>
        <v>technology</v>
      </c>
      <c r="R594" s="4" t="str">
        <f>RIGHT(T594,LEN(T594)-FIND("/",T594))</f>
        <v>web</v>
      </c>
      <c r="S594" s="4" t="b">
        <v>0</v>
      </c>
      <c r="T594" s="4" t="s">
        <v>8272</v>
      </c>
    </row>
    <row r="595" spans="1:20" ht="28.8" x14ac:dyDescent="0.3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11">
        <f t="shared" si="27"/>
        <v>42100.427604166667</v>
      </c>
      <c r="K595" s="4">
        <v>1425744945</v>
      </c>
      <c r="L595" s="11">
        <f t="shared" si="28"/>
        <v>42070.469270833331</v>
      </c>
      <c r="M595" s="4" t="b">
        <v>0</v>
      </c>
      <c r="N595" s="4">
        <v>7</v>
      </c>
      <c r="O595" s="16">
        <f>(E595/D595)*100</f>
        <v>23</v>
      </c>
      <c r="P595" s="7">
        <f t="shared" si="29"/>
        <v>16.428571428571427</v>
      </c>
      <c r="Q595" s="4" t="str">
        <f>LEFT(T595,FIND("/",T595,1)-1)</f>
        <v>technology</v>
      </c>
      <c r="R595" s="4" t="str">
        <f>RIGHT(T595,LEN(T595)-FIND("/",T595))</f>
        <v>web</v>
      </c>
      <c r="S595" s="4" t="b">
        <v>0</v>
      </c>
      <c r="T595" s="4" t="s">
        <v>8272</v>
      </c>
    </row>
    <row r="596" spans="1:20" x14ac:dyDescent="0.3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11">
        <f t="shared" si="27"/>
        <v>42476.571828703702</v>
      </c>
      <c r="K596" s="4">
        <v>1458240206</v>
      </c>
      <c r="L596" s="11">
        <f t="shared" si="28"/>
        <v>42446.571828703702</v>
      </c>
      <c r="M596" s="4" t="b">
        <v>0</v>
      </c>
      <c r="N596" s="4">
        <v>2</v>
      </c>
      <c r="O596" s="16">
        <f>(E596/D596)*100</f>
        <v>0.104</v>
      </c>
      <c r="P596" s="7">
        <f t="shared" si="29"/>
        <v>13</v>
      </c>
      <c r="Q596" s="4" t="str">
        <f>LEFT(T596,FIND("/",T596,1)-1)</f>
        <v>technology</v>
      </c>
      <c r="R596" s="4" t="str">
        <f>RIGHT(T596,LEN(T596)-FIND("/",T596))</f>
        <v>web</v>
      </c>
      <c r="S596" s="4" t="b">
        <v>0</v>
      </c>
      <c r="T596" s="4" t="s">
        <v>8272</v>
      </c>
    </row>
    <row r="597" spans="1:20" ht="28.8" x14ac:dyDescent="0.3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11">
        <f t="shared" si="27"/>
        <v>42127.861550925918</v>
      </c>
      <c r="K597" s="4">
        <v>1426815638</v>
      </c>
      <c r="L597" s="11">
        <f t="shared" si="28"/>
        <v>42082.861550925918</v>
      </c>
      <c r="M597" s="4" t="b">
        <v>0</v>
      </c>
      <c r="N597" s="4">
        <v>8</v>
      </c>
      <c r="O597" s="16">
        <f>(E597/D597)*100</f>
        <v>0.42599999999999999</v>
      </c>
      <c r="P597" s="7">
        <f t="shared" si="29"/>
        <v>53.25</v>
      </c>
      <c r="Q597" s="4" t="str">
        <f>LEFT(T597,FIND("/",T597,1)-1)</f>
        <v>technology</v>
      </c>
      <c r="R597" s="4" t="str">
        <f>RIGHT(T597,LEN(T597)-FIND("/",T597))</f>
        <v>web</v>
      </c>
      <c r="S597" s="4" t="b">
        <v>0</v>
      </c>
      <c r="T597" s="4" t="s">
        <v>8272</v>
      </c>
    </row>
    <row r="598" spans="1:20" x14ac:dyDescent="0.3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11">
        <f t="shared" si="27"/>
        <v>42676.688564814809</v>
      </c>
      <c r="K598" s="4">
        <v>1475530292</v>
      </c>
      <c r="L598" s="11">
        <f t="shared" si="28"/>
        <v>42646.688564814809</v>
      </c>
      <c r="M598" s="4" t="b">
        <v>0</v>
      </c>
      <c r="N598" s="4">
        <v>2</v>
      </c>
      <c r="O598" s="16">
        <f>(E598/D598)*100</f>
        <v>0.03</v>
      </c>
      <c r="P598" s="7">
        <f t="shared" si="29"/>
        <v>3</v>
      </c>
      <c r="Q598" s="4" t="str">
        <f>LEFT(T598,FIND("/",T598,1)-1)</f>
        <v>technology</v>
      </c>
      <c r="R598" s="4" t="str">
        <f>RIGHT(T598,LEN(T598)-FIND("/",T598))</f>
        <v>web</v>
      </c>
      <c r="S598" s="4" t="b">
        <v>0</v>
      </c>
      <c r="T598" s="4" t="s">
        <v>8272</v>
      </c>
    </row>
    <row r="599" spans="1:20" x14ac:dyDescent="0.3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11">
        <f t="shared" si="27"/>
        <v>42582.458333333336</v>
      </c>
      <c r="K599" s="4">
        <v>1466787335</v>
      </c>
      <c r="L599" s="11">
        <f t="shared" si="28"/>
        <v>42545.496932870366</v>
      </c>
      <c r="M599" s="4" t="b">
        <v>0</v>
      </c>
      <c r="N599" s="4">
        <v>2</v>
      </c>
      <c r="O599" s="16">
        <f>(E599/D599)*100</f>
        <v>0.26666666666666666</v>
      </c>
      <c r="P599" s="7">
        <f t="shared" si="29"/>
        <v>10</v>
      </c>
      <c r="Q599" s="4" t="str">
        <f>LEFT(T599,FIND("/",T599,1)-1)</f>
        <v>technology</v>
      </c>
      <c r="R599" s="4" t="str">
        <f>RIGHT(T599,LEN(T599)-FIND("/",T599))</f>
        <v>web</v>
      </c>
      <c r="S599" s="4" t="b">
        <v>0</v>
      </c>
      <c r="T599" s="4" t="s">
        <v>8272</v>
      </c>
    </row>
    <row r="600" spans="1:20" x14ac:dyDescent="0.3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11">
        <f t="shared" si="27"/>
        <v>41977.793761574074</v>
      </c>
      <c r="K600" s="4">
        <v>1415145781</v>
      </c>
      <c r="L600" s="11">
        <f t="shared" si="28"/>
        <v>41947.793761574074</v>
      </c>
      <c r="M600" s="4" t="b">
        <v>0</v>
      </c>
      <c r="N600" s="4">
        <v>7</v>
      </c>
      <c r="O600" s="16">
        <f>(E600/D600)*100</f>
        <v>34</v>
      </c>
      <c r="P600" s="7">
        <f t="shared" si="29"/>
        <v>121.42857142857143</v>
      </c>
      <c r="Q600" s="4" t="str">
        <f>LEFT(T600,FIND("/",T600,1)-1)</f>
        <v>technology</v>
      </c>
      <c r="R600" s="4" t="str">
        <f>RIGHT(T600,LEN(T600)-FIND("/",T600))</f>
        <v>web</v>
      </c>
      <c r="S600" s="4" t="b">
        <v>0</v>
      </c>
      <c r="T600" s="4" t="s">
        <v>8272</v>
      </c>
    </row>
    <row r="601" spans="1:20" ht="28.8" x14ac:dyDescent="0.3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11">
        <f t="shared" si="27"/>
        <v>42071.427777777775</v>
      </c>
      <c r="K601" s="4">
        <v>1423769402</v>
      </c>
      <c r="L601" s="11">
        <f t="shared" si="28"/>
        <v>42047.604189814818</v>
      </c>
      <c r="M601" s="4" t="b">
        <v>0</v>
      </c>
      <c r="N601" s="4">
        <v>2</v>
      </c>
      <c r="O601" s="16">
        <f>(E601/D601)*100</f>
        <v>6.2E-2</v>
      </c>
      <c r="P601" s="7">
        <f t="shared" si="29"/>
        <v>15.5</v>
      </c>
      <c r="Q601" s="4" t="str">
        <f>LEFT(T601,FIND("/",T601,1)-1)</f>
        <v>technology</v>
      </c>
      <c r="R601" s="4" t="str">
        <f>RIGHT(T601,LEN(T601)-FIND("/",T601))</f>
        <v>web</v>
      </c>
      <c r="S601" s="4" t="b">
        <v>0</v>
      </c>
      <c r="T601" s="4" t="s">
        <v>8272</v>
      </c>
    </row>
    <row r="602" spans="1:20" ht="28.8" x14ac:dyDescent="0.3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11">
        <f t="shared" si="27"/>
        <v>42133.589837962958</v>
      </c>
      <c r="K602" s="4">
        <v>1426014562</v>
      </c>
      <c r="L602" s="11">
        <f t="shared" si="28"/>
        <v>42073.589837962958</v>
      </c>
      <c r="M602" s="4" t="b">
        <v>0</v>
      </c>
      <c r="N602" s="4">
        <v>1</v>
      </c>
      <c r="O602" s="16">
        <f>(E602/D602)*100</f>
        <v>2</v>
      </c>
      <c r="P602" s="7">
        <f t="shared" si="29"/>
        <v>100</v>
      </c>
      <c r="Q602" s="4" t="str">
        <f>LEFT(T602,FIND("/",T602,1)-1)</f>
        <v>technology</v>
      </c>
      <c r="R602" s="4" t="str">
        <f>RIGHT(T602,LEN(T602)-FIND("/",T602))</f>
        <v>web</v>
      </c>
      <c r="S602" s="4" t="b">
        <v>0</v>
      </c>
      <c r="T602" s="4" t="s">
        <v>8272</v>
      </c>
    </row>
    <row r="603" spans="1:20" ht="28.8" x14ac:dyDescent="0.3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11">
        <f t="shared" si="27"/>
        <v>41999.64975694444</v>
      </c>
      <c r="K603" s="4">
        <v>1417034139</v>
      </c>
      <c r="L603" s="11">
        <f t="shared" si="28"/>
        <v>41969.64975694444</v>
      </c>
      <c r="M603" s="4" t="b">
        <v>0</v>
      </c>
      <c r="N603" s="4">
        <v>6</v>
      </c>
      <c r="O603" s="16">
        <f>(E603/D603)*100</f>
        <v>1.4000000000000001</v>
      </c>
      <c r="P603" s="7">
        <f t="shared" si="29"/>
        <v>23.333333333333332</v>
      </c>
      <c r="Q603" s="4" t="str">
        <f>LEFT(T603,FIND("/",T603,1)-1)</f>
        <v>technology</v>
      </c>
      <c r="R603" s="4" t="str">
        <f>RIGHT(T603,LEN(T603)-FIND("/",T603))</f>
        <v>web</v>
      </c>
      <c r="S603" s="4" t="b">
        <v>0</v>
      </c>
      <c r="T603" s="4" t="s">
        <v>8272</v>
      </c>
    </row>
    <row r="604" spans="1:20" ht="28.8" x14ac:dyDescent="0.3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11">
        <f t="shared" si="27"/>
        <v>42173.585821759254</v>
      </c>
      <c r="K604" s="4">
        <v>1432062215</v>
      </c>
      <c r="L604" s="11">
        <f t="shared" si="28"/>
        <v>42143.585821759254</v>
      </c>
      <c r="M604" s="4" t="b">
        <v>0</v>
      </c>
      <c r="N604" s="4">
        <v>0</v>
      </c>
      <c r="O604" s="16">
        <f>(E604/D604)*100</f>
        <v>0</v>
      </c>
      <c r="P604" s="7" t="e">
        <f t="shared" si="29"/>
        <v>#DIV/0!</v>
      </c>
      <c r="Q604" s="4" t="str">
        <f>LEFT(T604,FIND("/",T604,1)-1)</f>
        <v>technology</v>
      </c>
      <c r="R604" s="4" t="str">
        <f>RIGHT(T604,LEN(T604)-FIND("/",T604))</f>
        <v>web</v>
      </c>
      <c r="S604" s="4" t="b">
        <v>0</v>
      </c>
      <c r="T604" s="4" t="s">
        <v>8272</v>
      </c>
    </row>
    <row r="605" spans="1:20" ht="28.8" x14ac:dyDescent="0.3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11">
        <f t="shared" si="27"/>
        <v>41865.430821759255</v>
      </c>
      <c r="K605" s="4">
        <v>1405437623</v>
      </c>
      <c r="L605" s="11">
        <f t="shared" si="28"/>
        <v>41835.430821759255</v>
      </c>
      <c r="M605" s="4" t="b">
        <v>0</v>
      </c>
      <c r="N605" s="4">
        <v>13</v>
      </c>
      <c r="O605" s="16">
        <f>(E605/D605)*100</f>
        <v>3.9334666666666664</v>
      </c>
      <c r="P605" s="7">
        <f t="shared" si="29"/>
        <v>45.386153846153846</v>
      </c>
      <c r="Q605" s="4" t="str">
        <f>LEFT(T605,FIND("/",T605,1)-1)</f>
        <v>technology</v>
      </c>
      <c r="R605" s="4" t="str">
        <f>RIGHT(T605,LEN(T605)-FIND("/",T605))</f>
        <v>web</v>
      </c>
      <c r="S605" s="4" t="b">
        <v>0</v>
      </c>
      <c r="T605" s="4" t="s">
        <v>8272</v>
      </c>
    </row>
    <row r="606" spans="1:20" ht="28.8" x14ac:dyDescent="0.3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11">
        <f t="shared" si="27"/>
        <v>41878.827037037037</v>
      </c>
      <c r="K606" s="4">
        <v>1406595056</v>
      </c>
      <c r="L606" s="11">
        <f t="shared" si="28"/>
        <v>41848.827037037037</v>
      </c>
      <c r="M606" s="4" t="b">
        <v>0</v>
      </c>
      <c r="N606" s="4">
        <v>0</v>
      </c>
      <c r="O606" s="16">
        <f>(E606/D606)*100</f>
        <v>0</v>
      </c>
      <c r="P606" s="7" t="e">
        <f t="shared" si="29"/>
        <v>#DIV/0!</v>
      </c>
      <c r="Q606" s="4" t="str">
        <f>LEFT(T606,FIND("/",T606,1)-1)</f>
        <v>technology</v>
      </c>
      <c r="R606" s="4" t="str">
        <f>RIGHT(T606,LEN(T606)-FIND("/",T606))</f>
        <v>web</v>
      </c>
      <c r="S606" s="4" t="b">
        <v>0</v>
      </c>
      <c r="T606" s="4" t="s">
        <v>8272</v>
      </c>
    </row>
    <row r="607" spans="1:20" x14ac:dyDescent="0.3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11">
        <f t="shared" si="27"/>
        <v>42239.14939814814</v>
      </c>
      <c r="K607" s="4">
        <v>1436430908</v>
      </c>
      <c r="L607" s="11">
        <f t="shared" si="28"/>
        <v>42194.14939814814</v>
      </c>
      <c r="M607" s="4" t="b">
        <v>0</v>
      </c>
      <c r="N607" s="4">
        <v>8</v>
      </c>
      <c r="O607" s="16">
        <f>(E607/D607)*100</f>
        <v>2.62</v>
      </c>
      <c r="P607" s="7">
        <f t="shared" si="29"/>
        <v>16.375</v>
      </c>
      <c r="Q607" s="4" t="str">
        <f>LEFT(T607,FIND("/",T607,1)-1)</f>
        <v>technology</v>
      </c>
      <c r="R607" s="4" t="str">
        <f>RIGHT(T607,LEN(T607)-FIND("/",T607))</f>
        <v>web</v>
      </c>
      <c r="S607" s="4" t="b">
        <v>0</v>
      </c>
      <c r="T607" s="4" t="s">
        <v>8272</v>
      </c>
    </row>
    <row r="608" spans="1:20" ht="28.8" x14ac:dyDescent="0.3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11">
        <f t="shared" si="27"/>
        <v>42148.416666666664</v>
      </c>
      <c r="K608" s="4">
        <v>1428507409</v>
      </c>
      <c r="L608" s="11">
        <f t="shared" si="28"/>
        <v>42102.442233796297</v>
      </c>
      <c r="M608" s="4" t="b">
        <v>0</v>
      </c>
      <c r="N608" s="4">
        <v>1</v>
      </c>
      <c r="O608" s="16">
        <f>(E608/D608)*100</f>
        <v>0.2</v>
      </c>
      <c r="P608" s="7">
        <f t="shared" si="29"/>
        <v>10</v>
      </c>
      <c r="Q608" s="4" t="str">
        <f>LEFT(T608,FIND("/",T608,1)-1)</f>
        <v>technology</v>
      </c>
      <c r="R608" s="4" t="str">
        <f>RIGHT(T608,LEN(T608)-FIND("/",T608))</f>
        <v>web</v>
      </c>
      <c r="S608" s="4" t="b">
        <v>0</v>
      </c>
      <c r="T608" s="4" t="s">
        <v>8272</v>
      </c>
    </row>
    <row r="609" spans="1:20" x14ac:dyDescent="0.3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11">
        <f t="shared" si="27"/>
        <v>42330.65898148148</v>
      </c>
      <c r="K609" s="4">
        <v>1445629736</v>
      </c>
      <c r="L609" s="11">
        <f t="shared" si="28"/>
        <v>42300.617314814815</v>
      </c>
      <c r="M609" s="4" t="b">
        <v>0</v>
      </c>
      <c r="N609" s="4">
        <v>0</v>
      </c>
      <c r="O609" s="16">
        <f>(E609/D609)*100</f>
        <v>0</v>
      </c>
      <c r="P609" s="7" t="e">
        <f t="shared" si="29"/>
        <v>#DIV/0!</v>
      </c>
      <c r="Q609" s="4" t="str">
        <f>LEFT(T609,FIND("/",T609,1)-1)</f>
        <v>technology</v>
      </c>
      <c r="R609" s="4" t="str">
        <f>RIGHT(T609,LEN(T609)-FIND("/",T609))</f>
        <v>web</v>
      </c>
      <c r="S609" s="4" t="b">
        <v>0</v>
      </c>
      <c r="T609" s="4" t="s">
        <v>8272</v>
      </c>
    </row>
    <row r="610" spans="1:20" ht="28.8" x14ac:dyDescent="0.3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11">
        <f t="shared" si="27"/>
        <v>42170.712731481479</v>
      </c>
      <c r="K610" s="4">
        <v>1431813980</v>
      </c>
      <c r="L610" s="11">
        <f t="shared" si="28"/>
        <v>42140.712731481479</v>
      </c>
      <c r="M610" s="4" t="b">
        <v>0</v>
      </c>
      <c r="N610" s="4">
        <v>5</v>
      </c>
      <c r="O610" s="16">
        <f>(E610/D610)*100</f>
        <v>0.97400000000000009</v>
      </c>
      <c r="P610" s="7">
        <f t="shared" si="29"/>
        <v>292.2</v>
      </c>
      <c r="Q610" s="4" t="str">
        <f>LEFT(T610,FIND("/",T610,1)-1)</f>
        <v>technology</v>
      </c>
      <c r="R610" s="4" t="str">
        <f>RIGHT(T610,LEN(T610)-FIND("/",T610))</f>
        <v>web</v>
      </c>
      <c r="S610" s="4" t="b">
        <v>0</v>
      </c>
      <c r="T610" s="4" t="s">
        <v>8272</v>
      </c>
    </row>
    <row r="611" spans="1:20" ht="28.8" x14ac:dyDescent="0.3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11">
        <f t="shared" si="27"/>
        <v>42336.867407407401</v>
      </c>
      <c r="K611" s="4">
        <v>1446166144</v>
      </c>
      <c r="L611" s="11">
        <f t="shared" si="28"/>
        <v>42306.825740740744</v>
      </c>
      <c r="M611" s="4" t="b">
        <v>0</v>
      </c>
      <c r="N611" s="4">
        <v>1</v>
      </c>
      <c r="O611" s="16">
        <f>(E611/D611)*100</f>
        <v>0.64102564102564097</v>
      </c>
      <c r="P611" s="7">
        <f t="shared" si="29"/>
        <v>5</v>
      </c>
      <c r="Q611" s="4" t="str">
        <f>LEFT(T611,FIND("/",T611,1)-1)</f>
        <v>technology</v>
      </c>
      <c r="R611" s="4" t="str">
        <f>RIGHT(T611,LEN(T611)-FIND("/",T611))</f>
        <v>web</v>
      </c>
      <c r="S611" s="4" t="b">
        <v>0</v>
      </c>
      <c r="T611" s="4" t="s">
        <v>8272</v>
      </c>
    </row>
    <row r="612" spans="1:20" x14ac:dyDescent="0.3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11">
        <f t="shared" si="27"/>
        <v>42116.622523148144</v>
      </c>
      <c r="K612" s="4">
        <v>1427140586</v>
      </c>
      <c r="L612" s="11">
        <f t="shared" si="28"/>
        <v>42086.622523148144</v>
      </c>
      <c r="M612" s="4" t="b">
        <v>0</v>
      </c>
      <c r="N612" s="4">
        <v>0</v>
      </c>
      <c r="O612" s="16">
        <f>(E612/D612)*100</f>
        <v>0</v>
      </c>
      <c r="P612" s="7" t="e">
        <f t="shared" si="29"/>
        <v>#DIV/0!</v>
      </c>
      <c r="Q612" s="4" t="str">
        <f>LEFT(T612,FIND("/",T612,1)-1)</f>
        <v>technology</v>
      </c>
      <c r="R612" s="4" t="str">
        <f>RIGHT(T612,LEN(T612)-FIND("/",T612))</f>
        <v>web</v>
      </c>
      <c r="S612" s="4" t="b">
        <v>0</v>
      </c>
      <c r="T612" s="4" t="s">
        <v>8272</v>
      </c>
    </row>
    <row r="613" spans="1:20" ht="28.8" x14ac:dyDescent="0.3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11">
        <f t="shared" si="27"/>
        <v>42388.352280092593</v>
      </c>
      <c r="K613" s="4">
        <v>1448026037</v>
      </c>
      <c r="L613" s="11">
        <f t="shared" si="28"/>
        <v>42328.352280092593</v>
      </c>
      <c r="M613" s="4" t="b">
        <v>0</v>
      </c>
      <c r="N613" s="4">
        <v>0</v>
      </c>
      <c r="O613" s="16">
        <f>(E613/D613)*100</f>
        <v>0</v>
      </c>
      <c r="P613" s="7" t="e">
        <f t="shared" si="29"/>
        <v>#DIV/0!</v>
      </c>
      <c r="Q613" s="4" t="str">
        <f>LEFT(T613,FIND("/",T613,1)-1)</f>
        <v>technology</v>
      </c>
      <c r="R613" s="4" t="str">
        <f>RIGHT(T613,LEN(T613)-FIND("/",T613))</f>
        <v>web</v>
      </c>
      <c r="S613" s="4" t="b">
        <v>0</v>
      </c>
      <c r="T613" s="4" t="s">
        <v>8272</v>
      </c>
    </row>
    <row r="614" spans="1:20" x14ac:dyDescent="0.3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11">
        <f t="shared" si="27"/>
        <v>42614.823449074065</v>
      </c>
      <c r="K614" s="4">
        <v>1470185146</v>
      </c>
      <c r="L614" s="11">
        <f t="shared" si="28"/>
        <v>42584.823449074065</v>
      </c>
      <c r="M614" s="4" t="b">
        <v>0</v>
      </c>
      <c r="N614" s="4">
        <v>0</v>
      </c>
      <c r="O614" s="16">
        <f>(E614/D614)*100</f>
        <v>0</v>
      </c>
      <c r="P614" s="7" t="e">
        <f t="shared" si="29"/>
        <v>#DIV/0!</v>
      </c>
      <c r="Q614" s="4" t="str">
        <f>LEFT(T614,FIND("/",T614,1)-1)</f>
        <v>technology</v>
      </c>
      <c r="R614" s="4" t="str">
        <f>RIGHT(T614,LEN(T614)-FIND("/",T614))</f>
        <v>web</v>
      </c>
      <c r="S614" s="4" t="b">
        <v>0</v>
      </c>
      <c r="T614" s="4" t="s">
        <v>8272</v>
      </c>
    </row>
    <row r="615" spans="1:20" ht="28.8" x14ac:dyDescent="0.3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11">
        <f t="shared" si="27"/>
        <v>42277.999305555553</v>
      </c>
      <c r="K615" s="4">
        <v>1441022120</v>
      </c>
      <c r="L615" s="11">
        <f t="shared" si="28"/>
        <v>42247.288425925923</v>
      </c>
      <c r="M615" s="4" t="b">
        <v>0</v>
      </c>
      <c r="N615" s="4">
        <v>121</v>
      </c>
      <c r="O615" s="16">
        <f>(E615/D615)*100</f>
        <v>21.363333333333333</v>
      </c>
      <c r="P615" s="7">
        <f t="shared" si="29"/>
        <v>105.93388429752066</v>
      </c>
      <c r="Q615" s="4" t="str">
        <f>LEFT(T615,FIND("/",T615,1)-1)</f>
        <v>technology</v>
      </c>
      <c r="R615" s="4" t="str">
        <f>RIGHT(T615,LEN(T615)-FIND("/",T615))</f>
        <v>web</v>
      </c>
      <c r="S615" s="4" t="b">
        <v>0</v>
      </c>
      <c r="T615" s="4" t="s">
        <v>8272</v>
      </c>
    </row>
    <row r="616" spans="1:20" x14ac:dyDescent="0.3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11">
        <f t="shared" si="27"/>
        <v>42544.853472222218</v>
      </c>
      <c r="K616" s="4">
        <v>1464139740</v>
      </c>
      <c r="L616" s="11">
        <f t="shared" si="28"/>
        <v>42514.853472222218</v>
      </c>
      <c r="M616" s="4" t="b">
        <v>0</v>
      </c>
      <c r="N616" s="4">
        <v>0</v>
      </c>
      <c r="O616" s="16">
        <f>(E616/D616)*100</f>
        <v>0</v>
      </c>
      <c r="P616" s="7" t="e">
        <f t="shared" si="29"/>
        <v>#DIV/0!</v>
      </c>
      <c r="Q616" s="4" t="str">
        <f>LEFT(T616,FIND("/",T616,1)-1)</f>
        <v>technology</v>
      </c>
      <c r="R616" s="4" t="str">
        <f>RIGHT(T616,LEN(T616)-FIND("/",T616))</f>
        <v>web</v>
      </c>
      <c r="S616" s="4" t="b">
        <v>0</v>
      </c>
      <c r="T616" s="4" t="s">
        <v>8272</v>
      </c>
    </row>
    <row r="617" spans="1:20" x14ac:dyDescent="0.3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11">
        <f t="shared" si="27"/>
        <v>42271.913877314808</v>
      </c>
      <c r="K617" s="4">
        <v>1440557759</v>
      </c>
      <c r="L617" s="11">
        <f t="shared" si="28"/>
        <v>42241.913877314808</v>
      </c>
      <c r="M617" s="4" t="b">
        <v>0</v>
      </c>
      <c r="N617" s="4">
        <v>0</v>
      </c>
      <c r="O617" s="16">
        <f>(E617/D617)*100</f>
        <v>0</v>
      </c>
      <c r="P617" s="7" t="e">
        <f t="shared" si="29"/>
        <v>#DIV/0!</v>
      </c>
      <c r="Q617" s="4" t="str">
        <f>LEFT(T617,FIND("/",T617,1)-1)</f>
        <v>technology</v>
      </c>
      <c r="R617" s="4" t="str">
        <f>RIGHT(T617,LEN(T617)-FIND("/",T617))</f>
        <v>web</v>
      </c>
      <c r="S617" s="4" t="b">
        <v>0</v>
      </c>
      <c r="T617" s="4" t="s">
        <v>8272</v>
      </c>
    </row>
    <row r="618" spans="1:20" ht="28.8" x14ac:dyDescent="0.3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11">
        <f t="shared" si="27"/>
        <v>42791.167905092596</v>
      </c>
      <c r="K618" s="4">
        <v>1485421307</v>
      </c>
      <c r="L618" s="11">
        <f t="shared" si="28"/>
        <v>42761.167905092596</v>
      </c>
      <c r="M618" s="4" t="b">
        <v>0</v>
      </c>
      <c r="N618" s="4">
        <v>0</v>
      </c>
      <c r="O618" s="16">
        <f>(E618/D618)*100</f>
        <v>0</v>
      </c>
      <c r="P618" s="7" t="e">
        <f t="shared" si="29"/>
        <v>#DIV/0!</v>
      </c>
      <c r="Q618" s="4" t="str">
        <f>LEFT(T618,FIND("/",T618,1)-1)</f>
        <v>technology</v>
      </c>
      <c r="R618" s="4" t="str">
        <f>RIGHT(T618,LEN(T618)-FIND("/",T618))</f>
        <v>web</v>
      </c>
      <c r="S618" s="4" t="b">
        <v>0</v>
      </c>
      <c r="T618" s="4" t="s">
        <v>8272</v>
      </c>
    </row>
    <row r="619" spans="1:20" ht="28.8" x14ac:dyDescent="0.3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11">
        <f t="shared" si="27"/>
        <v>42132.134756944441</v>
      </c>
      <c r="K619" s="4">
        <v>1427184843</v>
      </c>
      <c r="L619" s="11">
        <f t="shared" si="28"/>
        <v>42087.134756944441</v>
      </c>
      <c r="M619" s="4" t="b">
        <v>0</v>
      </c>
      <c r="N619" s="4">
        <v>3</v>
      </c>
      <c r="O619" s="16">
        <f>(E619/D619)*100</f>
        <v>3</v>
      </c>
      <c r="P619" s="7">
        <f t="shared" si="29"/>
        <v>20</v>
      </c>
      <c r="Q619" s="4" t="str">
        <f>LEFT(T619,FIND("/",T619,1)-1)</f>
        <v>technology</v>
      </c>
      <c r="R619" s="4" t="str">
        <f>RIGHT(T619,LEN(T619)-FIND("/",T619))</f>
        <v>web</v>
      </c>
      <c r="S619" s="4" t="b">
        <v>0</v>
      </c>
      <c r="T619" s="4" t="s">
        <v>8272</v>
      </c>
    </row>
    <row r="620" spans="1:20" ht="28.8" x14ac:dyDescent="0.3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11">
        <f t="shared" si="27"/>
        <v>42347.60188657407</v>
      </c>
      <c r="K620" s="4">
        <v>1447097203</v>
      </c>
      <c r="L620" s="11">
        <f t="shared" si="28"/>
        <v>42317.60188657407</v>
      </c>
      <c r="M620" s="4" t="b">
        <v>0</v>
      </c>
      <c r="N620" s="4">
        <v>0</v>
      </c>
      <c r="O620" s="16">
        <f>(E620/D620)*100</f>
        <v>0</v>
      </c>
      <c r="P620" s="7" t="e">
        <f t="shared" si="29"/>
        <v>#DIV/0!</v>
      </c>
      <c r="Q620" s="4" t="str">
        <f>LEFT(T620,FIND("/",T620,1)-1)</f>
        <v>technology</v>
      </c>
      <c r="R620" s="4" t="str">
        <f>RIGHT(T620,LEN(T620)-FIND("/",T620))</f>
        <v>web</v>
      </c>
      <c r="S620" s="4" t="b">
        <v>0</v>
      </c>
      <c r="T620" s="4" t="s">
        <v>8272</v>
      </c>
    </row>
    <row r="621" spans="1:20" x14ac:dyDescent="0.3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11">
        <f t="shared" si="27"/>
        <v>41968.483680555553</v>
      </c>
      <c r="K621" s="4">
        <v>1411745790</v>
      </c>
      <c r="L621" s="11">
        <f t="shared" si="28"/>
        <v>41908.442013888889</v>
      </c>
      <c r="M621" s="4" t="b">
        <v>0</v>
      </c>
      <c r="N621" s="4">
        <v>1</v>
      </c>
      <c r="O621" s="16">
        <f>(E621/D621)*100</f>
        <v>3.9999999999999996E-5</v>
      </c>
      <c r="P621" s="7">
        <f t="shared" si="29"/>
        <v>1</v>
      </c>
      <c r="Q621" s="4" t="str">
        <f>LEFT(T621,FIND("/",T621,1)-1)</f>
        <v>technology</v>
      </c>
      <c r="R621" s="4" t="str">
        <f>RIGHT(T621,LEN(T621)-FIND("/",T621))</f>
        <v>web</v>
      </c>
      <c r="S621" s="4" t="b">
        <v>0</v>
      </c>
      <c r="T621" s="4" t="s">
        <v>8272</v>
      </c>
    </row>
    <row r="622" spans="1:20" ht="28.8" x14ac:dyDescent="0.3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11">
        <f t="shared" si="27"/>
        <v>41876.508541666662</v>
      </c>
      <c r="K622" s="4">
        <v>1405098738</v>
      </c>
      <c r="L622" s="11">
        <f t="shared" si="28"/>
        <v>41831.508541666662</v>
      </c>
      <c r="M622" s="4" t="b">
        <v>0</v>
      </c>
      <c r="N622" s="4">
        <v>1</v>
      </c>
      <c r="O622" s="16">
        <f>(E622/D622)*100</f>
        <v>1</v>
      </c>
      <c r="P622" s="7">
        <f t="shared" si="29"/>
        <v>300</v>
      </c>
      <c r="Q622" s="4" t="str">
        <f>LEFT(T622,FIND("/",T622,1)-1)</f>
        <v>technology</v>
      </c>
      <c r="R622" s="4" t="str">
        <f>RIGHT(T622,LEN(T622)-FIND("/",T622))</f>
        <v>web</v>
      </c>
      <c r="S622" s="4" t="b">
        <v>0</v>
      </c>
      <c r="T622" s="4" t="s">
        <v>8272</v>
      </c>
    </row>
    <row r="623" spans="1:20" ht="28.8" x14ac:dyDescent="0.3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11">
        <f t="shared" si="27"/>
        <v>42558.779363425921</v>
      </c>
      <c r="K623" s="4">
        <v>1465342937</v>
      </c>
      <c r="L623" s="11">
        <f t="shared" si="28"/>
        <v>42528.779363425921</v>
      </c>
      <c r="M623" s="4" t="b">
        <v>0</v>
      </c>
      <c r="N623" s="4">
        <v>3</v>
      </c>
      <c r="O623" s="16">
        <f>(E623/D623)*100</f>
        <v>1.044</v>
      </c>
      <c r="P623" s="7">
        <f t="shared" si="29"/>
        <v>87</v>
      </c>
      <c r="Q623" s="4" t="str">
        <f>LEFT(T623,FIND("/",T623,1)-1)</f>
        <v>technology</v>
      </c>
      <c r="R623" s="4" t="str">
        <f>RIGHT(T623,LEN(T623)-FIND("/",T623))</f>
        <v>web</v>
      </c>
      <c r="S623" s="4" t="b">
        <v>0</v>
      </c>
      <c r="T623" s="4" t="s">
        <v>8272</v>
      </c>
    </row>
    <row r="624" spans="1:20" ht="28.8" x14ac:dyDescent="0.3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11">
        <f t="shared" si="27"/>
        <v>42552.566412037035</v>
      </c>
      <c r="K624" s="4">
        <v>1465670138</v>
      </c>
      <c r="L624" s="11">
        <f t="shared" si="28"/>
        <v>42532.566412037035</v>
      </c>
      <c r="M624" s="4" t="b">
        <v>0</v>
      </c>
      <c r="N624" s="4">
        <v>9</v>
      </c>
      <c r="O624" s="16">
        <f>(E624/D624)*100</f>
        <v>5.6833333333333336</v>
      </c>
      <c r="P624" s="7">
        <f t="shared" si="29"/>
        <v>37.888888888888886</v>
      </c>
      <c r="Q624" s="4" t="str">
        <f>LEFT(T624,FIND("/",T624,1)-1)</f>
        <v>technology</v>
      </c>
      <c r="R624" s="4" t="str">
        <f>RIGHT(T624,LEN(T624)-FIND("/",T624))</f>
        <v>web</v>
      </c>
      <c r="S624" s="4" t="b">
        <v>0</v>
      </c>
      <c r="T624" s="4" t="s">
        <v>8272</v>
      </c>
    </row>
    <row r="625" spans="1:20" ht="28.8" x14ac:dyDescent="0.3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11">
        <f t="shared" si="27"/>
        <v>42151.800891203697</v>
      </c>
      <c r="K625" s="4">
        <v>1430179997</v>
      </c>
      <c r="L625" s="11">
        <f t="shared" si="28"/>
        <v>42121.800891203697</v>
      </c>
      <c r="M625" s="4" t="b">
        <v>0</v>
      </c>
      <c r="N625" s="4">
        <v>0</v>
      </c>
      <c r="O625" s="16">
        <f>(E625/D625)*100</f>
        <v>0</v>
      </c>
      <c r="P625" s="7" t="e">
        <f t="shared" si="29"/>
        <v>#DIV/0!</v>
      </c>
      <c r="Q625" s="4" t="str">
        <f>LEFT(T625,FIND("/",T625,1)-1)</f>
        <v>technology</v>
      </c>
      <c r="R625" s="4" t="str">
        <f>RIGHT(T625,LEN(T625)-FIND("/",T625))</f>
        <v>web</v>
      </c>
      <c r="S625" s="4" t="b">
        <v>0</v>
      </c>
      <c r="T625" s="4" t="s">
        <v>8272</v>
      </c>
    </row>
    <row r="626" spans="1:20" x14ac:dyDescent="0.3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11">
        <f t="shared" si="27"/>
        <v>42138.78056712963</v>
      </c>
      <c r="K626" s="4">
        <v>1429055041</v>
      </c>
      <c r="L626" s="11">
        <f t="shared" si="28"/>
        <v>42108.78056712963</v>
      </c>
      <c r="M626" s="4" t="b">
        <v>0</v>
      </c>
      <c r="N626" s="4">
        <v>0</v>
      </c>
      <c r="O626" s="16">
        <f>(E626/D626)*100</f>
        <v>0</v>
      </c>
      <c r="P626" s="7" t="e">
        <f t="shared" si="29"/>
        <v>#DIV/0!</v>
      </c>
      <c r="Q626" s="4" t="str">
        <f>LEFT(T626,FIND("/",T626,1)-1)</f>
        <v>technology</v>
      </c>
      <c r="R626" s="4" t="str">
        <f>RIGHT(T626,LEN(T626)-FIND("/",T626))</f>
        <v>web</v>
      </c>
      <c r="S626" s="4" t="b">
        <v>0</v>
      </c>
      <c r="T626" s="4" t="s">
        <v>8272</v>
      </c>
    </row>
    <row r="627" spans="1:20" ht="28.8" x14ac:dyDescent="0.3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11">
        <f t="shared" si="27"/>
        <v>42820.645567129628</v>
      </c>
      <c r="K627" s="4">
        <v>1487971777</v>
      </c>
      <c r="L627" s="11">
        <f t="shared" si="28"/>
        <v>42790.687233796292</v>
      </c>
      <c r="M627" s="4" t="b">
        <v>0</v>
      </c>
      <c r="N627" s="4">
        <v>0</v>
      </c>
      <c r="O627" s="16">
        <f>(E627/D627)*100</f>
        <v>0</v>
      </c>
      <c r="P627" s="7" t="e">
        <f t="shared" si="29"/>
        <v>#DIV/0!</v>
      </c>
      <c r="Q627" s="4" t="str">
        <f>LEFT(T627,FIND("/",T627,1)-1)</f>
        <v>technology</v>
      </c>
      <c r="R627" s="4" t="str">
        <f>RIGHT(T627,LEN(T627)-FIND("/",T627))</f>
        <v>web</v>
      </c>
      <c r="S627" s="4" t="b">
        <v>0</v>
      </c>
      <c r="T627" s="4" t="s">
        <v>8272</v>
      </c>
    </row>
    <row r="628" spans="1:20" ht="28.8" x14ac:dyDescent="0.3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11">
        <f t="shared" si="27"/>
        <v>42231.348611111105</v>
      </c>
      <c r="K628" s="4">
        <v>1436793939</v>
      </c>
      <c r="L628" s="11">
        <f t="shared" si="28"/>
        <v>42198.351145833331</v>
      </c>
      <c r="M628" s="4" t="b">
        <v>0</v>
      </c>
      <c r="N628" s="4">
        <v>39</v>
      </c>
      <c r="O628" s="16">
        <f>(E628/D628)*100</f>
        <v>17.380000000000003</v>
      </c>
      <c r="P628" s="7">
        <f t="shared" si="29"/>
        <v>111.41025641025641</v>
      </c>
      <c r="Q628" s="4" t="str">
        <f>LEFT(T628,FIND("/",T628,1)-1)</f>
        <v>technology</v>
      </c>
      <c r="R628" s="4" t="str">
        <f>RIGHT(T628,LEN(T628)-FIND("/",T628))</f>
        <v>web</v>
      </c>
      <c r="S628" s="4" t="b">
        <v>0</v>
      </c>
      <c r="T628" s="4" t="s">
        <v>8272</v>
      </c>
    </row>
    <row r="629" spans="1:20" ht="28.8" x14ac:dyDescent="0.3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11">
        <f t="shared" si="27"/>
        <v>42443.749999999993</v>
      </c>
      <c r="K629" s="4">
        <v>1452842511</v>
      </c>
      <c r="L629" s="11">
        <f t="shared" si="28"/>
        <v>42384.098506944443</v>
      </c>
      <c r="M629" s="4" t="b">
        <v>0</v>
      </c>
      <c r="N629" s="4">
        <v>1</v>
      </c>
      <c r="O629" s="16">
        <f>(E629/D629)*100</f>
        <v>0.02</v>
      </c>
      <c r="P629" s="7">
        <f t="shared" si="29"/>
        <v>90</v>
      </c>
      <c r="Q629" s="4" t="str">
        <f>LEFT(T629,FIND("/",T629,1)-1)</f>
        <v>technology</v>
      </c>
      <c r="R629" s="4" t="str">
        <f>RIGHT(T629,LEN(T629)-FIND("/",T629))</f>
        <v>web</v>
      </c>
      <c r="S629" s="4" t="b">
        <v>0</v>
      </c>
      <c r="T629" s="4" t="s">
        <v>8272</v>
      </c>
    </row>
    <row r="630" spans="1:20" x14ac:dyDescent="0.3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11">
        <f t="shared" si="27"/>
        <v>41833.484456018516</v>
      </c>
      <c r="K630" s="4">
        <v>1402677457</v>
      </c>
      <c r="L630" s="11">
        <f t="shared" si="28"/>
        <v>41803.484456018516</v>
      </c>
      <c r="M630" s="4" t="b">
        <v>0</v>
      </c>
      <c r="N630" s="4">
        <v>0</v>
      </c>
      <c r="O630" s="16">
        <f>(E630/D630)*100</f>
        <v>0</v>
      </c>
      <c r="P630" s="7" t="e">
        <f t="shared" si="29"/>
        <v>#DIV/0!</v>
      </c>
      <c r="Q630" s="4" t="str">
        <f>LEFT(T630,FIND("/",T630,1)-1)</f>
        <v>technology</v>
      </c>
      <c r="R630" s="4" t="str">
        <f>RIGHT(T630,LEN(T630)-FIND("/",T630))</f>
        <v>web</v>
      </c>
      <c r="S630" s="4" t="b">
        <v>0</v>
      </c>
      <c r="T630" s="4" t="s">
        <v>8272</v>
      </c>
    </row>
    <row r="631" spans="1:20" ht="28.8" x14ac:dyDescent="0.3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11">
        <f t="shared" si="27"/>
        <v>42504.429490740738</v>
      </c>
      <c r="K631" s="4">
        <v>1460647108</v>
      </c>
      <c r="L631" s="11">
        <f t="shared" si="28"/>
        <v>42474.429490740738</v>
      </c>
      <c r="M631" s="4" t="b">
        <v>0</v>
      </c>
      <c r="N631" s="4">
        <v>3</v>
      </c>
      <c r="O631" s="16">
        <f>(E631/D631)*100</f>
        <v>0.17500000000000002</v>
      </c>
      <c r="P631" s="7">
        <f t="shared" si="29"/>
        <v>116.66666666666667</v>
      </c>
      <c r="Q631" s="4" t="str">
        <f>LEFT(T631,FIND("/",T631,1)-1)</f>
        <v>technology</v>
      </c>
      <c r="R631" s="4" t="str">
        <f>RIGHT(T631,LEN(T631)-FIND("/",T631))</f>
        <v>web</v>
      </c>
      <c r="S631" s="4" t="b">
        <v>0</v>
      </c>
      <c r="T631" s="4" t="s">
        <v>8272</v>
      </c>
    </row>
    <row r="632" spans="1:20" ht="28.8" x14ac:dyDescent="0.3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11">
        <f t="shared" si="27"/>
        <v>42253.006944444445</v>
      </c>
      <c r="K632" s="4">
        <v>1438959121</v>
      </c>
      <c r="L632" s="11">
        <f t="shared" si="28"/>
        <v>42223.411122685182</v>
      </c>
      <c r="M632" s="4" t="b">
        <v>0</v>
      </c>
      <c r="N632" s="4">
        <v>1</v>
      </c>
      <c r="O632" s="16">
        <f>(E632/D632)*100</f>
        <v>8.3340278356529712E-2</v>
      </c>
      <c r="P632" s="7">
        <f t="shared" si="29"/>
        <v>10</v>
      </c>
      <c r="Q632" s="4" t="str">
        <f>LEFT(T632,FIND("/",T632,1)-1)</f>
        <v>technology</v>
      </c>
      <c r="R632" s="4" t="str">
        <f>RIGHT(T632,LEN(T632)-FIND("/",T632))</f>
        <v>web</v>
      </c>
      <c r="S632" s="4" t="b">
        <v>0</v>
      </c>
      <c r="T632" s="4" t="s">
        <v>8272</v>
      </c>
    </row>
    <row r="633" spans="1:20" ht="28.8" x14ac:dyDescent="0.3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11">
        <f t="shared" si="27"/>
        <v>42518.563993055555</v>
      </c>
      <c r="K633" s="4">
        <v>1461954729</v>
      </c>
      <c r="L633" s="11">
        <f t="shared" si="28"/>
        <v>42489.563993055555</v>
      </c>
      <c r="M633" s="4" t="b">
        <v>0</v>
      </c>
      <c r="N633" s="4">
        <v>9</v>
      </c>
      <c r="O633" s="16">
        <f>(E633/D633)*100</f>
        <v>1.38</v>
      </c>
      <c r="P633" s="7">
        <f t="shared" si="29"/>
        <v>76.666666666666671</v>
      </c>
      <c r="Q633" s="4" t="str">
        <f>LEFT(T633,FIND("/",T633,1)-1)</f>
        <v>technology</v>
      </c>
      <c r="R633" s="4" t="str">
        <f>RIGHT(T633,LEN(T633)-FIND("/",T633))</f>
        <v>web</v>
      </c>
      <c r="S633" s="4" t="b">
        <v>0</v>
      </c>
      <c r="T633" s="4" t="s">
        <v>8272</v>
      </c>
    </row>
    <row r="634" spans="1:20" x14ac:dyDescent="0.3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11">
        <f t="shared" si="27"/>
        <v>42333.492650462962</v>
      </c>
      <c r="K634" s="4">
        <v>1445874565</v>
      </c>
      <c r="L634" s="11">
        <f t="shared" si="28"/>
        <v>42303.450983796291</v>
      </c>
      <c r="M634" s="4" t="b">
        <v>0</v>
      </c>
      <c r="N634" s="4">
        <v>0</v>
      </c>
      <c r="O634" s="16">
        <f>(E634/D634)*100</f>
        <v>0</v>
      </c>
      <c r="P634" s="7" t="e">
        <f t="shared" si="29"/>
        <v>#DIV/0!</v>
      </c>
      <c r="Q634" s="4" t="str">
        <f>LEFT(T634,FIND("/",T634,1)-1)</f>
        <v>technology</v>
      </c>
      <c r="R634" s="4" t="str">
        <f>RIGHT(T634,LEN(T634)-FIND("/",T634))</f>
        <v>web</v>
      </c>
      <c r="S634" s="4" t="b">
        <v>0</v>
      </c>
      <c r="T634" s="4" t="s">
        <v>8272</v>
      </c>
    </row>
    <row r="635" spans="1:20" ht="28.8" x14ac:dyDescent="0.3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11">
        <f t="shared" si="27"/>
        <v>42538.749999999993</v>
      </c>
      <c r="K635" s="4">
        <v>1463469062</v>
      </c>
      <c r="L635" s="11">
        <f t="shared" si="28"/>
        <v>42507.090995370374</v>
      </c>
      <c r="M635" s="4" t="b">
        <v>0</v>
      </c>
      <c r="N635" s="4">
        <v>25</v>
      </c>
      <c r="O635" s="16">
        <f>(E635/D635)*100</f>
        <v>12.45</v>
      </c>
      <c r="P635" s="7">
        <f t="shared" si="29"/>
        <v>49.8</v>
      </c>
      <c r="Q635" s="4" t="str">
        <f>LEFT(T635,FIND("/",T635,1)-1)</f>
        <v>technology</v>
      </c>
      <c r="R635" s="4" t="str">
        <f>RIGHT(T635,LEN(T635)-FIND("/",T635))</f>
        <v>web</v>
      </c>
      <c r="S635" s="4" t="b">
        <v>0</v>
      </c>
      <c r="T635" s="4" t="s">
        <v>8272</v>
      </c>
    </row>
    <row r="636" spans="1:20" x14ac:dyDescent="0.3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11">
        <f t="shared" si="27"/>
        <v>42061.720243055555</v>
      </c>
      <c r="K636" s="4">
        <v>1422397029</v>
      </c>
      <c r="L636" s="11">
        <f t="shared" si="28"/>
        <v>42031.720243055555</v>
      </c>
      <c r="M636" s="4" t="b">
        <v>0</v>
      </c>
      <c r="N636" s="4">
        <v>1</v>
      </c>
      <c r="O636" s="16">
        <f>(E636/D636)*100</f>
        <v>0.02</v>
      </c>
      <c r="P636" s="7">
        <f t="shared" si="29"/>
        <v>1</v>
      </c>
      <c r="Q636" s="4" t="str">
        <f>LEFT(T636,FIND("/",T636,1)-1)</f>
        <v>technology</v>
      </c>
      <c r="R636" s="4" t="str">
        <f>RIGHT(T636,LEN(T636)-FIND("/",T636))</f>
        <v>web</v>
      </c>
      <c r="S636" s="4" t="b">
        <v>0</v>
      </c>
      <c r="T636" s="4" t="s">
        <v>8272</v>
      </c>
    </row>
    <row r="637" spans="1:20" ht="28.8" x14ac:dyDescent="0.3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11">
        <f t="shared" si="27"/>
        <v>42105.883819444447</v>
      </c>
      <c r="K637" s="4">
        <v>1426212762</v>
      </c>
      <c r="L637" s="11">
        <f t="shared" si="28"/>
        <v>42075.883819444447</v>
      </c>
      <c r="M637" s="4" t="b">
        <v>0</v>
      </c>
      <c r="N637" s="4">
        <v>1</v>
      </c>
      <c r="O637" s="16">
        <f>(E637/D637)*100</f>
        <v>8.0000000000000002E-3</v>
      </c>
      <c r="P637" s="7">
        <f t="shared" si="29"/>
        <v>2</v>
      </c>
      <c r="Q637" s="4" t="str">
        <f>LEFT(T637,FIND("/",T637,1)-1)</f>
        <v>technology</v>
      </c>
      <c r="R637" s="4" t="str">
        <f>RIGHT(T637,LEN(T637)-FIND("/",T637))</f>
        <v>web</v>
      </c>
      <c r="S637" s="4" t="b">
        <v>0</v>
      </c>
      <c r="T637" s="4" t="s">
        <v>8272</v>
      </c>
    </row>
    <row r="638" spans="1:20" x14ac:dyDescent="0.3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11">
        <f t="shared" si="27"/>
        <v>42161.240972222215</v>
      </c>
      <c r="K638" s="4">
        <v>1430996150</v>
      </c>
      <c r="L638" s="11">
        <f t="shared" si="28"/>
        <v>42131.247106481482</v>
      </c>
      <c r="M638" s="4" t="b">
        <v>0</v>
      </c>
      <c r="N638" s="4">
        <v>1</v>
      </c>
      <c r="O638" s="16">
        <f>(E638/D638)*100</f>
        <v>0.2</v>
      </c>
      <c r="P638" s="7">
        <f t="shared" si="29"/>
        <v>4</v>
      </c>
      <c r="Q638" s="4" t="str">
        <f>LEFT(T638,FIND("/",T638,1)-1)</f>
        <v>technology</v>
      </c>
      <c r="R638" s="4" t="str">
        <f>RIGHT(T638,LEN(T638)-FIND("/",T638))</f>
        <v>web</v>
      </c>
      <c r="S638" s="4" t="b">
        <v>0</v>
      </c>
      <c r="T638" s="4" t="s">
        <v>8272</v>
      </c>
    </row>
    <row r="639" spans="1:20" ht="28.8" x14ac:dyDescent="0.3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11">
        <f t="shared" si="27"/>
        <v>42791.75277777778</v>
      </c>
      <c r="K639" s="4">
        <v>1485558318</v>
      </c>
      <c r="L639" s="11">
        <f t="shared" si="28"/>
        <v>42762.75368055555</v>
      </c>
      <c r="M639" s="4" t="b">
        <v>0</v>
      </c>
      <c r="N639" s="4">
        <v>0</v>
      </c>
      <c r="O639" s="16">
        <f>(E639/D639)*100</f>
        <v>0</v>
      </c>
      <c r="P639" s="7" t="e">
        <f t="shared" si="29"/>
        <v>#DIV/0!</v>
      </c>
      <c r="Q639" s="4" t="str">
        <f>LEFT(T639,FIND("/",T639,1)-1)</f>
        <v>technology</v>
      </c>
      <c r="R639" s="4" t="str">
        <f>RIGHT(T639,LEN(T639)-FIND("/",T639))</f>
        <v>web</v>
      </c>
      <c r="S639" s="4" t="b">
        <v>0</v>
      </c>
      <c r="T639" s="4" t="s">
        <v>8272</v>
      </c>
    </row>
    <row r="640" spans="1:20" x14ac:dyDescent="0.3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11">
        <f t="shared" si="27"/>
        <v>42819.343310185184</v>
      </c>
      <c r="K640" s="4">
        <v>1485267262</v>
      </c>
      <c r="L640" s="11">
        <f t="shared" si="28"/>
        <v>42759.384976851848</v>
      </c>
      <c r="M640" s="4" t="b">
        <v>0</v>
      </c>
      <c r="N640" s="4">
        <v>6</v>
      </c>
      <c r="O640" s="16">
        <f>(E640/D640)*100</f>
        <v>9.0000000000000011E-3</v>
      </c>
      <c r="P640" s="7">
        <f t="shared" si="29"/>
        <v>3</v>
      </c>
      <c r="Q640" s="4" t="str">
        <f>LEFT(T640,FIND("/",T640,1)-1)</f>
        <v>technology</v>
      </c>
      <c r="R640" s="4" t="str">
        <f>RIGHT(T640,LEN(T640)-FIND("/",T640))</f>
        <v>web</v>
      </c>
      <c r="S640" s="4" t="b">
        <v>0</v>
      </c>
      <c r="T640" s="4" t="s">
        <v>8272</v>
      </c>
    </row>
    <row r="641" spans="1:20" x14ac:dyDescent="0.3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11">
        <f t="shared" si="27"/>
        <v>41925.374942129631</v>
      </c>
      <c r="K641" s="4">
        <v>1408024795</v>
      </c>
      <c r="L641" s="11">
        <f t="shared" si="28"/>
        <v>41865.374942129631</v>
      </c>
      <c r="M641" s="4" t="b">
        <v>0</v>
      </c>
      <c r="N641" s="4">
        <v>1</v>
      </c>
      <c r="O641" s="16">
        <f>(E641/D641)*100</f>
        <v>9.9999999999999991E-5</v>
      </c>
      <c r="P641" s="7">
        <f t="shared" si="29"/>
        <v>1</v>
      </c>
      <c r="Q641" s="4" t="str">
        <f>LEFT(T641,FIND("/",T641,1)-1)</f>
        <v>technology</v>
      </c>
      <c r="R641" s="4" t="str">
        <f>RIGHT(T641,LEN(T641)-FIND("/",T641))</f>
        <v>web</v>
      </c>
      <c r="S641" s="4" t="b">
        <v>0</v>
      </c>
      <c r="T641" s="4" t="s">
        <v>8272</v>
      </c>
    </row>
    <row r="642" spans="1:20" ht="28.8" x14ac:dyDescent="0.3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11">
        <f t="shared" si="27"/>
        <v>42698.749999999993</v>
      </c>
      <c r="K642" s="4">
        <v>1478685915</v>
      </c>
      <c r="L642" s="11">
        <f t="shared" si="28"/>
        <v>42683.21197916667</v>
      </c>
      <c r="M642" s="4" t="b">
        <v>0</v>
      </c>
      <c r="N642" s="4">
        <v>2</v>
      </c>
      <c r="O642" s="16">
        <f>(E642/D642)*100</f>
        <v>144.28571428571428</v>
      </c>
      <c r="P642" s="7">
        <f t="shared" si="29"/>
        <v>50.5</v>
      </c>
      <c r="Q642" s="4" t="str">
        <f>LEFT(T642,FIND("/",T642,1)-1)</f>
        <v>technology</v>
      </c>
      <c r="R642" s="4" t="str">
        <f>RIGHT(T642,LEN(T642)-FIND("/",T642))</f>
        <v>wearables</v>
      </c>
      <c r="S642" s="4" t="b">
        <v>1</v>
      </c>
      <c r="T642" s="4" t="s">
        <v>8273</v>
      </c>
    </row>
    <row r="643" spans="1:20" ht="28.8" x14ac:dyDescent="0.3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11">
        <f t="shared" ref="J643:J706" si="30">(((I643/60)/60)/24)+DATE(1970,1,1)+(-5/24)</f>
        <v>42229.361666666664</v>
      </c>
      <c r="K643" s="4">
        <v>1436881248</v>
      </c>
      <c r="L643" s="11">
        <f t="shared" ref="L643:L706" si="31">(((K643/60)/60)/24)+DATE(1970,1,1)+(-5/24)</f>
        <v>42199.361666666664</v>
      </c>
      <c r="M643" s="4" t="b">
        <v>0</v>
      </c>
      <c r="N643" s="4">
        <v>315</v>
      </c>
      <c r="O643" s="16">
        <f>(E643/D643)*100</f>
        <v>119.16249999999999</v>
      </c>
      <c r="P643" s="7">
        <f t="shared" ref="P643:P706" si="32">(E643/N643)</f>
        <v>151.31746031746033</v>
      </c>
      <c r="Q643" s="4" t="str">
        <f>LEFT(T643,FIND("/",T643,1)-1)</f>
        <v>technology</v>
      </c>
      <c r="R643" s="4" t="str">
        <f>RIGHT(T643,LEN(T643)-FIND("/",T643))</f>
        <v>wearables</v>
      </c>
      <c r="S643" s="4" t="b">
        <v>1</v>
      </c>
      <c r="T643" s="4" t="s">
        <v>8273</v>
      </c>
    </row>
    <row r="644" spans="1:20" ht="28.8" x14ac:dyDescent="0.3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11">
        <f t="shared" si="30"/>
        <v>42235.442986111106</v>
      </c>
      <c r="K644" s="4">
        <v>1436888274</v>
      </c>
      <c r="L644" s="11">
        <f t="shared" si="31"/>
        <v>42199.442986111106</v>
      </c>
      <c r="M644" s="4" t="b">
        <v>0</v>
      </c>
      <c r="N644" s="4">
        <v>2174</v>
      </c>
      <c r="O644" s="16">
        <f>(E644/D644)*100</f>
        <v>1460.4850000000001</v>
      </c>
      <c r="P644" s="7">
        <f t="shared" si="32"/>
        <v>134.3592456301748</v>
      </c>
      <c r="Q644" s="4" t="str">
        <f>LEFT(T644,FIND("/",T644,1)-1)</f>
        <v>technology</v>
      </c>
      <c r="R644" s="4" t="str">
        <f>RIGHT(T644,LEN(T644)-FIND("/",T644))</f>
        <v>wearables</v>
      </c>
      <c r="S644" s="4" t="b">
        <v>1</v>
      </c>
      <c r="T644" s="4" t="s">
        <v>8273</v>
      </c>
    </row>
    <row r="645" spans="1:20" x14ac:dyDescent="0.3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11">
        <f t="shared" si="30"/>
        <v>42155.43373842592</v>
      </c>
      <c r="K645" s="4">
        <v>1428333875</v>
      </c>
      <c r="L645" s="11">
        <f t="shared" si="31"/>
        <v>42100.43373842592</v>
      </c>
      <c r="M645" s="4" t="b">
        <v>0</v>
      </c>
      <c r="N645" s="4">
        <v>152</v>
      </c>
      <c r="O645" s="16">
        <f>(E645/D645)*100</f>
        <v>105.80799999999999</v>
      </c>
      <c r="P645" s="7">
        <f t="shared" si="32"/>
        <v>174.02631578947367</v>
      </c>
      <c r="Q645" s="4" t="str">
        <f>LEFT(T645,FIND("/",T645,1)-1)</f>
        <v>technology</v>
      </c>
      <c r="R645" s="4" t="str">
        <f>RIGHT(T645,LEN(T645)-FIND("/",T645))</f>
        <v>wearables</v>
      </c>
      <c r="S645" s="4" t="b">
        <v>1</v>
      </c>
      <c r="T645" s="4" t="s">
        <v>8273</v>
      </c>
    </row>
    <row r="646" spans="1:20" ht="28.8" x14ac:dyDescent="0.3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11">
        <f t="shared" si="30"/>
        <v>41940.833333333328</v>
      </c>
      <c r="K646" s="4">
        <v>1410883139</v>
      </c>
      <c r="L646" s="11">
        <f t="shared" si="31"/>
        <v>41898.457627314812</v>
      </c>
      <c r="M646" s="4" t="b">
        <v>0</v>
      </c>
      <c r="N646" s="4">
        <v>1021</v>
      </c>
      <c r="O646" s="16">
        <f>(E646/D646)*100</f>
        <v>300.11791999999997</v>
      </c>
      <c r="P646" s="7">
        <f t="shared" si="32"/>
        <v>73.486268364348675</v>
      </c>
      <c r="Q646" s="4" t="str">
        <f>LEFT(T646,FIND("/",T646,1)-1)</f>
        <v>technology</v>
      </c>
      <c r="R646" s="4" t="str">
        <f>RIGHT(T646,LEN(T646)-FIND("/",T646))</f>
        <v>wearables</v>
      </c>
      <c r="S646" s="4" t="b">
        <v>1</v>
      </c>
      <c r="T646" s="4" t="s">
        <v>8273</v>
      </c>
    </row>
    <row r="647" spans="1:20" x14ac:dyDescent="0.3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11">
        <f t="shared" si="30"/>
        <v>42593.817986111106</v>
      </c>
      <c r="K647" s="4">
        <v>1468370274</v>
      </c>
      <c r="L647" s="11">
        <f t="shared" si="31"/>
        <v>42563.817986111106</v>
      </c>
      <c r="M647" s="4" t="b">
        <v>0</v>
      </c>
      <c r="N647" s="4">
        <v>237</v>
      </c>
      <c r="O647" s="16">
        <f>(E647/D647)*100</f>
        <v>278.7</v>
      </c>
      <c r="P647" s="7">
        <f t="shared" si="32"/>
        <v>23.518987341772153</v>
      </c>
      <c r="Q647" s="4" t="str">
        <f>LEFT(T647,FIND("/",T647,1)-1)</f>
        <v>technology</v>
      </c>
      <c r="R647" s="4" t="str">
        <f>RIGHT(T647,LEN(T647)-FIND("/",T647))</f>
        <v>wearables</v>
      </c>
      <c r="S647" s="4" t="b">
        <v>1</v>
      </c>
      <c r="T647" s="4" t="s">
        <v>8273</v>
      </c>
    </row>
    <row r="648" spans="1:20" ht="28.8" x14ac:dyDescent="0.3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11">
        <f t="shared" si="30"/>
        <v>41862.644293981481</v>
      </c>
      <c r="K648" s="4">
        <v>1405196867</v>
      </c>
      <c r="L648" s="11">
        <f t="shared" si="31"/>
        <v>41832.644293981481</v>
      </c>
      <c r="M648" s="4" t="b">
        <v>0</v>
      </c>
      <c r="N648" s="4">
        <v>27</v>
      </c>
      <c r="O648" s="16">
        <f>(E648/D648)*100</f>
        <v>131.87625</v>
      </c>
      <c r="P648" s="7">
        <f t="shared" si="32"/>
        <v>39.074444444444445</v>
      </c>
      <c r="Q648" s="4" t="str">
        <f>LEFT(T648,FIND("/",T648,1)-1)</f>
        <v>technology</v>
      </c>
      <c r="R648" s="4" t="str">
        <f>RIGHT(T648,LEN(T648)-FIND("/",T648))</f>
        <v>wearables</v>
      </c>
      <c r="S648" s="4" t="b">
        <v>1</v>
      </c>
      <c r="T648" s="4" t="s">
        <v>8273</v>
      </c>
    </row>
    <row r="649" spans="1:20" ht="28.8" x14ac:dyDescent="0.3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11">
        <f t="shared" si="30"/>
        <v>42446.517928240741</v>
      </c>
      <c r="K649" s="4">
        <v>1455647149</v>
      </c>
      <c r="L649" s="11">
        <f t="shared" si="31"/>
        <v>42416.559594907405</v>
      </c>
      <c r="M649" s="4" t="b">
        <v>0</v>
      </c>
      <c r="N649" s="4">
        <v>17</v>
      </c>
      <c r="O649" s="16">
        <f>(E649/D649)*100</f>
        <v>107.05</v>
      </c>
      <c r="P649" s="7">
        <f t="shared" si="32"/>
        <v>125.94117647058823</v>
      </c>
      <c r="Q649" s="4" t="str">
        <f>LEFT(T649,FIND("/",T649,1)-1)</f>
        <v>technology</v>
      </c>
      <c r="R649" s="4" t="str">
        <f>RIGHT(T649,LEN(T649)-FIND("/",T649))</f>
        <v>wearables</v>
      </c>
      <c r="S649" s="4" t="b">
        <v>1</v>
      </c>
      <c r="T649" s="4" t="s">
        <v>8273</v>
      </c>
    </row>
    <row r="650" spans="1:20" x14ac:dyDescent="0.3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11">
        <f t="shared" si="30"/>
        <v>41926.485046296293</v>
      </c>
      <c r="K650" s="4">
        <v>1410280708</v>
      </c>
      <c r="L650" s="11">
        <f t="shared" si="31"/>
        <v>41891.485046296293</v>
      </c>
      <c r="M650" s="4" t="b">
        <v>0</v>
      </c>
      <c r="N650" s="4">
        <v>27</v>
      </c>
      <c r="O650" s="16">
        <f>(E650/D650)*100</f>
        <v>126.82285714285715</v>
      </c>
      <c r="P650" s="7">
        <f t="shared" si="32"/>
        <v>1644</v>
      </c>
      <c r="Q650" s="4" t="str">
        <f>LEFT(T650,FIND("/",T650,1)-1)</f>
        <v>technology</v>
      </c>
      <c r="R650" s="4" t="str">
        <f>RIGHT(T650,LEN(T650)-FIND("/",T650))</f>
        <v>wearables</v>
      </c>
      <c r="S650" s="4" t="b">
        <v>1</v>
      </c>
      <c r="T650" s="4" t="s">
        <v>8273</v>
      </c>
    </row>
    <row r="651" spans="1:20" ht="28.8" x14ac:dyDescent="0.3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11">
        <f t="shared" si="30"/>
        <v>41898.703854166662</v>
      </c>
      <c r="K651" s="4">
        <v>1409090013</v>
      </c>
      <c r="L651" s="11">
        <f t="shared" si="31"/>
        <v>41877.703854166662</v>
      </c>
      <c r="M651" s="4" t="b">
        <v>0</v>
      </c>
      <c r="N651" s="4">
        <v>82</v>
      </c>
      <c r="O651" s="16">
        <f>(E651/D651)*100</f>
        <v>139.96</v>
      </c>
      <c r="P651" s="7">
        <f t="shared" si="32"/>
        <v>42.670731707317074</v>
      </c>
      <c r="Q651" s="4" t="str">
        <f>LEFT(T651,FIND("/",T651,1)-1)</f>
        <v>technology</v>
      </c>
      <c r="R651" s="4" t="str">
        <f>RIGHT(T651,LEN(T651)-FIND("/",T651))</f>
        <v>wearables</v>
      </c>
      <c r="S651" s="4" t="b">
        <v>1</v>
      </c>
      <c r="T651" s="4" t="s">
        <v>8273</v>
      </c>
    </row>
    <row r="652" spans="1:20" ht="28.8" x14ac:dyDescent="0.3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11">
        <f t="shared" si="30"/>
        <v>41991.870185185187</v>
      </c>
      <c r="K652" s="4">
        <v>1413766384</v>
      </c>
      <c r="L652" s="11">
        <f t="shared" si="31"/>
        <v>41931.828518518516</v>
      </c>
      <c r="M652" s="4" t="b">
        <v>0</v>
      </c>
      <c r="N652" s="4">
        <v>48</v>
      </c>
      <c r="O652" s="16">
        <f>(E652/D652)*100</f>
        <v>112.4</v>
      </c>
      <c r="P652" s="7">
        <f t="shared" si="32"/>
        <v>35.125</v>
      </c>
      <c r="Q652" s="4" t="str">
        <f>LEFT(T652,FIND("/",T652,1)-1)</f>
        <v>technology</v>
      </c>
      <c r="R652" s="4" t="str">
        <f>RIGHT(T652,LEN(T652)-FIND("/",T652))</f>
        <v>wearables</v>
      </c>
      <c r="S652" s="4" t="b">
        <v>1</v>
      </c>
      <c r="T652" s="4" t="s">
        <v>8273</v>
      </c>
    </row>
    <row r="653" spans="1:20" ht="28.8" x14ac:dyDescent="0.3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11">
        <f t="shared" si="30"/>
        <v>41985.809155092589</v>
      </c>
      <c r="K653" s="4">
        <v>1415838311</v>
      </c>
      <c r="L653" s="11">
        <f t="shared" si="31"/>
        <v>41955.809155092589</v>
      </c>
      <c r="M653" s="4" t="b">
        <v>0</v>
      </c>
      <c r="N653" s="4">
        <v>105</v>
      </c>
      <c r="O653" s="16">
        <f>(E653/D653)*100</f>
        <v>100.52799999999999</v>
      </c>
      <c r="P653" s="7">
        <f t="shared" si="32"/>
        <v>239.35238095238094</v>
      </c>
      <c r="Q653" s="4" t="str">
        <f>LEFT(T653,FIND("/",T653,1)-1)</f>
        <v>technology</v>
      </c>
      <c r="R653" s="4" t="str">
        <f>RIGHT(T653,LEN(T653)-FIND("/",T653))</f>
        <v>wearables</v>
      </c>
      <c r="S653" s="4" t="b">
        <v>1</v>
      </c>
      <c r="T653" s="4" t="s">
        <v>8273</v>
      </c>
    </row>
    <row r="654" spans="1:20" ht="28.8" x14ac:dyDescent="0.3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11">
        <f t="shared" si="30"/>
        <v>42705.523726851847</v>
      </c>
      <c r="K654" s="4">
        <v>1478018050</v>
      </c>
      <c r="L654" s="11">
        <f t="shared" si="31"/>
        <v>42675.482060185182</v>
      </c>
      <c r="M654" s="4" t="b">
        <v>0</v>
      </c>
      <c r="N654" s="4">
        <v>28</v>
      </c>
      <c r="O654" s="16">
        <f>(E654/D654)*100</f>
        <v>100.46666666666665</v>
      </c>
      <c r="P654" s="7">
        <f t="shared" si="32"/>
        <v>107.64285714285714</v>
      </c>
      <c r="Q654" s="4" t="str">
        <f>LEFT(T654,FIND("/",T654,1)-1)</f>
        <v>technology</v>
      </c>
      <c r="R654" s="4" t="str">
        <f>RIGHT(T654,LEN(T654)-FIND("/",T654))</f>
        <v>wearables</v>
      </c>
      <c r="S654" s="4" t="b">
        <v>1</v>
      </c>
      <c r="T654" s="4" t="s">
        <v>8273</v>
      </c>
    </row>
    <row r="655" spans="1:20" ht="28.8" x14ac:dyDescent="0.3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11">
        <f t="shared" si="30"/>
        <v>42236.410185185181</v>
      </c>
      <c r="K655" s="4">
        <v>1436885440</v>
      </c>
      <c r="L655" s="11">
        <f t="shared" si="31"/>
        <v>42199.410185185181</v>
      </c>
      <c r="M655" s="4" t="b">
        <v>0</v>
      </c>
      <c r="N655" s="4">
        <v>1107</v>
      </c>
      <c r="O655" s="16">
        <f>(E655/D655)*100</f>
        <v>141.446</v>
      </c>
      <c r="P655" s="7">
        <f t="shared" si="32"/>
        <v>95.830623306233065</v>
      </c>
      <c r="Q655" s="4" t="str">
        <f>LEFT(T655,FIND("/",T655,1)-1)</f>
        <v>technology</v>
      </c>
      <c r="R655" s="4" t="str">
        <f>RIGHT(T655,LEN(T655)-FIND("/",T655))</f>
        <v>wearables</v>
      </c>
      <c r="S655" s="4" t="b">
        <v>1</v>
      </c>
      <c r="T655" s="4" t="s">
        <v>8273</v>
      </c>
    </row>
    <row r="656" spans="1:20" ht="28.8" x14ac:dyDescent="0.3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11">
        <f t="shared" si="30"/>
        <v>42193.748993055553</v>
      </c>
      <c r="K656" s="4">
        <v>1433804313</v>
      </c>
      <c r="L656" s="11">
        <f t="shared" si="31"/>
        <v>42163.748993055553</v>
      </c>
      <c r="M656" s="4" t="b">
        <v>0</v>
      </c>
      <c r="N656" s="4">
        <v>1013</v>
      </c>
      <c r="O656" s="16">
        <f>(E656/D656)*100</f>
        <v>267.29166666666669</v>
      </c>
      <c r="P656" s="7">
        <f t="shared" si="32"/>
        <v>31.663376110562684</v>
      </c>
      <c r="Q656" s="4" t="str">
        <f>LEFT(T656,FIND("/",T656,1)-1)</f>
        <v>technology</v>
      </c>
      <c r="R656" s="4" t="str">
        <f>RIGHT(T656,LEN(T656)-FIND("/",T656))</f>
        <v>wearables</v>
      </c>
      <c r="S656" s="4" t="b">
        <v>1</v>
      </c>
      <c r="T656" s="4" t="s">
        <v>8273</v>
      </c>
    </row>
    <row r="657" spans="1:20" x14ac:dyDescent="0.3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11">
        <f t="shared" si="30"/>
        <v>42075.707314814812</v>
      </c>
      <c r="K657" s="4">
        <v>1423609112</v>
      </c>
      <c r="L657" s="11">
        <f t="shared" si="31"/>
        <v>42045.748981481483</v>
      </c>
      <c r="M657" s="4" t="b">
        <v>0</v>
      </c>
      <c r="N657" s="4">
        <v>274</v>
      </c>
      <c r="O657" s="16">
        <f>(E657/D657)*100</f>
        <v>146.88749999999999</v>
      </c>
      <c r="P657" s="7">
        <f t="shared" si="32"/>
        <v>42.886861313868614</v>
      </c>
      <c r="Q657" s="4" t="str">
        <f>LEFT(T657,FIND("/",T657,1)-1)</f>
        <v>technology</v>
      </c>
      <c r="R657" s="4" t="str">
        <f>RIGHT(T657,LEN(T657)-FIND("/",T657))</f>
        <v>wearables</v>
      </c>
      <c r="S657" s="4" t="b">
        <v>1</v>
      </c>
      <c r="T657" s="4" t="s">
        <v>8273</v>
      </c>
    </row>
    <row r="658" spans="1:20" ht="28.8" x14ac:dyDescent="0.3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11">
        <f t="shared" si="30"/>
        <v>42477.554618055547</v>
      </c>
      <c r="K658" s="4">
        <v>1455736719</v>
      </c>
      <c r="L658" s="11">
        <f t="shared" si="31"/>
        <v>42417.596284722218</v>
      </c>
      <c r="M658" s="4" t="b">
        <v>0</v>
      </c>
      <c r="N658" s="4">
        <v>87</v>
      </c>
      <c r="O658" s="16">
        <f>(E658/D658)*100</f>
        <v>213.56</v>
      </c>
      <c r="P658" s="7">
        <f t="shared" si="32"/>
        <v>122.73563218390805</v>
      </c>
      <c r="Q658" s="4" t="str">
        <f>LEFT(T658,FIND("/",T658,1)-1)</f>
        <v>technology</v>
      </c>
      <c r="R658" s="4" t="str">
        <f>RIGHT(T658,LEN(T658)-FIND("/",T658))</f>
        <v>wearables</v>
      </c>
      <c r="S658" s="4" t="b">
        <v>1</v>
      </c>
      <c r="T658" s="4" t="s">
        <v>8273</v>
      </c>
    </row>
    <row r="659" spans="1:20" ht="28.8" x14ac:dyDescent="0.3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11">
        <f t="shared" si="30"/>
        <v>42361.637407407405</v>
      </c>
      <c r="K659" s="4">
        <v>1448309872</v>
      </c>
      <c r="L659" s="11">
        <f t="shared" si="31"/>
        <v>42331.637407407405</v>
      </c>
      <c r="M659" s="4" t="b">
        <v>0</v>
      </c>
      <c r="N659" s="4">
        <v>99</v>
      </c>
      <c r="O659" s="16">
        <f>(E659/D659)*100</f>
        <v>125.69999999999999</v>
      </c>
      <c r="P659" s="7">
        <f t="shared" si="32"/>
        <v>190.45454545454547</v>
      </c>
      <c r="Q659" s="4" t="str">
        <f>LEFT(T659,FIND("/",T659,1)-1)</f>
        <v>technology</v>
      </c>
      <c r="R659" s="4" t="str">
        <f>RIGHT(T659,LEN(T659)-FIND("/",T659))</f>
        <v>wearables</v>
      </c>
      <c r="S659" s="4" t="b">
        <v>1</v>
      </c>
      <c r="T659" s="4" t="s">
        <v>8273</v>
      </c>
    </row>
    <row r="660" spans="1:20" ht="28.8" x14ac:dyDescent="0.3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11">
        <f t="shared" si="30"/>
        <v>42211.541666666664</v>
      </c>
      <c r="K660" s="4">
        <v>1435117889</v>
      </c>
      <c r="L660" s="11">
        <f t="shared" si="31"/>
        <v>42178.952418981477</v>
      </c>
      <c r="M660" s="4" t="b">
        <v>0</v>
      </c>
      <c r="N660" s="4">
        <v>276</v>
      </c>
      <c r="O660" s="16">
        <f>(E660/D660)*100</f>
        <v>104.46206037108834</v>
      </c>
      <c r="P660" s="7">
        <f t="shared" si="32"/>
        <v>109.33695652173913</v>
      </c>
      <c r="Q660" s="4" t="str">
        <f>LEFT(T660,FIND("/",T660,1)-1)</f>
        <v>technology</v>
      </c>
      <c r="R660" s="4" t="str">
        <f>RIGHT(T660,LEN(T660)-FIND("/",T660))</f>
        <v>wearables</v>
      </c>
      <c r="S660" s="4" t="b">
        <v>1</v>
      </c>
      <c r="T660" s="4" t="s">
        <v>8273</v>
      </c>
    </row>
    <row r="661" spans="1:20" x14ac:dyDescent="0.3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11">
        <f t="shared" si="30"/>
        <v>42239.385358796295</v>
      </c>
      <c r="K661" s="4">
        <v>1437747295</v>
      </c>
      <c r="L661" s="11">
        <f t="shared" si="31"/>
        <v>42209.385358796295</v>
      </c>
      <c r="M661" s="4" t="b">
        <v>0</v>
      </c>
      <c r="N661" s="4">
        <v>21</v>
      </c>
      <c r="O661" s="16">
        <f>(E661/D661)*100</f>
        <v>100.56666666666668</v>
      </c>
      <c r="P661" s="7">
        <f t="shared" si="32"/>
        <v>143.66666666666666</v>
      </c>
      <c r="Q661" s="4" t="str">
        <f>LEFT(T661,FIND("/",T661,1)-1)</f>
        <v>technology</v>
      </c>
      <c r="R661" s="4" t="str">
        <f>RIGHT(T661,LEN(T661)-FIND("/",T661))</f>
        <v>wearables</v>
      </c>
      <c r="S661" s="4" t="b">
        <v>1</v>
      </c>
      <c r="T661" s="4" t="s">
        <v>8273</v>
      </c>
    </row>
    <row r="662" spans="1:20" ht="28.8" x14ac:dyDescent="0.3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11">
        <f t="shared" si="30"/>
        <v>41952.574988425928</v>
      </c>
      <c r="K662" s="4">
        <v>1412963279</v>
      </c>
      <c r="L662" s="11">
        <f t="shared" si="31"/>
        <v>41922.533321759256</v>
      </c>
      <c r="M662" s="4" t="b">
        <v>0</v>
      </c>
      <c r="N662" s="4">
        <v>18</v>
      </c>
      <c r="O662" s="16">
        <f>(E662/D662)*100</f>
        <v>3.0579999999999998</v>
      </c>
      <c r="P662" s="7">
        <f t="shared" si="32"/>
        <v>84.944444444444443</v>
      </c>
      <c r="Q662" s="4" t="str">
        <f>LEFT(T662,FIND("/",T662,1)-1)</f>
        <v>technology</v>
      </c>
      <c r="R662" s="4" t="str">
        <f>RIGHT(T662,LEN(T662)-FIND("/",T662))</f>
        <v>wearables</v>
      </c>
      <c r="S662" s="4" t="b">
        <v>0</v>
      </c>
      <c r="T662" s="4" t="s">
        <v>8273</v>
      </c>
    </row>
    <row r="663" spans="1:20" x14ac:dyDescent="0.3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11">
        <f t="shared" si="30"/>
        <v>42666.437025462961</v>
      </c>
      <c r="K663" s="4">
        <v>1474644559</v>
      </c>
      <c r="L663" s="11">
        <f t="shared" si="31"/>
        <v>42636.437025462961</v>
      </c>
      <c r="M663" s="4" t="b">
        <v>0</v>
      </c>
      <c r="N663" s="4">
        <v>9</v>
      </c>
      <c r="O663" s="16">
        <f>(E663/D663)*100</f>
        <v>0.95</v>
      </c>
      <c r="P663" s="7">
        <f t="shared" si="32"/>
        <v>10.555555555555555</v>
      </c>
      <c r="Q663" s="4" t="str">
        <f>LEFT(T663,FIND("/",T663,1)-1)</f>
        <v>technology</v>
      </c>
      <c r="R663" s="4" t="str">
        <f>RIGHT(T663,LEN(T663)-FIND("/",T663))</f>
        <v>wearables</v>
      </c>
      <c r="S663" s="4" t="b">
        <v>0</v>
      </c>
      <c r="T663" s="4" t="s">
        <v>8273</v>
      </c>
    </row>
    <row r="664" spans="1:20" x14ac:dyDescent="0.3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11">
        <f t="shared" si="30"/>
        <v>42020.229710648149</v>
      </c>
      <c r="K664" s="4">
        <v>1418812247</v>
      </c>
      <c r="L664" s="11">
        <f t="shared" si="31"/>
        <v>41990.229710648149</v>
      </c>
      <c r="M664" s="4" t="b">
        <v>0</v>
      </c>
      <c r="N664" s="4">
        <v>4</v>
      </c>
      <c r="O664" s="16">
        <f>(E664/D664)*100</f>
        <v>0.4</v>
      </c>
      <c r="P664" s="7">
        <f t="shared" si="32"/>
        <v>39</v>
      </c>
      <c r="Q664" s="4" t="str">
        <f>LEFT(T664,FIND("/",T664,1)-1)</f>
        <v>technology</v>
      </c>
      <c r="R664" s="4" t="str">
        <f>RIGHT(T664,LEN(T664)-FIND("/",T664))</f>
        <v>wearables</v>
      </c>
      <c r="S664" s="4" t="b">
        <v>0</v>
      </c>
      <c r="T664" s="4" t="s">
        <v>8273</v>
      </c>
    </row>
    <row r="665" spans="1:20" ht="28.8" x14ac:dyDescent="0.3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11">
        <f t="shared" si="30"/>
        <v>42203.634907407402</v>
      </c>
      <c r="K665" s="4">
        <v>1434658456</v>
      </c>
      <c r="L665" s="11">
        <f t="shared" si="31"/>
        <v>42173.634907407402</v>
      </c>
      <c r="M665" s="4" t="b">
        <v>0</v>
      </c>
      <c r="N665" s="4">
        <v>7</v>
      </c>
      <c r="O665" s="16">
        <f>(E665/D665)*100</f>
        <v>0.35000000000000003</v>
      </c>
      <c r="P665" s="7">
        <f t="shared" si="32"/>
        <v>100</v>
      </c>
      <c r="Q665" s="4" t="str">
        <f>LEFT(T665,FIND("/",T665,1)-1)</f>
        <v>technology</v>
      </c>
      <c r="R665" s="4" t="str">
        <f>RIGHT(T665,LEN(T665)-FIND("/",T665))</f>
        <v>wearables</v>
      </c>
      <c r="S665" s="4" t="b">
        <v>0</v>
      </c>
      <c r="T665" s="4" t="s">
        <v>8273</v>
      </c>
    </row>
    <row r="666" spans="1:20" ht="28.8" x14ac:dyDescent="0.3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11">
        <f t="shared" si="30"/>
        <v>42107.458043981482</v>
      </c>
      <c r="K666" s="4">
        <v>1426348775</v>
      </c>
      <c r="L666" s="11">
        <f t="shared" si="31"/>
        <v>42077.458043981482</v>
      </c>
      <c r="M666" s="4" t="b">
        <v>0</v>
      </c>
      <c r="N666" s="4">
        <v>29</v>
      </c>
      <c r="O666" s="16">
        <f>(E666/D666)*100</f>
        <v>7.5333333333333332</v>
      </c>
      <c r="P666" s="7">
        <f t="shared" si="32"/>
        <v>31.172413793103448</v>
      </c>
      <c r="Q666" s="4" t="str">
        <f>LEFT(T666,FIND("/",T666,1)-1)</f>
        <v>technology</v>
      </c>
      <c r="R666" s="4" t="str">
        <f>RIGHT(T666,LEN(T666)-FIND("/",T666))</f>
        <v>wearables</v>
      </c>
      <c r="S666" s="4" t="b">
        <v>0</v>
      </c>
      <c r="T666" s="4" t="s">
        <v>8273</v>
      </c>
    </row>
    <row r="667" spans="1:20" ht="28.8" x14ac:dyDescent="0.3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11">
        <f t="shared" si="30"/>
        <v>42748.503020833326</v>
      </c>
      <c r="K667" s="4">
        <v>1479143061</v>
      </c>
      <c r="L667" s="11">
        <f t="shared" si="31"/>
        <v>42688.503020833326</v>
      </c>
      <c r="M667" s="4" t="b">
        <v>0</v>
      </c>
      <c r="N667" s="4">
        <v>12</v>
      </c>
      <c r="O667" s="16">
        <f>(E667/D667)*100</f>
        <v>18.64</v>
      </c>
      <c r="P667" s="7">
        <f t="shared" si="32"/>
        <v>155.33333333333334</v>
      </c>
      <c r="Q667" s="4" t="str">
        <f>LEFT(T667,FIND("/",T667,1)-1)</f>
        <v>technology</v>
      </c>
      <c r="R667" s="4" t="str">
        <f>RIGHT(T667,LEN(T667)-FIND("/",T667))</f>
        <v>wearables</v>
      </c>
      <c r="S667" s="4" t="b">
        <v>0</v>
      </c>
      <c r="T667" s="4" t="s">
        <v>8273</v>
      </c>
    </row>
    <row r="668" spans="1:20" ht="28.8" x14ac:dyDescent="0.3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11">
        <f t="shared" si="30"/>
        <v>41868.623819444445</v>
      </c>
      <c r="K668" s="4">
        <v>1405713498</v>
      </c>
      <c r="L668" s="11">
        <f t="shared" si="31"/>
        <v>41838.623819444445</v>
      </c>
      <c r="M668" s="4" t="b">
        <v>0</v>
      </c>
      <c r="N668" s="4">
        <v>4</v>
      </c>
      <c r="O668" s="16">
        <f>(E668/D668)*100</f>
        <v>4.0000000000000001E-3</v>
      </c>
      <c r="P668" s="7">
        <f t="shared" si="32"/>
        <v>2</v>
      </c>
      <c r="Q668" s="4" t="str">
        <f>LEFT(T668,FIND("/",T668,1)-1)</f>
        <v>technology</v>
      </c>
      <c r="R668" s="4" t="str">
        <f>RIGHT(T668,LEN(T668)-FIND("/",T668))</f>
        <v>wearables</v>
      </c>
      <c r="S668" s="4" t="b">
        <v>0</v>
      </c>
      <c r="T668" s="4" t="s">
        <v>8273</v>
      </c>
    </row>
    <row r="669" spans="1:20" ht="28.8" x14ac:dyDescent="0.3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11">
        <f t="shared" si="30"/>
        <v>42672.165081018517</v>
      </c>
      <c r="K669" s="4">
        <v>1474275463</v>
      </c>
      <c r="L669" s="11">
        <f t="shared" si="31"/>
        <v>42632.165081018517</v>
      </c>
      <c r="M669" s="4" t="b">
        <v>0</v>
      </c>
      <c r="N669" s="4">
        <v>28</v>
      </c>
      <c r="O669" s="16">
        <f>(E669/D669)*100</f>
        <v>10.02</v>
      </c>
      <c r="P669" s="7">
        <f t="shared" si="32"/>
        <v>178.92857142857142</v>
      </c>
      <c r="Q669" s="4" t="str">
        <f>LEFT(T669,FIND("/",T669,1)-1)</f>
        <v>technology</v>
      </c>
      <c r="R669" s="4" t="str">
        <f>RIGHT(T669,LEN(T669)-FIND("/",T669))</f>
        <v>wearables</v>
      </c>
      <c r="S669" s="4" t="b">
        <v>0</v>
      </c>
      <c r="T669" s="4" t="s">
        <v>8273</v>
      </c>
    </row>
    <row r="670" spans="1:20" ht="28.8" x14ac:dyDescent="0.3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11">
        <f t="shared" si="30"/>
        <v>42135.622939814813</v>
      </c>
      <c r="K670" s="4">
        <v>1427486222</v>
      </c>
      <c r="L670" s="11">
        <f t="shared" si="31"/>
        <v>42090.622939814813</v>
      </c>
      <c r="M670" s="4" t="b">
        <v>0</v>
      </c>
      <c r="N670" s="4">
        <v>25</v>
      </c>
      <c r="O670" s="16">
        <f>(E670/D670)*100</f>
        <v>4.5600000000000005</v>
      </c>
      <c r="P670" s="7">
        <f t="shared" si="32"/>
        <v>27.36</v>
      </c>
      <c r="Q670" s="4" t="str">
        <f>LEFT(T670,FIND("/",T670,1)-1)</f>
        <v>technology</v>
      </c>
      <c r="R670" s="4" t="str">
        <f>RIGHT(T670,LEN(T670)-FIND("/",T670))</f>
        <v>wearables</v>
      </c>
      <c r="S670" s="4" t="b">
        <v>0</v>
      </c>
      <c r="T670" s="4" t="s">
        <v>8273</v>
      </c>
    </row>
    <row r="671" spans="1:20" ht="28.8" x14ac:dyDescent="0.3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11">
        <f t="shared" si="30"/>
        <v>42557.417337962957</v>
      </c>
      <c r="K671" s="4">
        <v>1465225258</v>
      </c>
      <c r="L671" s="11">
        <f t="shared" si="31"/>
        <v>42527.417337962957</v>
      </c>
      <c r="M671" s="4" t="b">
        <v>0</v>
      </c>
      <c r="N671" s="4">
        <v>28</v>
      </c>
      <c r="O671" s="16">
        <f>(E671/D671)*100</f>
        <v>21.5075</v>
      </c>
      <c r="P671" s="7">
        <f t="shared" si="32"/>
        <v>1536.25</v>
      </c>
      <c r="Q671" s="4" t="str">
        <f>LEFT(T671,FIND("/",T671,1)-1)</f>
        <v>technology</v>
      </c>
      <c r="R671" s="4" t="str">
        <f>RIGHT(T671,LEN(T671)-FIND("/",T671))</f>
        <v>wearables</v>
      </c>
      <c r="S671" s="4" t="b">
        <v>0</v>
      </c>
      <c r="T671" s="4" t="s">
        <v>8273</v>
      </c>
    </row>
    <row r="672" spans="1:20" ht="28.8" x14ac:dyDescent="0.3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11">
        <f t="shared" si="30"/>
        <v>42540.131944444445</v>
      </c>
      <c r="K672" s="4">
        <v>1463418120</v>
      </c>
      <c r="L672" s="11">
        <f t="shared" si="31"/>
        <v>42506.501388888886</v>
      </c>
      <c r="M672" s="4" t="b">
        <v>0</v>
      </c>
      <c r="N672" s="4">
        <v>310</v>
      </c>
      <c r="O672" s="16">
        <f>(E672/D672)*100</f>
        <v>29.276666666666667</v>
      </c>
      <c r="P672" s="7">
        <f t="shared" si="32"/>
        <v>84.99677419354839</v>
      </c>
      <c r="Q672" s="4" t="str">
        <f>LEFT(T672,FIND("/",T672,1)-1)</f>
        <v>technology</v>
      </c>
      <c r="R672" s="4" t="str">
        <f>RIGHT(T672,LEN(T672)-FIND("/",T672))</f>
        <v>wearables</v>
      </c>
      <c r="S672" s="4" t="b">
        <v>0</v>
      </c>
      <c r="T672" s="4" t="s">
        <v>8273</v>
      </c>
    </row>
    <row r="673" spans="1:20" ht="28.8" x14ac:dyDescent="0.3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11">
        <f t="shared" si="30"/>
        <v>42017.958333333336</v>
      </c>
      <c r="K673" s="4">
        <v>1418315852</v>
      </c>
      <c r="L673" s="11">
        <f t="shared" si="31"/>
        <v>41984.484398148146</v>
      </c>
      <c r="M673" s="4" t="b">
        <v>0</v>
      </c>
      <c r="N673" s="4">
        <v>15</v>
      </c>
      <c r="O673" s="16">
        <f>(E673/D673)*100</f>
        <v>39.426666666666662</v>
      </c>
      <c r="P673" s="7">
        <f t="shared" si="32"/>
        <v>788.5333333333333</v>
      </c>
      <c r="Q673" s="4" t="str">
        <f>LEFT(T673,FIND("/",T673,1)-1)</f>
        <v>technology</v>
      </c>
      <c r="R673" s="4" t="str">
        <f>RIGHT(T673,LEN(T673)-FIND("/",T673))</f>
        <v>wearables</v>
      </c>
      <c r="S673" s="4" t="b">
        <v>0</v>
      </c>
      <c r="T673" s="4" t="s">
        <v>8273</v>
      </c>
    </row>
    <row r="674" spans="1:20" ht="28.8" x14ac:dyDescent="0.3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11">
        <f t="shared" si="30"/>
        <v>42004.999305555553</v>
      </c>
      <c r="K674" s="4">
        <v>1417410964</v>
      </c>
      <c r="L674" s="11">
        <f t="shared" si="31"/>
        <v>41974.011157407404</v>
      </c>
      <c r="M674" s="4" t="b">
        <v>0</v>
      </c>
      <c r="N674" s="4">
        <v>215</v>
      </c>
      <c r="O674" s="16">
        <f>(E674/D674)*100</f>
        <v>21.628</v>
      </c>
      <c r="P674" s="7">
        <f t="shared" si="32"/>
        <v>50.29767441860465</v>
      </c>
      <c r="Q674" s="4" t="str">
        <f>LEFT(T674,FIND("/",T674,1)-1)</f>
        <v>technology</v>
      </c>
      <c r="R674" s="4" t="str">
        <f>RIGHT(T674,LEN(T674)-FIND("/",T674))</f>
        <v>wearables</v>
      </c>
      <c r="S674" s="4" t="b">
        <v>0</v>
      </c>
      <c r="T674" s="4" t="s">
        <v>8273</v>
      </c>
    </row>
    <row r="675" spans="1:20" ht="28.8" x14ac:dyDescent="0.3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11">
        <f t="shared" si="30"/>
        <v>41883.6321412037</v>
      </c>
      <c r="K675" s="4">
        <v>1405714217</v>
      </c>
      <c r="L675" s="11">
        <f t="shared" si="31"/>
        <v>41838.6321412037</v>
      </c>
      <c r="M675" s="4" t="b">
        <v>0</v>
      </c>
      <c r="N675" s="4">
        <v>3</v>
      </c>
      <c r="O675" s="16">
        <f>(E675/D675)*100</f>
        <v>0.20500000000000002</v>
      </c>
      <c r="P675" s="7">
        <f t="shared" si="32"/>
        <v>68.333333333333329</v>
      </c>
      <c r="Q675" s="4" t="str">
        <f>LEFT(T675,FIND("/",T675,1)-1)</f>
        <v>technology</v>
      </c>
      <c r="R675" s="4" t="str">
        <f>RIGHT(T675,LEN(T675)-FIND("/",T675))</f>
        <v>wearables</v>
      </c>
      <c r="S675" s="4" t="b">
        <v>0</v>
      </c>
      <c r="T675" s="4" t="s">
        <v>8273</v>
      </c>
    </row>
    <row r="676" spans="1:20" ht="28.8" x14ac:dyDescent="0.3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11">
        <f t="shared" si="30"/>
        <v>41862.907719907402</v>
      </c>
      <c r="K676" s="4">
        <v>1402627627</v>
      </c>
      <c r="L676" s="11">
        <f t="shared" si="31"/>
        <v>41802.907719907402</v>
      </c>
      <c r="M676" s="4" t="b">
        <v>0</v>
      </c>
      <c r="N676" s="4">
        <v>2</v>
      </c>
      <c r="O676" s="16">
        <f>(E676/D676)*100</f>
        <v>0.03</v>
      </c>
      <c r="P676" s="7">
        <f t="shared" si="32"/>
        <v>7.5</v>
      </c>
      <c r="Q676" s="4" t="str">
        <f>LEFT(T676,FIND("/",T676,1)-1)</f>
        <v>technology</v>
      </c>
      <c r="R676" s="4" t="str">
        <f>RIGHT(T676,LEN(T676)-FIND("/",T676))</f>
        <v>wearables</v>
      </c>
      <c r="S676" s="4" t="b">
        <v>0</v>
      </c>
      <c r="T676" s="4" t="s">
        <v>8273</v>
      </c>
    </row>
    <row r="677" spans="1:20" ht="28.8" x14ac:dyDescent="0.3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11">
        <f t="shared" si="30"/>
        <v>42005.082638888889</v>
      </c>
      <c r="K677" s="4">
        <v>1417558804</v>
      </c>
      <c r="L677" s="11">
        <f t="shared" si="31"/>
        <v>41975.722268518519</v>
      </c>
      <c r="M677" s="4" t="b">
        <v>0</v>
      </c>
      <c r="N677" s="4">
        <v>26</v>
      </c>
      <c r="O677" s="16">
        <f>(E677/D677)*100</f>
        <v>14.85</v>
      </c>
      <c r="P677" s="7">
        <f t="shared" si="32"/>
        <v>34.269230769230766</v>
      </c>
      <c r="Q677" s="4" t="str">
        <f>LEFT(T677,FIND("/",T677,1)-1)</f>
        <v>technology</v>
      </c>
      <c r="R677" s="4" t="str">
        <f>RIGHT(T677,LEN(T677)-FIND("/",T677))</f>
        <v>wearables</v>
      </c>
      <c r="S677" s="4" t="b">
        <v>0</v>
      </c>
      <c r="T677" s="4" t="s">
        <v>8273</v>
      </c>
    </row>
    <row r="678" spans="1:20" ht="28.8" x14ac:dyDescent="0.3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11">
        <f t="shared" si="30"/>
        <v>42042.559965277782</v>
      </c>
      <c r="K678" s="4">
        <v>1420741581</v>
      </c>
      <c r="L678" s="11">
        <f t="shared" si="31"/>
        <v>42012.559965277782</v>
      </c>
      <c r="M678" s="4" t="b">
        <v>0</v>
      </c>
      <c r="N678" s="4">
        <v>24</v>
      </c>
      <c r="O678" s="16">
        <f>(E678/D678)*100</f>
        <v>1.4710000000000001</v>
      </c>
      <c r="P678" s="7">
        <f t="shared" si="32"/>
        <v>61.291666666666664</v>
      </c>
      <c r="Q678" s="4" t="str">
        <f>LEFT(T678,FIND("/",T678,1)-1)</f>
        <v>technology</v>
      </c>
      <c r="R678" s="4" t="str">
        <f>RIGHT(T678,LEN(T678)-FIND("/",T678))</f>
        <v>wearables</v>
      </c>
      <c r="S678" s="4" t="b">
        <v>0</v>
      </c>
      <c r="T678" s="4" t="s">
        <v>8273</v>
      </c>
    </row>
    <row r="679" spans="1:20" ht="28.8" x14ac:dyDescent="0.3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11">
        <f t="shared" si="30"/>
        <v>42549.195543981477</v>
      </c>
      <c r="K679" s="4">
        <v>1463218895</v>
      </c>
      <c r="L679" s="11">
        <f t="shared" si="31"/>
        <v>42504.195543981477</v>
      </c>
      <c r="M679" s="4" t="b">
        <v>0</v>
      </c>
      <c r="N679" s="4">
        <v>96</v>
      </c>
      <c r="O679" s="16">
        <f>(E679/D679)*100</f>
        <v>25.584</v>
      </c>
      <c r="P679" s="7">
        <f t="shared" si="32"/>
        <v>133.25</v>
      </c>
      <c r="Q679" s="4" t="str">
        <f>LEFT(T679,FIND("/",T679,1)-1)</f>
        <v>technology</v>
      </c>
      <c r="R679" s="4" t="str">
        <f>RIGHT(T679,LEN(T679)-FIND("/",T679))</f>
        <v>wearables</v>
      </c>
      <c r="S679" s="4" t="b">
        <v>0</v>
      </c>
      <c r="T679" s="4" t="s">
        <v>8273</v>
      </c>
    </row>
    <row r="680" spans="1:20" ht="28.8" x14ac:dyDescent="0.3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11">
        <f t="shared" si="30"/>
        <v>42511.168263888881</v>
      </c>
      <c r="K680" s="4">
        <v>1461229338</v>
      </c>
      <c r="L680" s="11">
        <f t="shared" si="31"/>
        <v>42481.168263888881</v>
      </c>
      <c r="M680" s="4" t="b">
        <v>0</v>
      </c>
      <c r="N680" s="4">
        <v>17</v>
      </c>
      <c r="O680" s="16">
        <f>(E680/D680)*100</f>
        <v>3.8206896551724134</v>
      </c>
      <c r="P680" s="7">
        <f t="shared" si="32"/>
        <v>65.17647058823529</v>
      </c>
      <c r="Q680" s="4" t="str">
        <f>LEFT(T680,FIND("/",T680,1)-1)</f>
        <v>technology</v>
      </c>
      <c r="R680" s="4" t="str">
        <f>RIGHT(T680,LEN(T680)-FIND("/",T680))</f>
        <v>wearables</v>
      </c>
      <c r="S680" s="4" t="b">
        <v>0</v>
      </c>
      <c r="T680" s="4" t="s">
        <v>8273</v>
      </c>
    </row>
    <row r="681" spans="1:20" ht="28.8" x14ac:dyDescent="0.3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11">
        <f t="shared" si="30"/>
        <v>42616.487372685187</v>
      </c>
      <c r="K681" s="4">
        <v>1467736909</v>
      </c>
      <c r="L681" s="11">
        <f t="shared" si="31"/>
        <v>42556.487372685187</v>
      </c>
      <c r="M681" s="4" t="b">
        <v>0</v>
      </c>
      <c r="N681" s="4">
        <v>94</v>
      </c>
      <c r="O681" s="16">
        <f>(E681/D681)*100</f>
        <v>15.485964912280703</v>
      </c>
      <c r="P681" s="7">
        <f t="shared" si="32"/>
        <v>93.90425531914893</v>
      </c>
      <c r="Q681" s="4" t="str">
        <f>LEFT(T681,FIND("/",T681,1)-1)</f>
        <v>technology</v>
      </c>
      <c r="R681" s="4" t="str">
        <f>RIGHT(T681,LEN(T681)-FIND("/",T681))</f>
        <v>wearables</v>
      </c>
      <c r="S681" s="4" t="b">
        <v>0</v>
      </c>
      <c r="T681" s="4" t="s">
        <v>8273</v>
      </c>
    </row>
    <row r="682" spans="1:20" ht="28.8" x14ac:dyDescent="0.3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11">
        <f t="shared" si="30"/>
        <v>41899.293182870366</v>
      </c>
      <c r="K682" s="4">
        <v>1407931331</v>
      </c>
      <c r="L682" s="11">
        <f t="shared" si="31"/>
        <v>41864.293182870366</v>
      </c>
      <c r="M682" s="4" t="b">
        <v>0</v>
      </c>
      <c r="N682" s="4">
        <v>129</v>
      </c>
      <c r="O682" s="16">
        <f>(E682/D682)*100</f>
        <v>25.912000000000003</v>
      </c>
      <c r="P682" s="7">
        <f t="shared" si="32"/>
        <v>150.65116279069767</v>
      </c>
      <c r="Q682" s="4" t="str">
        <f>LEFT(T682,FIND("/",T682,1)-1)</f>
        <v>technology</v>
      </c>
      <c r="R682" s="4" t="str">
        <f>RIGHT(T682,LEN(T682)-FIND("/",T682))</f>
        <v>wearables</v>
      </c>
      <c r="S682" s="4" t="b">
        <v>0</v>
      </c>
      <c r="T682" s="4" t="s">
        <v>8273</v>
      </c>
    </row>
    <row r="683" spans="1:20" ht="28.8" x14ac:dyDescent="0.3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11">
        <f t="shared" si="30"/>
        <v>42669.597268518519</v>
      </c>
      <c r="K683" s="4">
        <v>1474917604</v>
      </c>
      <c r="L683" s="11">
        <f t="shared" si="31"/>
        <v>42639.597268518519</v>
      </c>
      <c r="M683" s="4" t="b">
        <v>0</v>
      </c>
      <c r="N683" s="4">
        <v>1</v>
      </c>
      <c r="O683" s="16">
        <f>(E683/D683)*100</f>
        <v>0.04</v>
      </c>
      <c r="P683" s="7">
        <f t="shared" si="32"/>
        <v>1</v>
      </c>
      <c r="Q683" s="4" t="str">
        <f>LEFT(T683,FIND("/",T683,1)-1)</f>
        <v>technology</v>
      </c>
      <c r="R683" s="4" t="str">
        <f>RIGHT(T683,LEN(T683)-FIND("/",T683))</f>
        <v>wearables</v>
      </c>
      <c r="S683" s="4" t="b">
        <v>0</v>
      </c>
      <c r="T683" s="4" t="s">
        <v>8273</v>
      </c>
    </row>
    <row r="684" spans="1:20" x14ac:dyDescent="0.3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11">
        <f t="shared" si="30"/>
        <v>42808.51530092593</v>
      </c>
      <c r="K684" s="4">
        <v>1486923722</v>
      </c>
      <c r="L684" s="11">
        <f t="shared" si="31"/>
        <v>42778.556967592587</v>
      </c>
      <c r="M684" s="4" t="b">
        <v>0</v>
      </c>
      <c r="N684" s="4">
        <v>4</v>
      </c>
      <c r="O684" s="16">
        <f>(E684/D684)*100</f>
        <v>0.106</v>
      </c>
      <c r="P684" s="7">
        <f t="shared" si="32"/>
        <v>13.25</v>
      </c>
      <c r="Q684" s="4" t="str">
        <f>LEFT(T684,FIND("/",T684,1)-1)</f>
        <v>technology</v>
      </c>
      <c r="R684" s="4" t="str">
        <f>RIGHT(T684,LEN(T684)-FIND("/",T684))</f>
        <v>wearables</v>
      </c>
      <c r="S684" s="4" t="b">
        <v>0</v>
      </c>
      <c r="T684" s="4" t="s">
        <v>8273</v>
      </c>
    </row>
    <row r="685" spans="1:20" ht="28.8" x14ac:dyDescent="0.3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11">
        <f t="shared" si="30"/>
        <v>42674.691712962966</v>
      </c>
      <c r="K685" s="4">
        <v>1474493764</v>
      </c>
      <c r="L685" s="11">
        <f t="shared" si="31"/>
        <v>42634.691712962966</v>
      </c>
      <c r="M685" s="4" t="b">
        <v>0</v>
      </c>
      <c r="N685" s="4">
        <v>3</v>
      </c>
      <c r="O685" s="16">
        <f>(E685/D685)*100</f>
        <v>0.85142857142857142</v>
      </c>
      <c r="P685" s="7">
        <f t="shared" si="32"/>
        <v>99.333333333333329</v>
      </c>
      <c r="Q685" s="4" t="str">
        <f>LEFT(T685,FIND("/",T685,1)-1)</f>
        <v>technology</v>
      </c>
      <c r="R685" s="4" t="str">
        <f>RIGHT(T685,LEN(T685)-FIND("/",T685))</f>
        <v>wearables</v>
      </c>
      <c r="S685" s="4" t="b">
        <v>0</v>
      </c>
      <c r="T685" s="4" t="s">
        <v>8273</v>
      </c>
    </row>
    <row r="686" spans="1:20" x14ac:dyDescent="0.3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11">
        <f t="shared" si="30"/>
        <v>41844.916666666664</v>
      </c>
      <c r="K686" s="4">
        <v>1403176891</v>
      </c>
      <c r="L686" s="11">
        <f t="shared" si="31"/>
        <v>41809.26494212963</v>
      </c>
      <c r="M686" s="4" t="b">
        <v>0</v>
      </c>
      <c r="N686" s="4">
        <v>135</v>
      </c>
      <c r="O686" s="16">
        <f>(E686/D686)*100</f>
        <v>7.4837500000000006</v>
      </c>
      <c r="P686" s="7">
        <f t="shared" si="32"/>
        <v>177.39259259259259</v>
      </c>
      <c r="Q686" s="4" t="str">
        <f>LEFT(T686,FIND("/",T686,1)-1)</f>
        <v>technology</v>
      </c>
      <c r="R686" s="4" t="str">
        <f>RIGHT(T686,LEN(T686)-FIND("/",T686))</f>
        <v>wearables</v>
      </c>
      <c r="S686" s="4" t="b">
        <v>0</v>
      </c>
      <c r="T686" s="4" t="s">
        <v>8273</v>
      </c>
    </row>
    <row r="687" spans="1:20" ht="28.8" x14ac:dyDescent="0.3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11">
        <f t="shared" si="30"/>
        <v>42016.658240740733</v>
      </c>
      <c r="K687" s="4">
        <v>1417207672</v>
      </c>
      <c r="L687" s="11">
        <f t="shared" si="31"/>
        <v>41971.658240740733</v>
      </c>
      <c r="M687" s="4" t="b">
        <v>0</v>
      </c>
      <c r="N687" s="4">
        <v>10</v>
      </c>
      <c r="O687" s="16">
        <f>(E687/D687)*100</f>
        <v>27.650000000000002</v>
      </c>
      <c r="P687" s="7">
        <f t="shared" si="32"/>
        <v>55.3</v>
      </c>
      <c r="Q687" s="4" t="str">
        <f>LEFT(T687,FIND("/",T687,1)-1)</f>
        <v>technology</v>
      </c>
      <c r="R687" s="4" t="str">
        <f>RIGHT(T687,LEN(T687)-FIND("/",T687))</f>
        <v>wearables</v>
      </c>
      <c r="S687" s="4" t="b">
        <v>0</v>
      </c>
      <c r="T687" s="4" t="s">
        <v>8273</v>
      </c>
    </row>
    <row r="688" spans="1:20" ht="28.8" x14ac:dyDescent="0.3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11">
        <f t="shared" si="30"/>
        <v>42219.464930555558</v>
      </c>
      <c r="K688" s="4">
        <v>1436026170</v>
      </c>
      <c r="L688" s="11">
        <f t="shared" si="31"/>
        <v>42189.464930555558</v>
      </c>
      <c r="M688" s="4" t="b">
        <v>0</v>
      </c>
      <c r="N688" s="4">
        <v>0</v>
      </c>
      <c r="O688" s="16">
        <f>(E688/D688)*100</f>
        <v>0</v>
      </c>
      <c r="P688" s="7" t="e">
        <f t="shared" si="32"/>
        <v>#DIV/0!</v>
      </c>
      <c r="Q688" s="4" t="str">
        <f>LEFT(T688,FIND("/",T688,1)-1)</f>
        <v>technology</v>
      </c>
      <c r="R688" s="4" t="str">
        <f>RIGHT(T688,LEN(T688)-FIND("/",T688))</f>
        <v>wearables</v>
      </c>
      <c r="S688" s="4" t="b">
        <v>0</v>
      </c>
      <c r="T688" s="4" t="s">
        <v>8273</v>
      </c>
    </row>
    <row r="689" spans="1:20" ht="28.8" x14ac:dyDescent="0.3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11">
        <f t="shared" si="30"/>
        <v>42771.542280092595</v>
      </c>
      <c r="K689" s="4">
        <v>1481133653</v>
      </c>
      <c r="L689" s="11">
        <f t="shared" si="31"/>
        <v>42711.542280092595</v>
      </c>
      <c r="M689" s="4" t="b">
        <v>0</v>
      </c>
      <c r="N689" s="4">
        <v>6</v>
      </c>
      <c r="O689" s="16">
        <f>(E689/D689)*100</f>
        <v>3.55</v>
      </c>
      <c r="P689" s="7">
        <f t="shared" si="32"/>
        <v>591.66666666666663</v>
      </c>
      <c r="Q689" s="4" t="str">
        <f>LEFT(T689,FIND("/",T689,1)-1)</f>
        <v>technology</v>
      </c>
      <c r="R689" s="4" t="str">
        <f>RIGHT(T689,LEN(T689)-FIND("/",T689))</f>
        <v>wearables</v>
      </c>
      <c r="S689" s="4" t="b">
        <v>0</v>
      </c>
      <c r="T689" s="4" t="s">
        <v>8273</v>
      </c>
    </row>
    <row r="690" spans="1:20" ht="28.8" x14ac:dyDescent="0.3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11">
        <f t="shared" si="30"/>
        <v>42291.896446759252</v>
      </c>
      <c r="K690" s="4">
        <v>1442284253</v>
      </c>
      <c r="L690" s="11">
        <f t="shared" si="31"/>
        <v>42261.896446759252</v>
      </c>
      <c r="M690" s="4" t="b">
        <v>0</v>
      </c>
      <c r="N690" s="4">
        <v>36</v>
      </c>
      <c r="O690" s="16">
        <f>(E690/D690)*100</f>
        <v>72.989999999999995</v>
      </c>
      <c r="P690" s="7">
        <f t="shared" si="32"/>
        <v>405.5</v>
      </c>
      <c r="Q690" s="4" t="str">
        <f>LEFT(T690,FIND("/",T690,1)-1)</f>
        <v>technology</v>
      </c>
      <c r="R690" s="4" t="str">
        <f>RIGHT(T690,LEN(T690)-FIND("/",T690))</f>
        <v>wearables</v>
      </c>
      <c r="S690" s="4" t="b">
        <v>0</v>
      </c>
      <c r="T690" s="4" t="s">
        <v>8273</v>
      </c>
    </row>
    <row r="691" spans="1:20" ht="28.8" x14ac:dyDescent="0.3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11">
        <f t="shared" si="30"/>
        <v>42711.999305555553</v>
      </c>
      <c r="K691" s="4">
        <v>1478016097</v>
      </c>
      <c r="L691" s="11">
        <f t="shared" si="31"/>
        <v>42675.459456018514</v>
      </c>
      <c r="M691" s="4" t="b">
        <v>0</v>
      </c>
      <c r="N691" s="4">
        <v>336</v>
      </c>
      <c r="O691" s="16">
        <f>(E691/D691)*100</f>
        <v>57.648750000000007</v>
      </c>
      <c r="P691" s="7">
        <f t="shared" si="32"/>
        <v>343.14732142857144</v>
      </c>
      <c r="Q691" s="4" t="str">
        <f>LEFT(T691,FIND("/",T691,1)-1)</f>
        <v>technology</v>
      </c>
      <c r="R691" s="4" t="str">
        <f>RIGHT(T691,LEN(T691)-FIND("/",T691))</f>
        <v>wearables</v>
      </c>
      <c r="S691" s="4" t="b">
        <v>0</v>
      </c>
      <c r="T691" s="4" t="s">
        <v>8273</v>
      </c>
    </row>
    <row r="692" spans="1:20" x14ac:dyDescent="0.3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11">
        <f t="shared" si="30"/>
        <v>42622.041666666664</v>
      </c>
      <c r="K692" s="4">
        <v>1469718841</v>
      </c>
      <c r="L692" s="11">
        <f t="shared" si="31"/>
        <v>42579.426400462959</v>
      </c>
      <c r="M692" s="4" t="b">
        <v>0</v>
      </c>
      <c r="N692" s="4">
        <v>34</v>
      </c>
      <c r="O692" s="16">
        <f>(E692/D692)*100</f>
        <v>12.34</v>
      </c>
      <c r="P692" s="7">
        <f t="shared" si="32"/>
        <v>72.588235294117652</v>
      </c>
      <c r="Q692" s="4" t="str">
        <f>LEFT(T692,FIND("/",T692,1)-1)</f>
        <v>technology</v>
      </c>
      <c r="R692" s="4" t="str">
        <f>RIGHT(T692,LEN(T692)-FIND("/",T692))</f>
        <v>wearables</v>
      </c>
      <c r="S692" s="4" t="b">
        <v>0</v>
      </c>
      <c r="T692" s="4" t="s">
        <v>8273</v>
      </c>
    </row>
    <row r="693" spans="1:20" ht="28.8" x14ac:dyDescent="0.3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11">
        <f t="shared" si="30"/>
        <v>42185.819976851846</v>
      </c>
      <c r="K693" s="4">
        <v>1433292046</v>
      </c>
      <c r="L693" s="11">
        <f t="shared" si="31"/>
        <v>42157.819976851846</v>
      </c>
      <c r="M693" s="4" t="b">
        <v>0</v>
      </c>
      <c r="N693" s="4">
        <v>10</v>
      </c>
      <c r="O693" s="16">
        <f>(E693/D693)*100</f>
        <v>0.52</v>
      </c>
      <c r="P693" s="7">
        <f t="shared" si="32"/>
        <v>26</v>
      </c>
      <c r="Q693" s="4" t="str">
        <f>LEFT(T693,FIND("/",T693,1)-1)</f>
        <v>technology</v>
      </c>
      <c r="R693" s="4" t="str">
        <f>RIGHT(T693,LEN(T693)-FIND("/",T693))</f>
        <v>wearables</v>
      </c>
      <c r="S693" s="4" t="b">
        <v>0</v>
      </c>
      <c r="T693" s="4" t="s">
        <v>8273</v>
      </c>
    </row>
    <row r="694" spans="1:20" ht="28.8" x14ac:dyDescent="0.3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11">
        <f t="shared" si="30"/>
        <v>42726.167395833334</v>
      </c>
      <c r="K694" s="4">
        <v>1479805263</v>
      </c>
      <c r="L694" s="11">
        <f t="shared" si="31"/>
        <v>42696.167395833334</v>
      </c>
      <c r="M694" s="4" t="b">
        <v>0</v>
      </c>
      <c r="N694" s="4">
        <v>201</v>
      </c>
      <c r="O694" s="16">
        <f>(E694/D694)*100</f>
        <v>6.5299999999999994</v>
      </c>
      <c r="P694" s="7">
        <f t="shared" si="32"/>
        <v>6.4975124378109452</v>
      </c>
      <c r="Q694" s="4" t="str">
        <f>LEFT(T694,FIND("/",T694,1)-1)</f>
        <v>technology</v>
      </c>
      <c r="R694" s="4" t="str">
        <f>RIGHT(T694,LEN(T694)-FIND("/",T694))</f>
        <v>wearables</v>
      </c>
      <c r="S694" s="4" t="b">
        <v>0</v>
      </c>
      <c r="T694" s="4" t="s">
        <v>8273</v>
      </c>
    </row>
    <row r="695" spans="1:20" x14ac:dyDescent="0.3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11">
        <f t="shared" si="30"/>
        <v>42124.599849537037</v>
      </c>
      <c r="K695" s="4">
        <v>1427829827</v>
      </c>
      <c r="L695" s="11">
        <f t="shared" si="31"/>
        <v>42094.599849537037</v>
      </c>
      <c r="M695" s="4" t="b">
        <v>0</v>
      </c>
      <c r="N695" s="4">
        <v>296</v>
      </c>
      <c r="O695" s="16">
        <f>(E695/D695)*100</f>
        <v>35.338000000000001</v>
      </c>
      <c r="P695" s="7">
        <f t="shared" si="32"/>
        <v>119.38513513513513</v>
      </c>
      <c r="Q695" s="4" t="str">
        <f>LEFT(T695,FIND("/",T695,1)-1)</f>
        <v>technology</v>
      </c>
      <c r="R695" s="4" t="str">
        <f>RIGHT(T695,LEN(T695)-FIND("/",T695))</f>
        <v>wearables</v>
      </c>
      <c r="S695" s="4" t="b">
        <v>0</v>
      </c>
      <c r="T695" s="4" t="s">
        <v>8273</v>
      </c>
    </row>
    <row r="696" spans="1:20" ht="28.8" x14ac:dyDescent="0.3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11">
        <f t="shared" si="30"/>
        <v>42767.455543981479</v>
      </c>
      <c r="K696" s="4">
        <v>1483372559</v>
      </c>
      <c r="L696" s="11">
        <f t="shared" si="31"/>
        <v>42737.455543981479</v>
      </c>
      <c r="M696" s="4" t="b">
        <v>0</v>
      </c>
      <c r="N696" s="4">
        <v>7</v>
      </c>
      <c r="O696" s="16">
        <f>(E696/D696)*100</f>
        <v>0.39333333333333331</v>
      </c>
      <c r="P696" s="7">
        <f t="shared" si="32"/>
        <v>84.285714285714292</v>
      </c>
      <c r="Q696" s="4" t="str">
        <f>LEFT(T696,FIND("/",T696,1)-1)</f>
        <v>technology</v>
      </c>
      <c r="R696" s="4" t="str">
        <f>RIGHT(T696,LEN(T696)-FIND("/",T696))</f>
        <v>wearables</v>
      </c>
      <c r="S696" s="4" t="b">
        <v>0</v>
      </c>
      <c r="T696" s="4" t="s">
        <v>8273</v>
      </c>
    </row>
    <row r="697" spans="1:20" ht="28.8" x14ac:dyDescent="0.3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11">
        <f t="shared" si="30"/>
        <v>41943.312731481477</v>
      </c>
      <c r="K697" s="4">
        <v>1412166620</v>
      </c>
      <c r="L697" s="11">
        <f t="shared" si="31"/>
        <v>41913.312731481477</v>
      </c>
      <c r="M697" s="4" t="b">
        <v>0</v>
      </c>
      <c r="N697" s="4">
        <v>7</v>
      </c>
      <c r="O697" s="16">
        <f>(E697/D697)*100</f>
        <v>1.06</v>
      </c>
      <c r="P697" s="7">
        <f t="shared" si="32"/>
        <v>90.857142857142861</v>
      </c>
      <c r="Q697" s="4" t="str">
        <f>LEFT(T697,FIND("/",T697,1)-1)</f>
        <v>technology</v>
      </c>
      <c r="R697" s="4" t="str">
        <f>RIGHT(T697,LEN(T697)-FIND("/",T697))</f>
        <v>wearables</v>
      </c>
      <c r="S697" s="4" t="b">
        <v>0</v>
      </c>
      <c r="T697" s="4" t="s">
        <v>8273</v>
      </c>
    </row>
    <row r="698" spans="1:20" x14ac:dyDescent="0.3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11">
        <f t="shared" si="30"/>
        <v>41845.718773148146</v>
      </c>
      <c r="K698" s="4">
        <v>1403734502</v>
      </c>
      <c r="L698" s="11">
        <f t="shared" si="31"/>
        <v>41815.718773148146</v>
      </c>
      <c r="M698" s="4" t="b">
        <v>0</v>
      </c>
      <c r="N698" s="4">
        <v>1</v>
      </c>
      <c r="O698" s="16">
        <f>(E698/D698)*100</f>
        <v>5.7142857142857147E-4</v>
      </c>
      <c r="P698" s="7">
        <f t="shared" si="32"/>
        <v>1</v>
      </c>
      <c r="Q698" s="4" t="str">
        <f>LEFT(T698,FIND("/",T698,1)-1)</f>
        <v>technology</v>
      </c>
      <c r="R698" s="4" t="str">
        <f>RIGHT(T698,LEN(T698)-FIND("/",T698))</f>
        <v>wearables</v>
      </c>
      <c r="S698" s="4" t="b">
        <v>0</v>
      </c>
      <c r="T698" s="4" t="s">
        <v>8273</v>
      </c>
    </row>
    <row r="699" spans="1:20" ht="28.8" x14ac:dyDescent="0.3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11">
        <f t="shared" si="30"/>
        <v>42403.314687500002</v>
      </c>
      <c r="K699" s="4">
        <v>1453206789</v>
      </c>
      <c r="L699" s="11">
        <f t="shared" si="31"/>
        <v>42388.314687500002</v>
      </c>
      <c r="M699" s="4" t="b">
        <v>0</v>
      </c>
      <c r="N699" s="4">
        <v>114</v>
      </c>
      <c r="O699" s="16">
        <f>(E699/D699)*100</f>
        <v>46.379999999999995</v>
      </c>
      <c r="P699" s="7">
        <f t="shared" si="32"/>
        <v>20.342105263157894</v>
      </c>
      <c r="Q699" s="4" t="str">
        <f>LEFT(T699,FIND("/",T699,1)-1)</f>
        <v>technology</v>
      </c>
      <c r="R699" s="4" t="str">
        <f>RIGHT(T699,LEN(T699)-FIND("/",T699))</f>
        <v>wearables</v>
      </c>
      <c r="S699" s="4" t="b">
        <v>0</v>
      </c>
      <c r="T699" s="4" t="s">
        <v>8273</v>
      </c>
    </row>
    <row r="700" spans="1:20" ht="28.8" x14ac:dyDescent="0.3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11">
        <f t="shared" si="30"/>
        <v>41899.875</v>
      </c>
      <c r="K700" s="4">
        <v>1408141245</v>
      </c>
      <c r="L700" s="11">
        <f t="shared" si="31"/>
        <v>41866.72274305555</v>
      </c>
      <c r="M700" s="4" t="b">
        <v>0</v>
      </c>
      <c r="N700" s="4">
        <v>29</v>
      </c>
      <c r="O700" s="16">
        <f>(E700/D700)*100</f>
        <v>15.39</v>
      </c>
      <c r="P700" s="7">
        <f t="shared" si="32"/>
        <v>530.68965517241384</v>
      </c>
      <c r="Q700" s="4" t="str">
        <f>LEFT(T700,FIND("/",T700,1)-1)</f>
        <v>technology</v>
      </c>
      <c r="R700" s="4" t="str">
        <f>RIGHT(T700,LEN(T700)-FIND("/",T700))</f>
        <v>wearables</v>
      </c>
      <c r="S700" s="4" t="b">
        <v>0</v>
      </c>
      <c r="T700" s="4" t="s">
        <v>8273</v>
      </c>
    </row>
    <row r="701" spans="1:20" ht="28.8" x14ac:dyDescent="0.3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11">
        <f t="shared" si="30"/>
        <v>41600.458333333328</v>
      </c>
      <c r="K701" s="4">
        <v>1381923548</v>
      </c>
      <c r="L701" s="11">
        <f t="shared" si="31"/>
        <v>41563.277175925927</v>
      </c>
      <c r="M701" s="4" t="b">
        <v>0</v>
      </c>
      <c r="N701" s="4">
        <v>890</v>
      </c>
      <c r="O701" s="16">
        <f>(E701/D701)*100</f>
        <v>82.422107692307705</v>
      </c>
      <c r="P701" s="7">
        <f t="shared" si="32"/>
        <v>120.39184269662923</v>
      </c>
      <c r="Q701" s="4" t="str">
        <f>LEFT(T701,FIND("/",T701,1)-1)</f>
        <v>technology</v>
      </c>
      <c r="R701" s="4" t="str">
        <f>RIGHT(T701,LEN(T701)-FIND("/",T701))</f>
        <v>wearables</v>
      </c>
      <c r="S701" s="4" t="b">
        <v>0</v>
      </c>
      <c r="T701" s="4" t="s">
        <v>8273</v>
      </c>
    </row>
    <row r="702" spans="1:20" ht="28.8" x14ac:dyDescent="0.3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11">
        <f t="shared" si="30"/>
        <v>42745.480104166665</v>
      </c>
      <c r="K702" s="4">
        <v>1481473881</v>
      </c>
      <c r="L702" s="11">
        <f t="shared" si="31"/>
        <v>42715.480104166665</v>
      </c>
      <c r="M702" s="4" t="b">
        <v>0</v>
      </c>
      <c r="N702" s="4">
        <v>31</v>
      </c>
      <c r="O702" s="16">
        <f>(E702/D702)*100</f>
        <v>2.6866666666666665</v>
      </c>
      <c r="P702" s="7">
        <f t="shared" si="32"/>
        <v>13</v>
      </c>
      <c r="Q702" s="4" t="str">
        <f>LEFT(T702,FIND("/",T702,1)-1)</f>
        <v>technology</v>
      </c>
      <c r="R702" s="4" t="str">
        <f>RIGHT(T702,LEN(T702)-FIND("/",T702))</f>
        <v>wearables</v>
      </c>
      <c r="S702" s="4" t="b">
        <v>0</v>
      </c>
      <c r="T702" s="4" t="s">
        <v>8273</v>
      </c>
    </row>
    <row r="703" spans="1:20" ht="28.8" x14ac:dyDescent="0.3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11">
        <f t="shared" si="30"/>
        <v>41843.454629629625</v>
      </c>
      <c r="K703" s="4">
        <v>1403538880</v>
      </c>
      <c r="L703" s="11">
        <f t="shared" si="31"/>
        <v>41813.454629629625</v>
      </c>
      <c r="M703" s="4" t="b">
        <v>0</v>
      </c>
      <c r="N703" s="4">
        <v>21</v>
      </c>
      <c r="O703" s="16">
        <f>(E703/D703)*100</f>
        <v>26.6</v>
      </c>
      <c r="P703" s="7">
        <f t="shared" si="32"/>
        <v>291.33333333333331</v>
      </c>
      <c r="Q703" s="4" t="str">
        <f>LEFT(T703,FIND("/",T703,1)-1)</f>
        <v>technology</v>
      </c>
      <c r="R703" s="4" t="str">
        <f>RIGHT(T703,LEN(T703)-FIND("/",T703))</f>
        <v>wearables</v>
      </c>
      <c r="S703" s="4" t="b">
        <v>0</v>
      </c>
      <c r="T703" s="4" t="s">
        <v>8273</v>
      </c>
    </row>
    <row r="704" spans="1:20" ht="28.8" x14ac:dyDescent="0.3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11">
        <f t="shared" si="30"/>
        <v>42698.560034722213</v>
      </c>
      <c r="K704" s="4">
        <v>1477416387</v>
      </c>
      <c r="L704" s="11">
        <f t="shared" si="31"/>
        <v>42668.518368055556</v>
      </c>
      <c r="M704" s="4" t="b">
        <v>0</v>
      </c>
      <c r="N704" s="4">
        <v>37</v>
      </c>
      <c r="O704" s="16">
        <f>(E704/D704)*100</f>
        <v>30.813400000000001</v>
      </c>
      <c r="P704" s="7">
        <f t="shared" si="32"/>
        <v>124.9191891891892</v>
      </c>
      <c r="Q704" s="4" t="str">
        <f>LEFT(T704,FIND("/",T704,1)-1)</f>
        <v>technology</v>
      </c>
      <c r="R704" s="4" t="str">
        <f>RIGHT(T704,LEN(T704)-FIND("/",T704))</f>
        <v>wearables</v>
      </c>
      <c r="S704" s="4" t="b">
        <v>0</v>
      </c>
      <c r="T704" s="4" t="s">
        <v>8273</v>
      </c>
    </row>
    <row r="705" spans="1:20" ht="28.8" x14ac:dyDescent="0.3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11">
        <f t="shared" si="30"/>
        <v>42766.772222222215</v>
      </c>
      <c r="K705" s="4">
        <v>1481150949</v>
      </c>
      <c r="L705" s="11">
        <f t="shared" si="31"/>
        <v>42711.742465277777</v>
      </c>
      <c r="M705" s="4" t="b">
        <v>0</v>
      </c>
      <c r="N705" s="4">
        <v>7</v>
      </c>
      <c r="O705" s="16">
        <f>(E705/D705)*100</f>
        <v>5.58</v>
      </c>
      <c r="P705" s="7">
        <f t="shared" si="32"/>
        <v>119.57142857142857</v>
      </c>
      <c r="Q705" s="4" t="str">
        <f>LEFT(T705,FIND("/",T705,1)-1)</f>
        <v>technology</v>
      </c>
      <c r="R705" s="4" t="str">
        <f>RIGHT(T705,LEN(T705)-FIND("/",T705))</f>
        <v>wearables</v>
      </c>
      <c r="S705" s="4" t="b">
        <v>0</v>
      </c>
      <c r="T705" s="4" t="s">
        <v>8273</v>
      </c>
    </row>
    <row r="706" spans="1:20" x14ac:dyDescent="0.3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11">
        <f t="shared" si="30"/>
        <v>42785.984583333331</v>
      </c>
      <c r="K706" s="4">
        <v>1482381468</v>
      </c>
      <c r="L706" s="11">
        <f t="shared" si="31"/>
        <v>42725.984583333331</v>
      </c>
      <c r="M706" s="4" t="b">
        <v>0</v>
      </c>
      <c r="N706" s="4">
        <v>4</v>
      </c>
      <c r="O706" s="16">
        <f>(E706/D706)*100</f>
        <v>0.87454545454545463</v>
      </c>
      <c r="P706" s="7">
        <f t="shared" si="32"/>
        <v>120.25</v>
      </c>
      <c r="Q706" s="4" t="str">
        <f>LEFT(T706,FIND("/",T706,1)-1)</f>
        <v>technology</v>
      </c>
      <c r="R706" s="4" t="str">
        <f>RIGHT(T706,LEN(T706)-FIND("/",T706))</f>
        <v>wearables</v>
      </c>
      <c r="S706" s="4" t="b">
        <v>0</v>
      </c>
      <c r="T706" s="4" t="s">
        <v>8273</v>
      </c>
    </row>
    <row r="707" spans="1:20" x14ac:dyDescent="0.3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11">
        <f t="shared" ref="J707:J770" si="33">(((I707/60)/60)/24)+DATE(1970,1,1)+(-5/24)</f>
        <v>42756.283310185179</v>
      </c>
      <c r="K707" s="4">
        <v>1482407278</v>
      </c>
      <c r="L707" s="11">
        <f t="shared" ref="L707:L770" si="34">(((K707/60)/60)/24)+DATE(1970,1,1)+(-5/24)</f>
        <v>42726.283310185179</v>
      </c>
      <c r="M707" s="4" t="b">
        <v>0</v>
      </c>
      <c r="N707" s="4">
        <v>5</v>
      </c>
      <c r="O707" s="16">
        <f>(E707/D707)*100</f>
        <v>0.97699999999999987</v>
      </c>
      <c r="P707" s="7">
        <f t="shared" ref="P707:P770" si="35">(E707/N707)</f>
        <v>195.4</v>
      </c>
      <c r="Q707" s="4" t="str">
        <f>LEFT(T707,FIND("/",T707,1)-1)</f>
        <v>technology</v>
      </c>
      <c r="R707" s="4" t="str">
        <f>RIGHT(T707,LEN(T707)-FIND("/",T707))</f>
        <v>wearables</v>
      </c>
      <c r="S707" s="4" t="b">
        <v>0</v>
      </c>
      <c r="T707" s="4" t="s">
        <v>8273</v>
      </c>
    </row>
    <row r="708" spans="1:20" ht="28.8" x14ac:dyDescent="0.3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11">
        <f t="shared" si="33"/>
        <v>42718.568749999999</v>
      </c>
      <c r="K708" s="4">
        <v>1478130783</v>
      </c>
      <c r="L708" s="11">
        <f t="shared" si="34"/>
        <v>42676.786840277775</v>
      </c>
      <c r="M708" s="4" t="b">
        <v>0</v>
      </c>
      <c r="N708" s="4">
        <v>0</v>
      </c>
      <c r="O708" s="16">
        <f>(E708/D708)*100</f>
        <v>0</v>
      </c>
      <c r="P708" s="7" t="e">
        <f t="shared" si="35"/>
        <v>#DIV/0!</v>
      </c>
      <c r="Q708" s="4" t="str">
        <f>LEFT(T708,FIND("/",T708,1)-1)</f>
        <v>technology</v>
      </c>
      <c r="R708" s="4" t="str">
        <f>RIGHT(T708,LEN(T708)-FIND("/",T708))</f>
        <v>wearables</v>
      </c>
      <c r="S708" s="4" t="b">
        <v>0</v>
      </c>
      <c r="T708" s="4" t="s">
        <v>8273</v>
      </c>
    </row>
    <row r="709" spans="1:20" ht="28.8" x14ac:dyDescent="0.3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11">
        <f t="shared" si="33"/>
        <v>42736.45517361111</v>
      </c>
      <c r="K709" s="4">
        <v>1479830127</v>
      </c>
      <c r="L709" s="11">
        <f t="shared" si="34"/>
        <v>42696.45517361111</v>
      </c>
      <c r="M709" s="4" t="b">
        <v>0</v>
      </c>
      <c r="N709" s="4">
        <v>456</v>
      </c>
      <c r="O709" s="16">
        <f>(E709/D709)*100</f>
        <v>78.927352941176466</v>
      </c>
      <c r="P709" s="7">
        <f t="shared" si="35"/>
        <v>117.69868421052631</v>
      </c>
      <c r="Q709" s="4" t="str">
        <f>LEFT(T709,FIND("/",T709,1)-1)</f>
        <v>technology</v>
      </c>
      <c r="R709" s="4" t="str">
        <f>RIGHT(T709,LEN(T709)-FIND("/",T709))</f>
        <v>wearables</v>
      </c>
      <c r="S709" s="4" t="b">
        <v>0</v>
      </c>
      <c r="T709" s="4" t="s">
        <v>8273</v>
      </c>
    </row>
    <row r="710" spans="1:20" ht="28.8" x14ac:dyDescent="0.3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11">
        <f t="shared" si="33"/>
        <v>41895.372685185182</v>
      </c>
      <c r="K710" s="4">
        <v>1405432600</v>
      </c>
      <c r="L710" s="11">
        <f t="shared" si="34"/>
        <v>41835.372685185182</v>
      </c>
      <c r="M710" s="4" t="b">
        <v>0</v>
      </c>
      <c r="N710" s="4">
        <v>369</v>
      </c>
      <c r="O710" s="16">
        <f>(E710/D710)*100</f>
        <v>22.092500000000001</v>
      </c>
      <c r="P710" s="7">
        <f t="shared" si="35"/>
        <v>23.948509485094849</v>
      </c>
      <c r="Q710" s="4" t="str">
        <f>LEFT(T710,FIND("/",T710,1)-1)</f>
        <v>technology</v>
      </c>
      <c r="R710" s="4" t="str">
        <f>RIGHT(T710,LEN(T710)-FIND("/",T710))</f>
        <v>wearables</v>
      </c>
      <c r="S710" s="4" t="b">
        <v>0</v>
      </c>
      <c r="T710" s="4" t="s">
        <v>8273</v>
      </c>
    </row>
    <row r="711" spans="1:20" x14ac:dyDescent="0.3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11">
        <f t="shared" si="33"/>
        <v>41977.832858796297</v>
      </c>
      <c r="K711" s="4">
        <v>1415149159</v>
      </c>
      <c r="L711" s="11">
        <f t="shared" si="34"/>
        <v>41947.832858796297</v>
      </c>
      <c r="M711" s="4" t="b">
        <v>0</v>
      </c>
      <c r="N711" s="4">
        <v>2</v>
      </c>
      <c r="O711" s="16">
        <f>(E711/D711)*100</f>
        <v>0.40666666666666662</v>
      </c>
      <c r="P711" s="7">
        <f t="shared" si="35"/>
        <v>30.5</v>
      </c>
      <c r="Q711" s="4" t="str">
        <f>LEFT(T711,FIND("/",T711,1)-1)</f>
        <v>technology</v>
      </c>
      <c r="R711" s="4" t="str">
        <f>RIGHT(T711,LEN(T711)-FIND("/",T711))</f>
        <v>wearables</v>
      </c>
      <c r="S711" s="4" t="b">
        <v>0</v>
      </c>
      <c r="T711" s="4" t="s">
        <v>8273</v>
      </c>
    </row>
    <row r="712" spans="1:20" x14ac:dyDescent="0.3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11">
        <f t="shared" si="33"/>
        <v>41870.822222222218</v>
      </c>
      <c r="K712" s="4">
        <v>1405640302</v>
      </c>
      <c r="L712" s="11">
        <f t="shared" si="34"/>
        <v>41837.776643518519</v>
      </c>
      <c r="M712" s="4" t="b">
        <v>0</v>
      </c>
      <c r="N712" s="4">
        <v>0</v>
      </c>
      <c r="O712" s="16">
        <f>(E712/D712)*100</f>
        <v>0</v>
      </c>
      <c r="P712" s="7" t="e">
        <f t="shared" si="35"/>
        <v>#DIV/0!</v>
      </c>
      <c r="Q712" s="4" t="str">
        <f>LEFT(T712,FIND("/",T712,1)-1)</f>
        <v>technology</v>
      </c>
      <c r="R712" s="4" t="str">
        <f>RIGHT(T712,LEN(T712)-FIND("/",T712))</f>
        <v>wearables</v>
      </c>
      <c r="S712" s="4" t="b">
        <v>0</v>
      </c>
      <c r="T712" s="4" t="s">
        <v>8273</v>
      </c>
    </row>
    <row r="713" spans="1:20" ht="28.8" x14ac:dyDescent="0.3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11">
        <f t="shared" si="33"/>
        <v>42718.292453703696</v>
      </c>
      <c r="K713" s="4">
        <v>1478257268</v>
      </c>
      <c r="L713" s="11">
        <f t="shared" si="34"/>
        <v>42678.250787037039</v>
      </c>
      <c r="M713" s="4" t="b">
        <v>0</v>
      </c>
      <c r="N713" s="4">
        <v>338</v>
      </c>
      <c r="O713" s="16">
        <f>(E713/D713)*100</f>
        <v>33.790999999999997</v>
      </c>
      <c r="P713" s="7">
        <f t="shared" si="35"/>
        <v>99.973372781065095</v>
      </c>
      <c r="Q713" s="4" t="str">
        <f>LEFT(T713,FIND("/",T713,1)-1)</f>
        <v>technology</v>
      </c>
      <c r="R713" s="4" t="str">
        <f>RIGHT(T713,LEN(T713)-FIND("/",T713))</f>
        <v>wearables</v>
      </c>
      <c r="S713" s="4" t="b">
        <v>0</v>
      </c>
      <c r="T713" s="4" t="s">
        <v>8273</v>
      </c>
    </row>
    <row r="714" spans="1:20" ht="28.8" x14ac:dyDescent="0.3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11">
        <f t="shared" si="33"/>
        <v>42414.472592592596</v>
      </c>
      <c r="K714" s="4">
        <v>1452874832</v>
      </c>
      <c r="L714" s="11">
        <f t="shared" si="34"/>
        <v>42384.472592592596</v>
      </c>
      <c r="M714" s="4" t="b">
        <v>0</v>
      </c>
      <c r="N714" s="4">
        <v>4</v>
      </c>
      <c r="O714" s="16">
        <f>(E714/D714)*100</f>
        <v>0.21649484536082475</v>
      </c>
      <c r="P714" s="7">
        <f t="shared" si="35"/>
        <v>26.25</v>
      </c>
      <c r="Q714" s="4" t="str">
        <f>LEFT(T714,FIND("/",T714,1)-1)</f>
        <v>technology</v>
      </c>
      <c r="R714" s="4" t="str">
        <f>RIGHT(T714,LEN(T714)-FIND("/",T714))</f>
        <v>wearables</v>
      </c>
      <c r="S714" s="4" t="b">
        <v>0</v>
      </c>
      <c r="T714" s="4" t="s">
        <v>8273</v>
      </c>
    </row>
    <row r="715" spans="1:20" ht="28.8" x14ac:dyDescent="0.3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11">
        <f t="shared" si="33"/>
        <v>42526.320972222216</v>
      </c>
      <c r="K715" s="4">
        <v>1462538532</v>
      </c>
      <c r="L715" s="11">
        <f t="shared" si="34"/>
        <v>42496.320972222216</v>
      </c>
      <c r="M715" s="4" t="b">
        <v>0</v>
      </c>
      <c r="N715" s="4">
        <v>1</v>
      </c>
      <c r="O715" s="16">
        <f>(E715/D715)*100</f>
        <v>0.79600000000000004</v>
      </c>
      <c r="P715" s="7">
        <f t="shared" si="35"/>
        <v>199</v>
      </c>
      <c r="Q715" s="4" t="str">
        <f>LEFT(T715,FIND("/",T715,1)-1)</f>
        <v>technology</v>
      </c>
      <c r="R715" s="4" t="str">
        <f>RIGHT(T715,LEN(T715)-FIND("/",T715))</f>
        <v>wearables</v>
      </c>
      <c r="S715" s="4" t="b">
        <v>0</v>
      </c>
      <c r="T715" s="4" t="s">
        <v>8273</v>
      </c>
    </row>
    <row r="716" spans="1:20" x14ac:dyDescent="0.3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11">
        <f t="shared" si="33"/>
        <v>42794.579652777778</v>
      </c>
      <c r="K716" s="4">
        <v>1483124082</v>
      </c>
      <c r="L716" s="11">
        <f t="shared" si="34"/>
        <v>42734.579652777778</v>
      </c>
      <c r="M716" s="4" t="b">
        <v>0</v>
      </c>
      <c r="N716" s="4">
        <v>28</v>
      </c>
      <c r="O716" s="16">
        <f>(E716/D716)*100</f>
        <v>14.993333333333334</v>
      </c>
      <c r="P716" s="7">
        <f t="shared" si="35"/>
        <v>80.321428571428569</v>
      </c>
      <c r="Q716" s="4" t="str">
        <f>LEFT(T716,FIND("/",T716,1)-1)</f>
        <v>technology</v>
      </c>
      <c r="R716" s="4" t="str">
        <f>RIGHT(T716,LEN(T716)-FIND("/",T716))</f>
        <v>wearables</v>
      </c>
      <c r="S716" s="4" t="b">
        <v>0</v>
      </c>
      <c r="T716" s="4" t="s">
        <v>8273</v>
      </c>
    </row>
    <row r="717" spans="1:20" ht="28.8" x14ac:dyDescent="0.3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11">
        <f t="shared" si="33"/>
        <v>42312.924074074072</v>
      </c>
      <c r="K717" s="4">
        <v>1443233440</v>
      </c>
      <c r="L717" s="11">
        <f t="shared" si="34"/>
        <v>42272.8824074074</v>
      </c>
      <c r="M717" s="4" t="b">
        <v>0</v>
      </c>
      <c r="N717" s="4">
        <v>12</v>
      </c>
      <c r="O717" s="16">
        <f>(E717/D717)*100</f>
        <v>5.0509090909090908</v>
      </c>
      <c r="P717" s="7">
        <f t="shared" si="35"/>
        <v>115.75</v>
      </c>
      <c r="Q717" s="4" t="str">
        <f>LEFT(T717,FIND("/",T717,1)-1)</f>
        <v>technology</v>
      </c>
      <c r="R717" s="4" t="str">
        <f>RIGHT(T717,LEN(T717)-FIND("/",T717))</f>
        <v>wearables</v>
      </c>
      <c r="S717" s="4" t="b">
        <v>0</v>
      </c>
      <c r="T717" s="4" t="s">
        <v>8273</v>
      </c>
    </row>
    <row r="718" spans="1:20" x14ac:dyDescent="0.3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11">
        <f t="shared" si="33"/>
        <v>41973.791666666664</v>
      </c>
      <c r="K718" s="4">
        <v>1414511307</v>
      </c>
      <c r="L718" s="11">
        <f t="shared" si="34"/>
        <v>41940.450312499997</v>
      </c>
      <c r="M718" s="4" t="b">
        <v>0</v>
      </c>
      <c r="N718" s="4">
        <v>16</v>
      </c>
      <c r="O718" s="16">
        <f>(E718/D718)*100</f>
        <v>10.214285714285715</v>
      </c>
      <c r="P718" s="7">
        <f t="shared" si="35"/>
        <v>44.6875</v>
      </c>
      <c r="Q718" s="4" t="str">
        <f>LEFT(T718,FIND("/",T718,1)-1)</f>
        <v>technology</v>
      </c>
      <c r="R718" s="4" t="str">
        <f>RIGHT(T718,LEN(T718)-FIND("/",T718))</f>
        <v>wearables</v>
      </c>
      <c r="S718" s="4" t="b">
        <v>0</v>
      </c>
      <c r="T718" s="4" t="s">
        <v>8273</v>
      </c>
    </row>
    <row r="719" spans="1:20" x14ac:dyDescent="0.3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11">
        <f t="shared" si="33"/>
        <v>41887.645856481482</v>
      </c>
      <c r="K719" s="4">
        <v>1407357002</v>
      </c>
      <c r="L719" s="11">
        <f t="shared" si="34"/>
        <v>41857.645856481482</v>
      </c>
      <c r="M719" s="4" t="b">
        <v>0</v>
      </c>
      <c r="N719" s="4">
        <v>4</v>
      </c>
      <c r="O719" s="16">
        <f>(E719/D719)*100</f>
        <v>0.30499999999999999</v>
      </c>
      <c r="P719" s="7">
        <f t="shared" si="35"/>
        <v>76.25</v>
      </c>
      <c r="Q719" s="4" t="str">
        <f>LEFT(T719,FIND("/",T719,1)-1)</f>
        <v>technology</v>
      </c>
      <c r="R719" s="4" t="str">
        <f>RIGHT(T719,LEN(T719)-FIND("/",T719))</f>
        <v>wearables</v>
      </c>
      <c r="S719" s="4" t="b">
        <v>0</v>
      </c>
      <c r="T719" s="4" t="s">
        <v>8273</v>
      </c>
    </row>
    <row r="720" spans="1:20" ht="28.8" x14ac:dyDescent="0.3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11">
        <f t="shared" si="33"/>
        <v>42784.040972222218</v>
      </c>
      <c r="K720" s="4">
        <v>1484684247</v>
      </c>
      <c r="L720" s="11">
        <f t="shared" si="34"/>
        <v>42752.637118055551</v>
      </c>
      <c r="M720" s="4" t="b">
        <v>0</v>
      </c>
      <c r="N720" s="4">
        <v>4</v>
      </c>
      <c r="O720" s="16">
        <f>(E720/D720)*100</f>
        <v>0.75</v>
      </c>
      <c r="P720" s="7">
        <f t="shared" si="35"/>
        <v>22.5</v>
      </c>
      <c r="Q720" s="4" t="str">
        <f>LEFT(T720,FIND("/",T720,1)-1)</f>
        <v>technology</v>
      </c>
      <c r="R720" s="4" t="str">
        <f>RIGHT(T720,LEN(T720)-FIND("/",T720))</f>
        <v>wearables</v>
      </c>
      <c r="S720" s="4" t="b">
        <v>0</v>
      </c>
      <c r="T720" s="4" t="s">
        <v>8273</v>
      </c>
    </row>
    <row r="721" spans="1:20" ht="28.8" x14ac:dyDescent="0.3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11">
        <f t="shared" si="33"/>
        <v>42422.83189814815</v>
      </c>
      <c r="K721" s="4">
        <v>1454979476</v>
      </c>
      <c r="L721" s="11">
        <f t="shared" si="34"/>
        <v>42408.83189814815</v>
      </c>
      <c r="M721" s="4" t="b">
        <v>0</v>
      </c>
      <c r="N721" s="4">
        <v>10</v>
      </c>
      <c r="O721" s="16">
        <f>(E721/D721)*100</f>
        <v>1.2933333333333332</v>
      </c>
      <c r="P721" s="7">
        <f t="shared" si="35"/>
        <v>19.399999999999999</v>
      </c>
      <c r="Q721" s="4" t="str">
        <f>LEFT(T721,FIND("/",T721,1)-1)</f>
        <v>technology</v>
      </c>
      <c r="R721" s="4" t="str">
        <f>RIGHT(T721,LEN(T721)-FIND("/",T721))</f>
        <v>wearables</v>
      </c>
      <c r="S721" s="4" t="b">
        <v>0</v>
      </c>
      <c r="T721" s="4" t="s">
        <v>8273</v>
      </c>
    </row>
    <row r="722" spans="1:20" ht="28.8" x14ac:dyDescent="0.3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11">
        <f t="shared" si="33"/>
        <v>40937.440868055557</v>
      </c>
      <c r="K722" s="4">
        <v>1325432091</v>
      </c>
      <c r="L722" s="11">
        <f t="shared" si="34"/>
        <v>40909.440868055557</v>
      </c>
      <c r="M722" s="4" t="b">
        <v>0</v>
      </c>
      <c r="N722" s="4">
        <v>41</v>
      </c>
      <c r="O722" s="16">
        <f>(E722/D722)*100</f>
        <v>143.94736842105263</v>
      </c>
      <c r="P722" s="7">
        <f t="shared" si="35"/>
        <v>66.707317073170728</v>
      </c>
      <c r="Q722" s="4" t="str">
        <f>LEFT(T722,FIND("/",T722,1)-1)</f>
        <v>publishing</v>
      </c>
      <c r="R722" s="4" t="str">
        <f>RIGHT(T722,LEN(T722)-FIND("/",T722))</f>
        <v>nonfiction</v>
      </c>
      <c r="S722" s="4" t="b">
        <v>1</v>
      </c>
      <c r="T722" s="4" t="s">
        <v>8274</v>
      </c>
    </row>
    <row r="723" spans="1:20" ht="28.8" x14ac:dyDescent="0.3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11">
        <f t="shared" si="33"/>
        <v>41852.363506944443</v>
      </c>
      <c r="K723" s="4">
        <v>1403012607</v>
      </c>
      <c r="L723" s="11">
        <f t="shared" si="34"/>
        <v>41807.363506944443</v>
      </c>
      <c r="M723" s="4" t="b">
        <v>0</v>
      </c>
      <c r="N723" s="4">
        <v>119</v>
      </c>
      <c r="O723" s="16">
        <f>(E723/D723)*100</f>
        <v>122.10975609756099</v>
      </c>
      <c r="P723" s="7">
        <f t="shared" si="35"/>
        <v>84.142857142857139</v>
      </c>
      <c r="Q723" s="4" t="str">
        <f>LEFT(T723,FIND("/",T723,1)-1)</f>
        <v>publishing</v>
      </c>
      <c r="R723" s="4" t="str">
        <f>RIGHT(T723,LEN(T723)-FIND("/",T723))</f>
        <v>nonfiction</v>
      </c>
      <c r="S723" s="4" t="b">
        <v>1</v>
      </c>
      <c r="T723" s="4" t="s">
        <v>8274</v>
      </c>
    </row>
    <row r="724" spans="1:20" ht="28.8" x14ac:dyDescent="0.3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11">
        <f t="shared" si="33"/>
        <v>41007.555300925924</v>
      </c>
      <c r="K724" s="4">
        <v>1331320778</v>
      </c>
      <c r="L724" s="11">
        <f t="shared" si="34"/>
        <v>40977.596967592588</v>
      </c>
      <c r="M724" s="4" t="b">
        <v>0</v>
      </c>
      <c r="N724" s="4">
        <v>153</v>
      </c>
      <c r="O724" s="16">
        <f>(E724/D724)*100</f>
        <v>132.024</v>
      </c>
      <c r="P724" s="7">
        <f t="shared" si="35"/>
        <v>215.72549019607843</v>
      </c>
      <c r="Q724" s="4" t="str">
        <f>LEFT(T724,FIND("/",T724,1)-1)</f>
        <v>publishing</v>
      </c>
      <c r="R724" s="4" t="str">
        <f>RIGHT(T724,LEN(T724)-FIND("/",T724))</f>
        <v>nonfiction</v>
      </c>
      <c r="S724" s="4" t="b">
        <v>1</v>
      </c>
      <c r="T724" s="4" t="s">
        <v>8274</v>
      </c>
    </row>
    <row r="725" spans="1:20" x14ac:dyDescent="0.3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11">
        <f t="shared" si="33"/>
        <v>42214.957638888889</v>
      </c>
      <c r="K725" s="4">
        <v>1435606549</v>
      </c>
      <c r="L725" s="11">
        <f t="shared" si="34"/>
        <v>42184.608206018522</v>
      </c>
      <c r="M725" s="4" t="b">
        <v>0</v>
      </c>
      <c r="N725" s="4">
        <v>100</v>
      </c>
      <c r="O725" s="16">
        <f>(E725/D725)*100</f>
        <v>109.38000000000001</v>
      </c>
      <c r="P725" s="7">
        <f t="shared" si="35"/>
        <v>54.69</v>
      </c>
      <c r="Q725" s="4" t="str">
        <f>LEFT(T725,FIND("/",T725,1)-1)</f>
        <v>publishing</v>
      </c>
      <c r="R725" s="4" t="str">
        <f>RIGHT(T725,LEN(T725)-FIND("/",T725))</f>
        <v>nonfiction</v>
      </c>
      <c r="S725" s="4" t="b">
        <v>1</v>
      </c>
      <c r="T725" s="4" t="s">
        <v>8274</v>
      </c>
    </row>
    <row r="726" spans="1:20" ht="28.8" x14ac:dyDescent="0.3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11">
        <f t="shared" si="33"/>
        <v>40724.430127314808</v>
      </c>
      <c r="K726" s="4">
        <v>1306855163</v>
      </c>
      <c r="L726" s="11">
        <f t="shared" si="34"/>
        <v>40694.430127314808</v>
      </c>
      <c r="M726" s="4" t="b">
        <v>0</v>
      </c>
      <c r="N726" s="4">
        <v>143</v>
      </c>
      <c r="O726" s="16">
        <f>(E726/D726)*100</f>
        <v>105.47157142857144</v>
      </c>
      <c r="P726" s="7">
        <f t="shared" si="35"/>
        <v>51.62944055944056</v>
      </c>
      <c r="Q726" s="4" t="str">
        <f>LEFT(T726,FIND("/",T726,1)-1)</f>
        <v>publishing</v>
      </c>
      <c r="R726" s="4" t="str">
        <f>RIGHT(T726,LEN(T726)-FIND("/",T726))</f>
        <v>nonfiction</v>
      </c>
      <c r="S726" s="4" t="b">
        <v>1</v>
      </c>
      <c r="T726" s="4" t="s">
        <v>8274</v>
      </c>
    </row>
    <row r="727" spans="1:20" x14ac:dyDescent="0.3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11">
        <f t="shared" si="33"/>
        <v>42351.417962962958</v>
      </c>
      <c r="K727" s="4">
        <v>1447426912</v>
      </c>
      <c r="L727" s="11">
        <f t="shared" si="34"/>
        <v>42321.417962962958</v>
      </c>
      <c r="M727" s="4" t="b">
        <v>0</v>
      </c>
      <c r="N727" s="4">
        <v>140</v>
      </c>
      <c r="O727" s="16">
        <f>(E727/D727)*100</f>
        <v>100.35000000000001</v>
      </c>
      <c r="P727" s="7">
        <f t="shared" si="35"/>
        <v>143.35714285714286</v>
      </c>
      <c r="Q727" s="4" t="str">
        <f>LEFT(T727,FIND("/",T727,1)-1)</f>
        <v>publishing</v>
      </c>
      <c r="R727" s="4" t="str">
        <f>RIGHT(T727,LEN(T727)-FIND("/",T727))</f>
        <v>nonfiction</v>
      </c>
      <c r="S727" s="4" t="b">
        <v>1</v>
      </c>
      <c r="T727" s="4" t="s">
        <v>8274</v>
      </c>
    </row>
    <row r="728" spans="1:20" ht="28.8" x14ac:dyDescent="0.3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11">
        <f t="shared" si="33"/>
        <v>41375.834340277775</v>
      </c>
      <c r="K728" s="4">
        <v>1363136487</v>
      </c>
      <c r="L728" s="11">
        <f t="shared" si="34"/>
        <v>41345.834340277775</v>
      </c>
      <c r="M728" s="4" t="b">
        <v>0</v>
      </c>
      <c r="N728" s="4">
        <v>35</v>
      </c>
      <c r="O728" s="16">
        <f>(E728/D728)*100</f>
        <v>101.4</v>
      </c>
      <c r="P728" s="7">
        <f t="shared" si="35"/>
        <v>72.428571428571431</v>
      </c>
      <c r="Q728" s="4" t="str">
        <f>LEFT(T728,FIND("/",T728,1)-1)</f>
        <v>publishing</v>
      </c>
      <c r="R728" s="4" t="str">
        <f>RIGHT(T728,LEN(T728)-FIND("/",T728))</f>
        <v>nonfiction</v>
      </c>
      <c r="S728" s="4" t="b">
        <v>1</v>
      </c>
      <c r="T728" s="4" t="s">
        <v>8274</v>
      </c>
    </row>
    <row r="729" spans="1:20" ht="28.8" x14ac:dyDescent="0.3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11">
        <f t="shared" si="33"/>
        <v>41288.680555555555</v>
      </c>
      <c r="K729" s="4">
        <v>1354580949</v>
      </c>
      <c r="L729" s="11">
        <f t="shared" si="34"/>
        <v>41246.811909722215</v>
      </c>
      <c r="M729" s="4" t="b">
        <v>0</v>
      </c>
      <c r="N729" s="4">
        <v>149</v>
      </c>
      <c r="O729" s="16">
        <f>(E729/D729)*100</f>
        <v>155.51428571428571</v>
      </c>
      <c r="P729" s="7">
        <f t="shared" si="35"/>
        <v>36.530201342281877</v>
      </c>
      <c r="Q729" s="4" t="str">
        <f>LEFT(T729,FIND("/",T729,1)-1)</f>
        <v>publishing</v>
      </c>
      <c r="R729" s="4" t="str">
        <f>RIGHT(T729,LEN(T729)-FIND("/",T729))</f>
        <v>nonfiction</v>
      </c>
      <c r="S729" s="4" t="b">
        <v>1</v>
      </c>
      <c r="T729" s="4" t="s">
        <v>8274</v>
      </c>
    </row>
    <row r="730" spans="1:20" x14ac:dyDescent="0.3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11">
        <f t="shared" si="33"/>
        <v>40776.629131944443</v>
      </c>
      <c r="K730" s="4">
        <v>1310069157</v>
      </c>
      <c r="L730" s="11">
        <f t="shared" si="34"/>
        <v>40731.629131944443</v>
      </c>
      <c r="M730" s="4" t="b">
        <v>0</v>
      </c>
      <c r="N730" s="4">
        <v>130</v>
      </c>
      <c r="O730" s="16">
        <f>(E730/D730)*100</f>
        <v>105.566</v>
      </c>
      <c r="P730" s="7">
        <f t="shared" si="35"/>
        <v>60.903461538461535</v>
      </c>
      <c r="Q730" s="4" t="str">
        <f>LEFT(T730,FIND("/",T730,1)-1)</f>
        <v>publishing</v>
      </c>
      <c r="R730" s="4" t="str">
        <f>RIGHT(T730,LEN(T730)-FIND("/",T730))</f>
        <v>nonfiction</v>
      </c>
      <c r="S730" s="4" t="b">
        <v>1</v>
      </c>
      <c r="T730" s="4" t="s">
        <v>8274</v>
      </c>
    </row>
    <row r="731" spans="1:20" ht="28.8" x14ac:dyDescent="0.3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11">
        <f t="shared" si="33"/>
        <v>41170.97755787037</v>
      </c>
      <c r="K731" s="4">
        <v>1342844861</v>
      </c>
      <c r="L731" s="11">
        <f t="shared" si="34"/>
        <v>41110.97755787037</v>
      </c>
      <c r="M731" s="4" t="b">
        <v>0</v>
      </c>
      <c r="N731" s="4">
        <v>120</v>
      </c>
      <c r="O731" s="16">
        <f>(E731/D731)*100</f>
        <v>130.65</v>
      </c>
      <c r="P731" s="7">
        <f t="shared" si="35"/>
        <v>43.55</v>
      </c>
      <c r="Q731" s="4" t="str">
        <f>LEFT(T731,FIND("/",T731,1)-1)</f>
        <v>publishing</v>
      </c>
      <c r="R731" s="4" t="str">
        <f>RIGHT(T731,LEN(T731)-FIND("/",T731))</f>
        <v>nonfiction</v>
      </c>
      <c r="S731" s="4" t="b">
        <v>1</v>
      </c>
      <c r="T731" s="4" t="s">
        <v>8274</v>
      </c>
    </row>
    <row r="732" spans="1:20" x14ac:dyDescent="0.3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11">
        <f t="shared" si="33"/>
        <v>40884.536932870367</v>
      </c>
      <c r="K732" s="4">
        <v>1320688391</v>
      </c>
      <c r="L732" s="11">
        <f t="shared" si="34"/>
        <v>40854.536932870367</v>
      </c>
      <c r="M732" s="4" t="b">
        <v>0</v>
      </c>
      <c r="N732" s="4">
        <v>265</v>
      </c>
      <c r="O732" s="16">
        <f>(E732/D732)*100</f>
        <v>132.19</v>
      </c>
      <c r="P732" s="7">
        <f t="shared" si="35"/>
        <v>99.766037735849054</v>
      </c>
      <c r="Q732" s="4" t="str">
        <f>LEFT(T732,FIND("/",T732,1)-1)</f>
        <v>publishing</v>
      </c>
      <c r="R732" s="4" t="str">
        <f>RIGHT(T732,LEN(T732)-FIND("/",T732))</f>
        <v>nonfiction</v>
      </c>
      <c r="S732" s="4" t="b">
        <v>1</v>
      </c>
      <c r="T732" s="4" t="s">
        <v>8274</v>
      </c>
    </row>
    <row r="733" spans="1:20" x14ac:dyDescent="0.3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11">
        <f t="shared" si="33"/>
        <v>40930.041666666664</v>
      </c>
      <c r="K733" s="4">
        <v>1322852747</v>
      </c>
      <c r="L733" s="11">
        <f t="shared" si="34"/>
        <v>40879.587349537032</v>
      </c>
      <c r="M733" s="4" t="b">
        <v>0</v>
      </c>
      <c r="N733" s="4">
        <v>71</v>
      </c>
      <c r="O733" s="16">
        <f>(E733/D733)*100</f>
        <v>126</v>
      </c>
      <c r="P733" s="7">
        <f t="shared" si="35"/>
        <v>88.732394366197184</v>
      </c>
      <c r="Q733" s="4" t="str">
        <f>LEFT(T733,FIND("/",T733,1)-1)</f>
        <v>publishing</v>
      </c>
      <c r="R733" s="4" t="str">
        <f>RIGHT(T733,LEN(T733)-FIND("/",T733))</f>
        <v>nonfiction</v>
      </c>
      <c r="S733" s="4" t="b">
        <v>1</v>
      </c>
      <c r="T733" s="4" t="s">
        <v>8274</v>
      </c>
    </row>
    <row r="734" spans="1:20" ht="28.8" x14ac:dyDescent="0.3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11">
        <f t="shared" si="33"/>
        <v>41546.21598379629</v>
      </c>
      <c r="K734" s="4">
        <v>1375265461</v>
      </c>
      <c r="L734" s="11">
        <f t="shared" si="34"/>
        <v>41486.21598379629</v>
      </c>
      <c r="M734" s="4" t="b">
        <v>0</v>
      </c>
      <c r="N734" s="4">
        <v>13</v>
      </c>
      <c r="O734" s="16">
        <f>(E734/D734)*100</f>
        <v>160</v>
      </c>
      <c r="P734" s="7">
        <f t="shared" si="35"/>
        <v>4.9230769230769234</v>
      </c>
      <c r="Q734" s="4" t="str">
        <f>LEFT(T734,FIND("/",T734,1)-1)</f>
        <v>publishing</v>
      </c>
      <c r="R734" s="4" t="str">
        <f>RIGHT(T734,LEN(T734)-FIND("/",T734))</f>
        <v>nonfiction</v>
      </c>
      <c r="S734" s="4" t="b">
        <v>1</v>
      </c>
      <c r="T734" s="4" t="s">
        <v>8274</v>
      </c>
    </row>
    <row r="735" spans="1:20" ht="28.8" x14ac:dyDescent="0.3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11">
        <f t="shared" si="33"/>
        <v>41628.211712962962</v>
      </c>
      <c r="K735" s="4">
        <v>1384941892</v>
      </c>
      <c r="L735" s="11">
        <f t="shared" si="34"/>
        <v>41598.211712962962</v>
      </c>
      <c r="M735" s="4" t="b">
        <v>0</v>
      </c>
      <c r="N735" s="4">
        <v>169</v>
      </c>
      <c r="O735" s="16">
        <f>(E735/D735)*100</f>
        <v>120.48</v>
      </c>
      <c r="P735" s="7">
        <f t="shared" si="35"/>
        <v>17.822485207100591</v>
      </c>
      <c r="Q735" s="4" t="str">
        <f>LEFT(T735,FIND("/",T735,1)-1)</f>
        <v>publishing</v>
      </c>
      <c r="R735" s="4" t="str">
        <f>RIGHT(T735,LEN(T735)-FIND("/",T735))</f>
        <v>nonfiction</v>
      </c>
      <c r="S735" s="4" t="b">
        <v>1</v>
      </c>
      <c r="T735" s="4" t="s">
        <v>8274</v>
      </c>
    </row>
    <row r="736" spans="1:20" x14ac:dyDescent="0.3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11">
        <f t="shared" si="33"/>
        <v>42132.999999999993</v>
      </c>
      <c r="K736" s="4">
        <v>1428465420</v>
      </c>
      <c r="L736" s="11">
        <f t="shared" si="34"/>
        <v>42101.956249999996</v>
      </c>
      <c r="M736" s="4" t="b">
        <v>0</v>
      </c>
      <c r="N736" s="4">
        <v>57</v>
      </c>
      <c r="O736" s="16">
        <f>(E736/D736)*100</f>
        <v>125.52941176470588</v>
      </c>
      <c r="P736" s="7">
        <f t="shared" si="35"/>
        <v>187.19298245614036</v>
      </c>
      <c r="Q736" s="4" t="str">
        <f>LEFT(T736,FIND("/",T736,1)-1)</f>
        <v>publishing</v>
      </c>
      <c r="R736" s="4" t="str">
        <f>RIGHT(T736,LEN(T736)-FIND("/",T736))</f>
        <v>nonfiction</v>
      </c>
      <c r="S736" s="4" t="b">
        <v>1</v>
      </c>
      <c r="T736" s="4" t="s">
        <v>8274</v>
      </c>
    </row>
    <row r="737" spans="1:20" ht="28.8" x14ac:dyDescent="0.3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11">
        <f t="shared" si="33"/>
        <v>41976.818749999999</v>
      </c>
      <c r="K737" s="4">
        <v>1414975346</v>
      </c>
      <c r="L737" s="11">
        <f t="shared" si="34"/>
        <v>41945.821134259255</v>
      </c>
      <c r="M737" s="4" t="b">
        <v>0</v>
      </c>
      <c r="N737" s="4">
        <v>229</v>
      </c>
      <c r="O737" s="16">
        <f>(E737/D737)*100</f>
        <v>114.40638297872341</v>
      </c>
      <c r="P737" s="7">
        <f t="shared" si="35"/>
        <v>234.80786026200875</v>
      </c>
      <c r="Q737" s="4" t="str">
        <f>LEFT(T737,FIND("/",T737,1)-1)</f>
        <v>publishing</v>
      </c>
      <c r="R737" s="4" t="str">
        <f>RIGHT(T737,LEN(T737)-FIND("/",T737))</f>
        <v>nonfiction</v>
      </c>
      <c r="S737" s="4" t="b">
        <v>1</v>
      </c>
      <c r="T737" s="4" t="s">
        <v>8274</v>
      </c>
    </row>
    <row r="738" spans="1:20" ht="28.8" x14ac:dyDescent="0.3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11">
        <f t="shared" si="33"/>
        <v>41598.999305555553</v>
      </c>
      <c r="K738" s="4">
        <v>1383327440</v>
      </c>
      <c r="L738" s="11">
        <f t="shared" si="34"/>
        <v>41579.525925925926</v>
      </c>
      <c r="M738" s="4" t="b">
        <v>0</v>
      </c>
      <c r="N738" s="4">
        <v>108</v>
      </c>
      <c r="O738" s="16">
        <f>(E738/D738)*100</f>
        <v>315.13888888888891</v>
      </c>
      <c r="P738" s="7">
        <f t="shared" si="35"/>
        <v>105.04629629629629</v>
      </c>
      <c r="Q738" s="4" t="str">
        <f>LEFT(T738,FIND("/",T738,1)-1)</f>
        <v>publishing</v>
      </c>
      <c r="R738" s="4" t="str">
        <f>RIGHT(T738,LEN(T738)-FIND("/",T738))</f>
        <v>nonfiction</v>
      </c>
      <c r="S738" s="4" t="b">
        <v>1</v>
      </c>
      <c r="T738" s="4" t="s">
        <v>8274</v>
      </c>
    </row>
    <row r="739" spans="1:20" ht="28.8" x14ac:dyDescent="0.3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11">
        <f t="shared" si="33"/>
        <v>41684.625</v>
      </c>
      <c r="K739" s="4">
        <v>1390890987</v>
      </c>
      <c r="L739" s="11">
        <f t="shared" si="34"/>
        <v>41667.066979166666</v>
      </c>
      <c r="M739" s="4" t="b">
        <v>0</v>
      </c>
      <c r="N739" s="4">
        <v>108</v>
      </c>
      <c r="O739" s="16">
        <f>(E739/D739)*100</f>
        <v>122.39999999999999</v>
      </c>
      <c r="P739" s="7">
        <f t="shared" si="35"/>
        <v>56.666666666666664</v>
      </c>
      <c r="Q739" s="4" t="str">
        <f>LEFT(T739,FIND("/",T739,1)-1)</f>
        <v>publishing</v>
      </c>
      <c r="R739" s="4" t="str">
        <f>RIGHT(T739,LEN(T739)-FIND("/",T739))</f>
        <v>nonfiction</v>
      </c>
      <c r="S739" s="4" t="b">
        <v>1</v>
      </c>
      <c r="T739" s="4" t="s">
        <v>8274</v>
      </c>
    </row>
    <row r="740" spans="1:20" ht="28.8" x14ac:dyDescent="0.3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11">
        <f t="shared" si="33"/>
        <v>41973.999305555553</v>
      </c>
      <c r="K740" s="4">
        <v>1414765794</v>
      </c>
      <c r="L740" s="11">
        <f t="shared" si="34"/>
        <v>41943.395763888882</v>
      </c>
      <c r="M740" s="4" t="b">
        <v>0</v>
      </c>
      <c r="N740" s="4">
        <v>41</v>
      </c>
      <c r="O740" s="16">
        <f>(E740/D740)*100</f>
        <v>106.73333333333332</v>
      </c>
      <c r="P740" s="7">
        <f t="shared" si="35"/>
        <v>39.048780487804876</v>
      </c>
      <c r="Q740" s="4" t="str">
        <f>LEFT(T740,FIND("/",T740,1)-1)</f>
        <v>publishing</v>
      </c>
      <c r="R740" s="4" t="str">
        <f>RIGHT(T740,LEN(T740)-FIND("/",T740))</f>
        <v>nonfiction</v>
      </c>
      <c r="S740" s="4" t="b">
        <v>1</v>
      </c>
      <c r="T740" s="4" t="s">
        <v>8274</v>
      </c>
    </row>
    <row r="741" spans="1:20" ht="28.8" x14ac:dyDescent="0.3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11">
        <f t="shared" si="33"/>
        <v>41862.294317129628</v>
      </c>
      <c r="K741" s="4">
        <v>1404907429</v>
      </c>
      <c r="L741" s="11">
        <f t="shared" si="34"/>
        <v>41829.294317129628</v>
      </c>
      <c r="M741" s="4" t="b">
        <v>0</v>
      </c>
      <c r="N741" s="4">
        <v>139</v>
      </c>
      <c r="O741" s="16">
        <f>(E741/D741)*100</f>
        <v>158.33333333333331</v>
      </c>
      <c r="P741" s="7">
        <f t="shared" si="35"/>
        <v>68.345323741007192</v>
      </c>
      <c r="Q741" s="4" t="str">
        <f>LEFT(T741,FIND("/",T741,1)-1)</f>
        <v>publishing</v>
      </c>
      <c r="R741" s="4" t="str">
        <f>RIGHT(T741,LEN(T741)-FIND("/",T741))</f>
        <v>nonfiction</v>
      </c>
      <c r="S741" s="4" t="b">
        <v>1</v>
      </c>
      <c r="T741" s="4" t="s">
        <v>8274</v>
      </c>
    </row>
    <row r="742" spans="1:20" ht="28.8" x14ac:dyDescent="0.3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11">
        <f t="shared" si="33"/>
        <v>42175.93844907407</v>
      </c>
      <c r="K742" s="4">
        <v>1433647882</v>
      </c>
      <c r="L742" s="11">
        <f t="shared" si="34"/>
        <v>42161.93844907407</v>
      </c>
      <c r="M742" s="4" t="b">
        <v>0</v>
      </c>
      <c r="N742" s="4">
        <v>19</v>
      </c>
      <c r="O742" s="16">
        <f>(E742/D742)*100</f>
        <v>107.4</v>
      </c>
      <c r="P742" s="7">
        <f t="shared" si="35"/>
        <v>169.57894736842104</v>
      </c>
      <c r="Q742" s="4" t="str">
        <f>LEFT(T742,FIND("/",T742,1)-1)</f>
        <v>publishing</v>
      </c>
      <c r="R742" s="4" t="str">
        <f>RIGHT(T742,LEN(T742)-FIND("/",T742))</f>
        <v>nonfiction</v>
      </c>
      <c r="S742" s="4" t="b">
        <v>1</v>
      </c>
      <c r="T742" s="4" t="s">
        <v>8274</v>
      </c>
    </row>
    <row r="743" spans="1:20" x14ac:dyDescent="0.3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11">
        <f t="shared" si="33"/>
        <v>41436.439884259256</v>
      </c>
      <c r="K743" s="4">
        <v>1367940806</v>
      </c>
      <c r="L743" s="11">
        <f t="shared" si="34"/>
        <v>41401.439884259256</v>
      </c>
      <c r="M743" s="4" t="b">
        <v>0</v>
      </c>
      <c r="N743" s="4">
        <v>94</v>
      </c>
      <c r="O743" s="16">
        <f>(E743/D743)*100</f>
        <v>102.25999999999999</v>
      </c>
      <c r="P743" s="7">
        <f t="shared" si="35"/>
        <v>141.42340425531913</v>
      </c>
      <c r="Q743" s="4" t="str">
        <f>LEFT(T743,FIND("/",T743,1)-1)</f>
        <v>publishing</v>
      </c>
      <c r="R743" s="4" t="str">
        <f>RIGHT(T743,LEN(T743)-FIND("/",T743))</f>
        <v>nonfiction</v>
      </c>
      <c r="S743" s="4" t="b">
        <v>1</v>
      </c>
      <c r="T743" s="4" t="s">
        <v>8274</v>
      </c>
    </row>
    <row r="744" spans="1:20" ht="28.8" x14ac:dyDescent="0.3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11">
        <f t="shared" si="33"/>
        <v>41719.667962962958</v>
      </c>
      <c r="K744" s="4">
        <v>1392847312</v>
      </c>
      <c r="L744" s="11">
        <f t="shared" si="34"/>
        <v>41689.709629629629</v>
      </c>
      <c r="M744" s="4" t="b">
        <v>0</v>
      </c>
      <c r="N744" s="4">
        <v>23</v>
      </c>
      <c r="O744" s="16">
        <f>(E744/D744)*100</f>
        <v>110.71428571428572</v>
      </c>
      <c r="P744" s="7">
        <f t="shared" si="35"/>
        <v>67.391304347826093</v>
      </c>
      <c r="Q744" s="4" t="str">
        <f>LEFT(T744,FIND("/",T744,1)-1)</f>
        <v>publishing</v>
      </c>
      <c r="R744" s="4" t="str">
        <f>RIGHT(T744,LEN(T744)-FIND("/",T744))</f>
        <v>nonfiction</v>
      </c>
      <c r="S744" s="4" t="b">
        <v>1</v>
      </c>
      <c r="T744" s="4" t="s">
        <v>8274</v>
      </c>
    </row>
    <row r="745" spans="1:20" ht="28.8" x14ac:dyDescent="0.3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11">
        <f t="shared" si="33"/>
        <v>41015.666666666664</v>
      </c>
      <c r="K745" s="4">
        <v>1332435685</v>
      </c>
      <c r="L745" s="11">
        <f t="shared" si="34"/>
        <v>40990.500983796293</v>
      </c>
      <c r="M745" s="4" t="b">
        <v>0</v>
      </c>
      <c r="N745" s="4">
        <v>15</v>
      </c>
      <c r="O745" s="16">
        <f>(E745/D745)*100</f>
        <v>148</v>
      </c>
      <c r="P745" s="7">
        <f t="shared" si="35"/>
        <v>54.266666666666666</v>
      </c>
      <c r="Q745" s="4" t="str">
        <f>LEFT(T745,FIND("/",T745,1)-1)</f>
        <v>publishing</v>
      </c>
      <c r="R745" s="4" t="str">
        <f>RIGHT(T745,LEN(T745)-FIND("/",T745))</f>
        <v>nonfiction</v>
      </c>
      <c r="S745" s="4" t="b">
        <v>1</v>
      </c>
      <c r="T745" s="4" t="s">
        <v>8274</v>
      </c>
    </row>
    <row r="746" spans="1:20" x14ac:dyDescent="0.3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11">
        <f t="shared" si="33"/>
        <v>41256.748877314814</v>
      </c>
      <c r="K746" s="4">
        <v>1352847503</v>
      </c>
      <c r="L746" s="11">
        <f t="shared" si="34"/>
        <v>41226.748877314814</v>
      </c>
      <c r="M746" s="4" t="b">
        <v>0</v>
      </c>
      <c r="N746" s="4">
        <v>62</v>
      </c>
      <c r="O746" s="16">
        <f>(E746/D746)*100</f>
        <v>102.32000000000001</v>
      </c>
      <c r="P746" s="7">
        <f t="shared" si="35"/>
        <v>82.516129032258064</v>
      </c>
      <c r="Q746" s="4" t="str">
        <f>LEFT(T746,FIND("/",T746,1)-1)</f>
        <v>publishing</v>
      </c>
      <c r="R746" s="4" t="str">
        <f>RIGHT(T746,LEN(T746)-FIND("/",T746))</f>
        <v>nonfiction</v>
      </c>
      <c r="S746" s="4" t="b">
        <v>1</v>
      </c>
      <c r="T746" s="4" t="s">
        <v>8274</v>
      </c>
    </row>
    <row r="747" spans="1:20" ht="28.8" x14ac:dyDescent="0.3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11">
        <f t="shared" si="33"/>
        <v>41397.363946759258</v>
      </c>
      <c r="K747" s="4">
        <v>1364996645</v>
      </c>
      <c r="L747" s="11">
        <f t="shared" si="34"/>
        <v>41367.363946759258</v>
      </c>
      <c r="M747" s="4" t="b">
        <v>0</v>
      </c>
      <c r="N747" s="4">
        <v>74</v>
      </c>
      <c r="O747" s="16">
        <f>(E747/D747)*100</f>
        <v>179.09909909909908</v>
      </c>
      <c r="P747" s="7">
        <f t="shared" si="35"/>
        <v>53.729729729729726</v>
      </c>
      <c r="Q747" s="4" t="str">
        <f>LEFT(T747,FIND("/",T747,1)-1)</f>
        <v>publishing</v>
      </c>
      <c r="R747" s="4" t="str">
        <f>RIGHT(T747,LEN(T747)-FIND("/",T747))</f>
        <v>nonfiction</v>
      </c>
      <c r="S747" s="4" t="b">
        <v>1</v>
      </c>
      <c r="T747" s="4" t="s">
        <v>8274</v>
      </c>
    </row>
    <row r="748" spans="1:20" x14ac:dyDescent="0.3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11">
        <f t="shared" si="33"/>
        <v>41174.957638888889</v>
      </c>
      <c r="K748" s="4">
        <v>1346806909</v>
      </c>
      <c r="L748" s="11">
        <f t="shared" si="34"/>
        <v>41156.834594907406</v>
      </c>
      <c r="M748" s="4" t="b">
        <v>0</v>
      </c>
      <c r="N748" s="4">
        <v>97</v>
      </c>
      <c r="O748" s="16">
        <f>(E748/D748)*100</f>
        <v>111.08135252761969</v>
      </c>
      <c r="P748" s="7">
        <f t="shared" si="35"/>
        <v>34.206185567010309</v>
      </c>
      <c r="Q748" s="4" t="str">
        <f>LEFT(T748,FIND("/",T748,1)-1)</f>
        <v>publishing</v>
      </c>
      <c r="R748" s="4" t="str">
        <f>RIGHT(T748,LEN(T748)-FIND("/",T748))</f>
        <v>nonfiction</v>
      </c>
      <c r="S748" s="4" t="b">
        <v>1</v>
      </c>
      <c r="T748" s="4" t="s">
        <v>8274</v>
      </c>
    </row>
    <row r="749" spans="1:20" ht="28.8" x14ac:dyDescent="0.3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11">
        <f t="shared" si="33"/>
        <v>42019.245833333327</v>
      </c>
      <c r="K749" s="4">
        <v>1418649019</v>
      </c>
      <c r="L749" s="11">
        <f t="shared" si="34"/>
        <v>41988.340497685182</v>
      </c>
      <c r="M749" s="4" t="b">
        <v>0</v>
      </c>
      <c r="N749" s="4">
        <v>55</v>
      </c>
      <c r="O749" s="16">
        <f>(E749/D749)*100</f>
        <v>100.04285714285714</v>
      </c>
      <c r="P749" s="7">
        <f t="shared" si="35"/>
        <v>127.32727272727273</v>
      </c>
      <c r="Q749" s="4" t="str">
        <f>LEFT(T749,FIND("/",T749,1)-1)</f>
        <v>publishing</v>
      </c>
      <c r="R749" s="4" t="str">
        <f>RIGHT(T749,LEN(T749)-FIND("/",T749))</f>
        <v>nonfiction</v>
      </c>
      <c r="S749" s="4" t="b">
        <v>1</v>
      </c>
      <c r="T749" s="4" t="s">
        <v>8274</v>
      </c>
    </row>
    <row r="750" spans="1:20" ht="28.8" x14ac:dyDescent="0.3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11">
        <f t="shared" si="33"/>
        <v>41861.638495370367</v>
      </c>
      <c r="K750" s="4">
        <v>1405109966</v>
      </c>
      <c r="L750" s="11">
        <f t="shared" si="34"/>
        <v>41831.638495370367</v>
      </c>
      <c r="M750" s="4" t="b">
        <v>0</v>
      </c>
      <c r="N750" s="4">
        <v>44</v>
      </c>
      <c r="O750" s="16">
        <f>(E750/D750)*100</f>
        <v>100.25</v>
      </c>
      <c r="P750" s="7">
        <f t="shared" si="35"/>
        <v>45.56818181818182</v>
      </c>
      <c r="Q750" s="4" t="str">
        <f>LEFT(T750,FIND("/",T750,1)-1)</f>
        <v>publishing</v>
      </c>
      <c r="R750" s="4" t="str">
        <f>RIGHT(T750,LEN(T750)-FIND("/",T750))</f>
        <v>nonfiction</v>
      </c>
      <c r="S750" s="4" t="b">
        <v>1</v>
      </c>
      <c r="T750" s="4" t="s">
        <v>8274</v>
      </c>
    </row>
    <row r="751" spans="1:20" ht="28.8" x14ac:dyDescent="0.3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11">
        <f t="shared" si="33"/>
        <v>42763.732986111114</v>
      </c>
      <c r="K751" s="4">
        <v>1483050930</v>
      </c>
      <c r="L751" s="11">
        <f t="shared" si="34"/>
        <v>42733.732986111114</v>
      </c>
      <c r="M751" s="4" t="b">
        <v>0</v>
      </c>
      <c r="N751" s="4">
        <v>110</v>
      </c>
      <c r="O751" s="16">
        <f>(E751/D751)*100</f>
        <v>105.56</v>
      </c>
      <c r="P751" s="7">
        <f t="shared" si="35"/>
        <v>95.963636363636368</v>
      </c>
      <c r="Q751" s="4" t="str">
        <f>LEFT(T751,FIND("/",T751,1)-1)</f>
        <v>publishing</v>
      </c>
      <c r="R751" s="4" t="str">
        <f>RIGHT(T751,LEN(T751)-FIND("/",T751))</f>
        <v>nonfiction</v>
      </c>
      <c r="S751" s="4" t="b">
        <v>1</v>
      </c>
      <c r="T751" s="4" t="s">
        <v>8274</v>
      </c>
    </row>
    <row r="752" spans="1:20" ht="28.8" x14ac:dyDescent="0.3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11">
        <f t="shared" si="33"/>
        <v>41329.669814814813</v>
      </c>
      <c r="K752" s="4">
        <v>1359147872</v>
      </c>
      <c r="L752" s="11">
        <f t="shared" si="34"/>
        <v>41299.669814814813</v>
      </c>
      <c r="M752" s="4" t="b">
        <v>0</v>
      </c>
      <c r="N752" s="4">
        <v>59</v>
      </c>
      <c r="O752" s="16">
        <f>(E752/D752)*100</f>
        <v>102.58775877587757</v>
      </c>
      <c r="P752" s="7">
        <f t="shared" si="35"/>
        <v>77.271186440677965</v>
      </c>
      <c r="Q752" s="4" t="str">
        <f>LEFT(T752,FIND("/",T752,1)-1)</f>
        <v>publishing</v>
      </c>
      <c r="R752" s="4" t="str">
        <f>RIGHT(T752,LEN(T752)-FIND("/",T752))</f>
        <v>nonfiction</v>
      </c>
      <c r="S752" s="4" t="b">
        <v>1</v>
      </c>
      <c r="T752" s="4" t="s">
        <v>8274</v>
      </c>
    </row>
    <row r="753" spans="1:20" x14ac:dyDescent="0.3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11">
        <f t="shared" si="33"/>
        <v>40759.422164351847</v>
      </c>
      <c r="K753" s="4">
        <v>1308496075</v>
      </c>
      <c r="L753" s="11">
        <f t="shared" si="34"/>
        <v>40713.422164351847</v>
      </c>
      <c r="M753" s="4" t="b">
        <v>0</v>
      </c>
      <c r="N753" s="4">
        <v>62</v>
      </c>
      <c r="O753" s="16">
        <f>(E753/D753)*100</f>
        <v>118.5</v>
      </c>
      <c r="P753" s="7">
        <f t="shared" si="35"/>
        <v>57.338709677419352</v>
      </c>
      <c r="Q753" s="4" t="str">
        <f>LEFT(T753,FIND("/",T753,1)-1)</f>
        <v>publishing</v>
      </c>
      <c r="R753" s="4" t="str">
        <f>RIGHT(T753,LEN(T753)-FIND("/",T753))</f>
        <v>nonfiction</v>
      </c>
      <c r="S753" s="4" t="b">
        <v>1</v>
      </c>
      <c r="T753" s="4" t="s">
        <v>8274</v>
      </c>
    </row>
    <row r="754" spans="1:20" ht="28.8" x14ac:dyDescent="0.3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11">
        <f t="shared" si="33"/>
        <v>42659.249999999993</v>
      </c>
      <c r="K754" s="4">
        <v>1474884417</v>
      </c>
      <c r="L754" s="11">
        <f t="shared" si="34"/>
        <v>42639.213159722225</v>
      </c>
      <c r="M754" s="4" t="b">
        <v>0</v>
      </c>
      <c r="N754" s="4">
        <v>105</v>
      </c>
      <c r="O754" s="16">
        <f>(E754/D754)*100</f>
        <v>111.7</v>
      </c>
      <c r="P754" s="7">
        <f t="shared" si="35"/>
        <v>53.19047619047619</v>
      </c>
      <c r="Q754" s="4" t="str">
        <f>LEFT(T754,FIND("/",T754,1)-1)</f>
        <v>publishing</v>
      </c>
      <c r="R754" s="4" t="str">
        <f>RIGHT(T754,LEN(T754)-FIND("/",T754))</f>
        <v>nonfiction</v>
      </c>
      <c r="S754" s="4" t="b">
        <v>1</v>
      </c>
      <c r="T754" s="4" t="s">
        <v>8274</v>
      </c>
    </row>
    <row r="755" spans="1:20" ht="28.8" x14ac:dyDescent="0.3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11">
        <f t="shared" si="33"/>
        <v>42049.381840277776</v>
      </c>
      <c r="K755" s="4">
        <v>1421330991</v>
      </c>
      <c r="L755" s="11">
        <f t="shared" si="34"/>
        <v>42019.381840277776</v>
      </c>
      <c r="M755" s="4" t="b">
        <v>0</v>
      </c>
      <c r="N755" s="4">
        <v>26</v>
      </c>
      <c r="O755" s="16">
        <f>(E755/D755)*100</f>
        <v>128</v>
      </c>
      <c r="P755" s="7">
        <f t="shared" si="35"/>
        <v>492.30769230769232</v>
      </c>
      <c r="Q755" s="4" t="str">
        <f>LEFT(T755,FIND("/",T755,1)-1)</f>
        <v>publishing</v>
      </c>
      <c r="R755" s="4" t="str">
        <f>RIGHT(T755,LEN(T755)-FIND("/",T755))</f>
        <v>nonfiction</v>
      </c>
      <c r="S755" s="4" t="b">
        <v>1</v>
      </c>
      <c r="T755" s="4" t="s">
        <v>8274</v>
      </c>
    </row>
    <row r="756" spans="1:20" ht="28.8" x14ac:dyDescent="0.3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11">
        <f t="shared" si="33"/>
        <v>41279.54075231481</v>
      </c>
      <c r="K756" s="4">
        <v>1354816721</v>
      </c>
      <c r="L756" s="11">
        <f t="shared" si="34"/>
        <v>41249.54075231481</v>
      </c>
      <c r="M756" s="4" t="b">
        <v>0</v>
      </c>
      <c r="N756" s="4">
        <v>49</v>
      </c>
      <c r="O756" s="16">
        <f>(E756/D756)*100</f>
        <v>103.75000000000001</v>
      </c>
      <c r="P756" s="7">
        <f t="shared" si="35"/>
        <v>42.346938775510203</v>
      </c>
      <c r="Q756" s="4" t="str">
        <f>LEFT(T756,FIND("/",T756,1)-1)</f>
        <v>publishing</v>
      </c>
      <c r="R756" s="4" t="str">
        <f>RIGHT(T756,LEN(T756)-FIND("/",T756))</f>
        <v>nonfiction</v>
      </c>
      <c r="S756" s="4" t="b">
        <v>1</v>
      </c>
      <c r="T756" s="4" t="s">
        <v>8274</v>
      </c>
    </row>
    <row r="757" spans="1:20" ht="28.8" x14ac:dyDescent="0.3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11">
        <f t="shared" si="33"/>
        <v>41413.820138888885</v>
      </c>
      <c r="K757" s="4">
        <v>1366381877</v>
      </c>
      <c r="L757" s="11">
        <f t="shared" si="34"/>
        <v>41383.396724537037</v>
      </c>
      <c r="M757" s="4" t="b">
        <v>0</v>
      </c>
      <c r="N757" s="4">
        <v>68</v>
      </c>
      <c r="O757" s="16">
        <f>(E757/D757)*100</f>
        <v>101.9076</v>
      </c>
      <c r="P757" s="7">
        <f t="shared" si="35"/>
        <v>37.466029411764708</v>
      </c>
      <c r="Q757" s="4" t="str">
        <f>LEFT(T757,FIND("/",T757,1)-1)</f>
        <v>publishing</v>
      </c>
      <c r="R757" s="4" t="str">
        <f>RIGHT(T757,LEN(T757)-FIND("/",T757))</f>
        <v>nonfiction</v>
      </c>
      <c r="S757" s="4" t="b">
        <v>1</v>
      </c>
      <c r="T757" s="4" t="s">
        <v>8274</v>
      </c>
    </row>
    <row r="758" spans="1:20" ht="28.8" x14ac:dyDescent="0.3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11">
        <f t="shared" si="33"/>
        <v>40651.516886574071</v>
      </c>
      <c r="K758" s="4">
        <v>1297880659</v>
      </c>
      <c r="L758" s="11">
        <f t="shared" si="34"/>
        <v>40590.558553240735</v>
      </c>
      <c r="M758" s="4" t="b">
        <v>0</v>
      </c>
      <c r="N758" s="4">
        <v>22</v>
      </c>
      <c r="O758" s="16">
        <f>(E758/D758)*100</f>
        <v>117.71428571428571</v>
      </c>
      <c r="P758" s="7">
        <f t="shared" si="35"/>
        <v>37.454545454545453</v>
      </c>
      <c r="Q758" s="4" t="str">
        <f>LEFT(T758,FIND("/",T758,1)-1)</f>
        <v>publishing</v>
      </c>
      <c r="R758" s="4" t="str">
        <f>RIGHT(T758,LEN(T758)-FIND("/",T758))</f>
        <v>nonfiction</v>
      </c>
      <c r="S758" s="4" t="b">
        <v>1</v>
      </c>
      <c r="T758" s="4" t="s">
        <v>8274</v>
      </c>
    </row>
    <row r="759" spans="1:20" ht="28.8" x14ac:dyDescent="0.3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11">
        <f t="shared" si="33"/>
        <v>41248.846226851849</v>
      </c>
      <c r="K759" s="4">
        <v>1353547114</v>
      </c>
      <c r="L759" s="11">
        <f t="shared" si="34"/>
        <v>41234.846226851849</v>
      </c>
      <c r="M759" s="4" t="b">
        <v>0</v>
      </c>
      <c r="N759" s="4">
        <v>18</v>
      </c>
      <c r="O759" s="16">
        <f>(E759/D759)*100</f>
        <v>238</v>
      </c>
      <c r="P759" s="7">
        <f t="shared" si="35"/>
        <v>33.055555555555557</v>
      </c>
      <c r="Q759" s="4" t="str">
        <f>LEFT(T759,FIND("/",T759,1)-1)</f>
        <v>publishing</v>
      </c>
      <c r="R759" s="4" t="str">
        <f>RIGHT(T759,LEN(T759)-FIND("/",T759))</f>
        <v>nonfiction</v>
      </c>
      <c r="S759" s="4" t="b">
        <v>1</v>
      </c>
      <c r="T759" s="4" t="s">
        <v>8274</v>
      </c>
    </row>
    <row r="760" spans="1:20" x14ac:dyDescent="0.3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11">
        <f t="shared" si="33"/>
        <v>40459.628101851849</v>
      </c>
      <c r="K760" s="4">
        <v>1283976268</v>
      </c>
      <c r="L760" s="11">
        <f t="shared" si="34"/>
        <v>40429.628101851849</v>
      </c>
      <c r="M760" s="4" t="b">
        <v>0</v>
      </c>
      <c r="N760" s="4">
        <v>19</v>
      </c>
      <c r="O760" s="16">
        <f>(E760/D760)*100</f>
        <v>102</v>
      </c>
      <c r="P760" s="7">
        <f t="shared" si="35"/>
        <v>134.21052631578948</v>
      </c>
      <c r="Q760" s="4" t="str">
        <f>LEFT(T760,FIND("/",T760,1)-1)</f>
        <v>publishing</v>
      </c>
      <c r="R760" s="4" t="str">
        <f>RIGHT(T760,LEN(T760)-FIND("/",T760))</f>
        <v>nonfiction</v>
      </c>
      <c r="S760" s="4" t="b">
        <v>1</v>
      </c>
      <c r="T760" s="4" t="s">
        <v>8274</v>
      </c>
    </row>
    <row r="761" spans="1:20" x14ac:dyDescent="0.3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11">
        <f t="shared" si="33"/>
        <v>41829.121979166666</v>
      </c>
      <c r="K761" s="4">
        <v>1401436539</v>
      </c>
      <c r="L761" s="11">
        <f t="shared" si="34"/>
        <v>41789.121979166666</v>
      </c>
      <c r="M761" s="4" t="b">
        <v>0</v>
      </c>
      <c r="N761" s="4">
        <v>99</v>
      </c>
      <c r="O761" s="16">
        <f>(E761/D761)*100</f>
        <v>101.92000000000002</v>
      </c>
      <c r="P761" s="7">
        <f t="shared" si="35"/>
        <v>51.474747474747474</v>
      </c>
      <c r="Q761" s="4" t="str">
        <f>LEFT(T761,FIND("/",T761,1)-1)</f>
        <v>publishing</v>
      </c>
      <c r="R761" s="4" t="str">
        <f>RIGHT(T761,LEN(T761)-FIND("/",T761))</f>
        <v>nonfiction</v>
      </c>
      <c r="S761" s="4" t="b">
        <v>1</v>
      </c>
      <c r="T761" s="4" t="s">
        <v>8274</v>
      </c>
    </row>
    <row r="762" spans="1:20" ht="28.8" x14ac:dyDescent="0.3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11">
        <f t="shared" si="33"/>
        <v>42700.597372685181</v>
      </c>
      <c r="K762" s="4">
        <v>1477592413</v>
      </c>
      <c r="L762" s="11">
        <f t="shared" si="34"/>
        <v>42670.555706018517</v>
      </c>
      <c r="M762" s="4" t="b">
        <v>0</v>
      </c>
      <c r="N762" s="4">
        <v>0</v>
      </c>
      <c r="O762" s="16">
        <f>(E762/D762)*100</f>
        <v>0</v>
      </c>
      <c r="P762" s="7" t="e">
        <f t="shared" si="35"/>
        <v>#DIV/0!</v>
      </c>
      <c r="Q762" s="4" t="str">
        <f>LEFT(T762,FIND("/",T762,1)-1)</f>
        <v>publishing</v>
      </c>
      <c r="R762" s="4" t="str">
        <f>RIGHT(T762,LEN(T762)-FIND("/",T762))</f>
        <v>fiction</v>
      </c>
      <c r="S762" s="4" t="b">
        <v>0</v>
      </c>
      <c r="T762" s="4" t="s">
        <v>8275</v>
      </c>
    </row>
    <row r="763" spans="1:20" x14ac:dyDescent="0.3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11">
        <f t="shared" si="33"/>
        <v>41672.543124999997</v>
      </c>
      <c r="K763" s="4">
        <v>1388772126</v>
      </c>
      <c r="L763" s="11">
        <f t="shared" si="34"/>
        <v>41642.543124999997</v>
      </c>
      <c r="M763" s="4" t="b">
        <v>0</v>
      </c>
      <c r="N763" s="4">
        <v>6</v>
      </c>
      <c r="O763" s="16">
        <f>(E763/D763)*100</f>
        <v>4.7</v>
      </c>
      <c r="P763" s="7">
        <f t="shared" si="35"/>
        <v>39.166666666666664</v>
      </c>
      <c r="Q763" s="4" t="str">
        <f>LEFT(T763,FIND("/",T763,1)-1)</f>
        <v>publishing</v>
      </c>
      <c r="R763" s="4" t="str">
        <f>RIGHT(T763,LEN(T763)-FIND("/",T763))</f>
        <v>fiction</v>
      </c>
      <c r="S763" s="4" t="b">
        <v>0</v>
      </c>
      <c r="T763" s="4" t="s">
        <v>8275</v>
      </c>
    </row>
    <row r="764" spans="1:20" x14ac:dyDescent="0.3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11">
        <f t="shared" si="33"/>
        <v>42708.041666666664</v>
      </c>
      <c r="K764" s="4">
        <v>1479328570</v>
      </c>
      <c r="L764" s="11">
        <f t="shared" si="34"/>
        <v>42690.65011574074</v>
      </c>
      <c r="M764" s="4" t="b">
        <v>0</v>
      </c>
      <c r="N764" s="4">
        <v>0</v>
      </c>
      <c r="O764" s="16">
        <f>(E764/D764)*100</f>
        <v>0</v>
      </c>
      <c r="P764" s="7" t="e">
        <f t="shared" si="35"/>
        <v>#DIV/0!</v>
      </c>
      <c r="Q764" s="4" t="str">
        <f>LEFT(T764,FIND("/",T764,1)-1)</f>
        <v>publishing</v>
      </c>
      <c r="R764" s="4" t="str">
        <f>RIGHT(T764,LEN(T764)-FIND("/",T764))</f>
        <v>fiction</v>
      </c>
      <c r="S764" s="4" t="b">
        <v>0</v>
      </c>
      <c r="T764" s="4" t="s">
        <v>8275</v>
      </c>
    </row>
    <row r="765" spans="1:20" x14ac:dyDescent="0.3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11">
        <f t="shared" si="33"/>
        <v>41501.238518518512</v>
      </c>
      <c r="K765" s="4">
        <v>1373971408</v>
      </c>
      <c r="L765" s="11">
        <f t="shared" si="34"/>
        <v>41471.238518518512</v>
      </c>
      <c r="M765" s="4" t="b">
        <v>0</v>
      </c>
      <c r="N765" s="4">
        <v>1</v>
      </c>
      <c r="O765" s="16">
        <f>(E765/D765)*100</f>
        <v>0.11655011655011654</v>
      </c>
      <c r="P765" s="7">
        <f t="shared" si="35"/>
        <v>5</v>
      </c>
      <c r="Q765" s="4" t="str">
        <f>LEFT(T765,FIND("/",T765,1)-1)</f>
        <v>publishing</v>
      </c>
      <c r="R765" s="4" t="str">
        <f>RIGHT(T765,LEN(T765)-FIND("/",T765))</f>
        <v>fiction</v>
      </c>
      <c r="S765" s="4" t="b">
        <v>0</v>
      </c>
      <c r="T765" s="4" t="s">
        <v>8275</v>
      </c>
    </row>
    <row r="766" spans="1:20" x14ac:dyDescent="0.3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11">
        <f t="shared" si="33"/>
        <v>42256.964826388888</v>
      </c>
      <c r="K766" s="4">
        <v>1439266161</v>
      </c>
      <c r="L766" s="11">
        <f t="shared" si="34"/>
        <v>42226.964826388888</v>
      </c>
      <c r="M766" s="4" t="b">
        <v>0</v>
      </c>
      <c r="N766" s="4">
        <v>0</v>
      </c>
      <c r="O766" s="16">
        <f>(E766/D766)*100</f>
        <v>0</v>
      </c>
      <c r="P766" s="7" t="e">
        <f t="shared" si="35"/>
        <v>#DIV/0!</v>
      </c>
      <c r="Q766" s="4" t="str">
        <f>LEFT(T766,FIND("/",T766,1)-1)</f>
        <v>publishing</v>
      </c>
      <c r="R766" s="4" t="str">
        <f>RIGHT(T766,LEN(T766)-FIND("/",T766))</f>
        <v>fiction</v>
      </c>
      <c r="S766" s="4" t="b">
        <v>0</v>
      </c>
      <c r="T766" s="4" t="s">
        <v>8275</v>
      </c>
    </row>
    <row r="767" spans="1:20" ht="28.8" x14ac:dyDescent="0.3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11">
        <f t="shared" si="33"/>
        <v>41931.334305555552</v>
      </c>
      <c r="K767" s="4">
        <v>1411131684</v>
      </c>
      <c r="L767" s="11">
        <f t="shared" si="34"/>
        <v>41901.334305555552</v>
      </c>
      <c r="M767" s="4" t="b">
        <v>0</v>
      </c>
      <c r="N767" s="4">
        <v>44</v>
      </c>
      <c r="O767" s="16">
        <f>(E767/D767)*100</f>
        <v>36.014285714285712</v>
      </c>
      <c r="P767" s="7">
        <f t="shared" si="35"/>
        <v>57.295454545454547</v>
      </c>
      <c r="Q767" s="4" t="str">
        <f>LEFT(T767,FIND("/",T767,1)-1)</f>
        <v>publishing</v>
      </c>
      <c r="R767" s="4" t="str">
        <f>RIGHT(T767,LEN(T767)-FIND("/",T767))</f>
        <v>fiction</v>
      </c>
      <c r="S767" s="4" t="b">
        <v>0</v>
      </c>
      <c r="T767" s="4" t="s">
        <v>8275</v>
      </c>
    </row>
    <row r="768" spans="1:20" ht="28.8" x14ac:dyDescent="0.3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11">
        <f t="shared" si="33"/>
        <v>42051.57503472222</v>
      </c>
      <c r="K768" s="4">
        <v>1421520483</v>
      </c>
      <c r="L768" s="11">
        <f t="shared" si="34"/>
        <v>42021.57503472222</v>
      </c>
      <c r="M768" s="4" t="b">
        <v>0</v>
      </c>
      <c r="N768" s="4">
        <v>0</v>
      </c>
      <c r="O768" s="16">
        <f>(E768/D768)*100</f>
        <v>0</v>
      </c>
      <c r="P768" s="7" t="e">
        <f t="shared" si="35"/>
        <v>#DIV/0!</v>
      </c>
      <c r="Q768" s="4" t="str">
        <f>LEFT(T768,FIND("/",T768,1)-1)</f>
        <v>publishing</v>
      </c>
      <c r="R768" s="4" t="str">
        <f>RIGHT(T768,LEN(T768)-FIND("/",T768))</f>
        <v>fiction</v>
      </c>
      <c r="S768" s="4" t="b">
        <v>0</v>
      </c>
      <c r="T768" s="4" t="s">
        <v>8275</v>
      </c>
    </row>
    <row r="769" spans="1:20" ht="57.6" x14ac:dyDescent="0.3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11">
        <f t="shared" si="33"/>
        <v>42144.935300925928</v>
      </c>
      <c r="K769" s="4">
        <v>1429586810</v>
      </c>
      <c r="L769" s="11">
        <f t="shared" si="34"/>
        <v>42114.935300925928</v>
      </c>
      <c r="M769" s="4" t="b">
        <v>0</v>
      </c>
      <c r="N769" s="4">
        <v>3</v>
      </c>
      <c r="O769" s="16">
        <f>(E769/D769)*100</f>
        <v>3.54</v>
      </c>
      <c r="P769" s="7">
        <f t="shared" si="35"/>
        <v>59</v>
      </c>
      <c r="Q769" s="4" t="str">
        <f>LEFT(T769,FIND("/",T769,1)-1)</f>
        <v>publishing</v>
      </c>
      <c r="R769" s="4" t="str">
        <f>RIGHT(T769,LEN(T769)-FIND("/",T769))</f>
        <v>fiction</v>
      </c>
      <c r="S769" s="4" t="b">
        <v>0</v>
      </c>
      <c r="T769" s="4" t="s">
        <v>8275</v>
      </c>
    </row>
    <row r="770" spans="1:20" ht="28.8" x14ac:dyDescent="0.3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11">
        <f t="shared" si="33"/>
        <v>41623.998726851853</v>
      </c>
      <c r="K770" s="4">
        <v>1384577890</v>
      </c>
      <c r="L770" s="11">
        <f t="shared" si="34"/>
        <v>41593.998726851853</v>
      </c>
      <c r="M770" s="4" t="b">
        <v>0</v>
      </c>
      <c r="N770" s="4">
        <v>0</v>
      </c>
      <c r="O770" s="16">
        <f>(E770/D770)*100</f>
        <v>0</v>
      </c>
      <c r="P770" s="7" t="e">
        <f t="shared" si="35"/>
        <v>#DIV/0!</v>
      </c>
      <c r="Q770" s="4" t="str">
        <f>LEFT(T770,FIND("/",T770,1)-1)</f>
        <v>publishing</v>
      </c>
      <c r="R770" s="4" t="str">
        <f>RIGHT(T770,LEN(T770)-FIND("/",T770))</f>
        <v>fiction</v>
      </c>
      <c r="S770" s="4" t="b">
        <v>0</v>
      </c>
      <c r="T770" s="4" t="s">
        <v>8275</v>
      </c>
    </row>
    <row r="771" spans="1:20" ht="28.8" x14ac:dyDescent="0.3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11">
        <f t="shared" ref="J771:J834" si="36">(((I771/60)/60)/24)+DATE(1970,1,1)+(-5/24)</f>
        <v>41634.788124999999</v>
      </c>
      <c r="K771" s="4">
        <v>1385510094</v>
      </c>
      <c r="L771" s="11">
        <f t="shared" ref="L771:L834" si="37">(((K771/60)/60)/24)+DATE(1970,1,1)+(-5/24)</f>
        <v>41604.788124999999</v>
      </c>
      <c r="M771" s="4" t="b">
        <v>0</v>
      </c>
      <c r="N771" s="4">
        <v>52</v>
      </c>
      <c r="O771" s="16">
        <f>(E771/D771)*100</f>
        <v>41.4</v>
      </c>
      <c r="P771" s="7">
        <f t="shared" ref="P771:P834" si="38">(E771/N771)</f>
        <v>31.846153846153847</v>
      </c>
      <c r="Q771" s="4" t="str">
        <f>LEFT(T771,FIND("/",T771,1)-1)</f>
        <v>publishing</v>
      </c>
      <c r="R771" s="4" t="str">
        <f>RIGHT(T771,LEN(T771)-FIND("/",T771))</f>
        <v>fiction</v>
      </c>
      <c r="S771" s="4" t="b">
        <v>0</v>
      </c>
      <c r="T771" s="4" t="s">
        <v>8275</v>
      </c>
    </row>
    <row r="772" spans="1:20" ht="28.8" x14ac:dyDescent="0.3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11">
        <f t="shared" si="36"/>
        <v>41329.791307870371</v>
      </c>
      <c r="K772" s="4">
        <v>1358294369</v>
      </c>
      <c r="L772" s="11">
        <f t="shared" si="37"/>
        <v>41289.791307870371</v>
      </c>
      <c r="M772" s="4" t="b">
        <v>0</v>
      </c>
      <c r="N772" s="4">
        <v>0</v>
      </c>
      <c r="O772" s="16">
        <f>(E772/D772)*100</f>
        <v>0</v>
      </c>
      <c r="P772" s="7" t="e">
        <f t="shared" si="38"/>
        <v>#DIV/0!</v>
      </c>
      <c r="Q772" s="4" t="str">
        <f>LEFT(T772,FIND("/",T772,1)-1)</f>
        <v>publishing</v>
      </c>
      <c r="R772" s="4" t="str">
        <f>RIGHT(T772,LEN(T772)-FIND("/",T772))</f>
        <v>fiction</v>
      </c>
      <c r="S772" s="4" t="b">
        <v>0</v>
      </c>
      <c r="T772" s="4" t="s">
        <v>8275</v>
      </c>
    </row>
    <row r="773" spans="1:20" x14ac:dyDescent="0.3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11">
        <f t="shared" si="36"/>
        <v>42399.615763888891</v>
      </c>
      <c r="K773" s="4">
        <v>1449863202</v>
      </c>
      <c r="L773" s="11">
        <f t="shared" si="37"/>
        <v>42349.615763888891</v>
      </c>
      <c r="M773" s="4" t="b">
        <v>0</v>
      </c>
      <c r="N773" s="4">
        <v>1</v>
      </c>
      <c r="O773" s="16">
        <f>(E773/D773)*100</f>
        <v>2.6315789473684209E-2</v>
      </c>
      <c r="P773" s="7">
        <f t="shared" si="38"/>
        <v>10</v>
      </c>
      <c r="Q773" s="4" t="str">
        <f>LEFT(T773,FIND("/",T773,1)-1)</f>
        <v>publishing</v>
      </c>
      <c r="R773" s="4" t="str">
        <f>RIGHT(T773,LEN(T773)-FIND("/",T773))</f>
        <v>fiction</v>
      </c>
      <c r="S773" s="4" t="b">
        <v>0</v>
      </c>
      <c r="T773" s="4" t="s">
        <v>8275</v>
      </c>
    </row>
    <row r="774" spans="1:20" ht="28.8" x14ac:dyDescent="0.3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11">
        <f t="shared" si="36"/>
        <v>40117.957638888889</v>
      </c>
      <c r="K774" s="4">
        <v>1252718519</v>
      </c>
      <c r="L774" s="11">
        <f t="shared" si="37"/>
        <v>40067.848599537036</v>
      </c>
      <c r="M774" s="4" t="b">
        <v>0</v>
      </c>
      <c r="N774" s="4">
        <v>1</v>
      </c>
      <c r="O774" s="16">
        <f>(E774/D774)*100</f>
        <v>3.3333333333333335</v>
      </c>
      <c r="P774" s="7">
        <f t="shared" si="38"/>
        <v>50</v>
      </c>
      <c r="Q774" s="4" t="str">
        <f>LEFT(T774,FIND("/",T774,1)-1)</f>
        <v>publishing</v>
      </c>
      <c r="R774" s="4" t="str">
        <f>RIGHT(T774,LEN(T774)-FIND("/",T774))</f>
        <v>fiction</v>
      </c>
      <c r="S774" s="4" t="b">
        <v>0</v>
      </c>
      <c r="T774" s="4" t="s">
        <v>8275</v>
      </c>
    </row>
    <row r="775" spans="1:20" ht="28.8" x14ac:dyDescent="0.3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11">
        <f t="shared" si="36"/>
        <v>42134.750694444439</v>
      </c>
      <c r="K775" s="4">
        <v>1428341985</v>
      </c>
      <c r="L775" s="11">
        <f t="shared" si="37"/>
        <v>42100.527604166658</v>
      </c>
      <c r="M775" s="4" t="b">
        <v>0</v>
      </c>
      <c r="N775" s="4">
        <v>2</v>
      </c>
      <c r="O775" s="16">
        <f>(E775/D775)*100</f>
        <v>0.85129023676509719</v>
      </c>
      <c r="P775" s="7">
        <f t="shared" si="38"/>
        <v>16</v>
      </c>
      <c r="Q775" s="4" t="str">
        <f>LEFT(T775,FIND("/",T775,1)-1)</f>
        <v>publishing</v>
      </c>
      <c r="R775" s="4" t="str">
        <f>RIGHT(T775,LEN(T775)-FIND("/",T775))</f>
        <v>fiction</v>
      </c>
      <c r="S775" s="4" t="b">
        <v>0</v>
      </c>
      <c r="T775" s="4" t="s">
        <v>8275</v>
      </c>
    </row>
    <row r="776" spans="1:20" ht="28.8" x14ac:dyDescent="0.3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11">
        <f t="shared" si="36"/>
        <v>41693.571967592587</v>
      </c>
      <c r="K776" s="4">
        <v>1390589018</v>
      </c>
      <c r="L776" s="11">
        <f t="shared" si="37"/>
        <v>41663.571967592587</v>
      </c>
      <c r="M776" s="4" t="b">
        <v>0</v>
      </c>
      <c r="N776" s="4">
        <v>9</v>
      </c>
      <c r="O776" s="16">
        <f>(E776/D776)*100</f>
        <v>70.199999999999989</v>
      </c>
      <c r="P776" s="7">
        <f t="shared" si="38"/>
        <v>39</v>
      </c>
      <c r="Q776" s="4" t="str">
        <f>LEFT(T776,FIND("/",T776,1)-1)</f>
        <v>publishing</v>
      </c>
      <c r="R776" s="4" t="str">
        <f>RIGHT(T776,LEN(T776)-FIND("/",T776))</f>
        <v>fiction</v>
      </c>
      <c r="S776" s="4" t="b">
        <v>0</v>
      </c>
      <c r="T776" s="4" t="s">
        <v>8275</v>
      </c>
    </row>
    <row r="777" spans="1:20" x14ac:dyDescent="0.3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11">
        <f t="shared" si="36"/>
        <v>40892.851793981477</v>
      </c>
      <c r="K777" s="4">
        <v>1321406795</v>
      </c>
      <c r="L777" s="11">
        <f t="shared" si="37"/>
        <v>40862.851793981477</v>
      </c>
      <c r="M777" s="4" t="b">
        <v>0</v>
      </c>
      <c r="N777" s="4">
        <v>5</v>
      </c>
      <c r="O777" s="16">
        <f>(E777/D777)*100</f>
        <v>1.7000000000000002</v>
      </c>
      <c r="P777" s="7">
        <f t="shared" si="38"/>
        <v>34</v>
      </c>
      <c r="Q777" s="4" t="str">
        <f>LEFT(T777,FIND("/",T777,1)-1)</f>
        <v>publishing</v>
      </c>
      <c r="R777" s="4" t="str">
        <f>RIGHT(T777,LEN(T777)-FIND("/",T777))</f>
        <v>fiction</v>
      </c>
      <c r="S777" s="4" t="b">
        <v>0</v>
      </c>
      <c r="T777" s="4" t="s">
        <v>8275</v>
      </c>
    </row>
    <row r="778" spans="1:20" ht="28.8" x14ac:dyDescent="0.3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11">
        <f t="shared" si="36"/>
        <v>42287.999999999993</v>
      </c>
      <c r="K778" s="4">
        <v>1441297645</v>
      </c>
      <c r="L778" s="11">
        <f t="shared" si="37"/>
        <v>42250.477372685178</v>
      </c>
      <c r="M778" s="4" t="b">
        <v>0</v>
      </c>
      <c r="N778" s="4">
        <v>57</v>
      </c>
      <c r="O778" s="16">
        <f>(E778/D778)*100</f>
        <v>51.4</v>
      </c>
      <c r="P778" s="7">
        <f t="shared" si="38"/>
        <v>63.122807017543863</v>
      </c>
      <c r="Q778" s="4" t="str">
        <f>LEFT(T778,FIND("/",T778,1)-1)</f>
        <v>publishing</v>
      </c>
      <c r="R778" s="4" t="str">
        <f>RIGHT(T778,LEN(T778)-FIND("/",T778))</f>
        <v>fiction</v>
      </c>
      <c r="S778" s="4" t="b">
        <v>0</v>
      </c>
      <c r="T778" s="4" t="s">
        <v>8275</v>
      </c>
    </row>
    <row r="779" spans="1:20" ht="28.8" x14ac:dyDescent="0.3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11">
        <f t="shared" si="36"/>
        <v>41486.772881944438</v>
      </c>
      <c r="K779" s="4">
        <v>1372721577</v>
      </c>
      <c r="L779" s="11">
        <f t="shared" si="37"/>
        <v>41456.772881944438</v>
      </c>
      <c r="M779" s="4" t="b">
        <v>0</v>
      </c>
      <c r="N779" s="4">
        <v>3</v>
      </c>
      <c r="O779" s="16">
        <f>(E779/D779)*100</f>
        <v>0.70000000000000007</v>
      </c>
      <c r="P779" s="7">
        <f t="shared" si="38"/>
        <v>7</v>
      </c>
      <c r="Q779" s="4" t="str">
        <f>LEFT(T779,FIND("/",T779,1)-1)</f>
        <v>publishing</v>
      </c>
      <c r="R779" s="4" t="str">
        <f>RIGHT(T779,LEN(T779)-FIND("/",T779))</f>
        <v>fiction</v>
      </c>
      <c r="S779" s="4" t="b">
        <v>0</v>
      </c>
      <c r="T779" s="4" t="s">
        <v>8275</v>
      </c>
    </row>
    <row r="780" spans="1:20" ht="28.8" x14ac:dyDescent="0.3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11">
        <f t="shared" si="36"/>
        <v>41759.493981481479</v>
      </c>
      <c r="K780" s="4">
        <v>1396284680</v>
      </c>
      <c r="L780" s="11">
        <f t="shared" si="37"/>
        <v>41729.493981481479</v>
      </c>
      <c r="M780" s="4" t="b">
        <v>0</v>
      </c>
      <c r="N780" s="4">
        <v>1</v>
      </c>
      <c r="O780" s="16">
        <f>(E780/D780)*100</f>
        <v>0.4</v>
      </c>
      <c r="P780" s="7">
        <f t="shared" si="38"/>
        <v>2</v>
      </c>
      <c r="Q780" s="4" t="str">
        <f>LEFT(T780,FIND("/",T780,1)-1)</f>
        <v>publishing</v>
      </c>
      <c r="R780" s="4" t="str">
        <f>RIGHT(T780,LEN(T780)-FIND("/",T780))</f>
        <v>fiction</v>
      </c>
      <c r="S780" s="4" t="b">
        <v>0</v>
      </c>
      <c r="T780" s="4" t="s">
        <v>8275</v>
      </c>
    </row>
    <row r="781" spans="1:20" ht="28.8" x14ac:dyDescent="0.3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11">
        <f t="shared" si="36"/>
        <v>40465.958333333328</v>
      </c>
      <c r="K781" s="4">
        <v>1284567905</v>
      </c>
      <c r="L781" s="11">
        <f t="shared" si="37"/>
        <v>40436.475752314815</v>
      </c>
      <c r="M781" s="4" t="b">
        <v>0</v>
      </c>
      <c r="N781" s="4">
        <v>6</v>
      </c>
      <c r="O781" s="16">
        <f>(E781/D781)*100</f>
        <v>2.666666666666667</v>
      </c>
      <c r="P781" s="7">
        <f t="shared" si="38"/>
        <v>66.666666666666671</v>
      </c>
      <c r="Q781" s="4" t="str">
        <f>LEFT(T781,FIND("/",T781,1)-1)</f>
        <v>publishing</v>
      </c>
      <c r="R781" s="4" t="str">
        <f>RIGHT(T781,LEN(T781)-FIND("/",T781))</f>
        <v>fiction</v>
      </c>
      <c r="S781" s="4" t="b">
        <v>0</v>
      </c>
      <c r="T781" s="4" t="s">
        <v>8275</v>
      </c>
    </row>
    <row r="782" spans="1:20" x14ac:dyDescent="0.3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11">
        <f t="shared" si="36"/>
        <v>40666.465567129628</v>
      </c>
      <c r="K782" s="4">
        <v>1301847025</v>
      </c>
      <c r="L782" s="11">
        <f t="shared" si="37"/>
        <v>40636.465567129628</v>
      </c>
      <c r="M782" s="4" t="b">
        <v>0</v>
      </c>
      <c r="N782" s="4">
        <v>27</v>
      </c>
      <c r="O782" s="16">
        <f>(E782/D782)*100</f>
        <v>104</v>
      </c>
      <c r="P782" s="7">
        <f t="shared" si="38"/>
        <v>38.518518518518519</v>
      </c>
      <c r="Q782" s="4" t="str">
        <f>LEFT(T782,FIND("/",T782,1)-1)</f>
        <v>music</v>
      </c>
      <c r="R782" s="4" t="str">
        <f>RIGHT(T782,LEN(T782)-FIND("/",T782))</f>
        <v>rock</v>
      </c>
      <c r="S782" s="4" t="b">
        <v>1</v>
      </c>
      <c r="T782" s="4" t="s">
        <v>8276</v>
      </c>
    </row>
    <row r="783" spans="1:20" x14ac:dyDescent="0.3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11">
        <f t="shared" si="36"/>
        <v>41432.792523148149</v>
      </c>
      <c r="K783" s="4">
        <v>1368057674</v>
      </c>
      <c r="L783" s="11">
        <f t="shared" si="37"/>
        <v>41402.792523148149</v>
      </c>
      <c r="M783" s="4" t="b">
        <v>0</v>
      </c>
      <c r="N783" s="4">
        <v>25</v>
      </c>
      <c r="O783" s="16">
        <f>(E783/D783)*100</f>
        <v>133.15375</v>
      </c>
      <c r="P783" s="7">
        <f t="shared" si="38"/>
        <v>42.609200000000001</v>
      </c>
      <c r="Q783" s="4" t="str">
        <f>LEFT(T783,FIND("/",T783,1)-1)</f>
        <v>music</v>
      </c>
      <c r="R783" s="4" t="str">
        <f>RIGHT(T783,LEN(T783)-FIND("/",T783))</f>
        <v>rock</v>
      </c>
      <c r="S783" s="4" t="b">
        <v>1</v>
      </c>
      <c r="T783" s="4" t="s">
        <v>8276</v>
      </c>
    </row>
    <row r="784" spans="1:20" x14ac:dyDescent="0.3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11">
        <f t="shared" si="36"/>
        <v>41146.549791666665</v>
      </c>
      <c r="K784" s="4">
        <v>1343326302</v>
      </c>
      <c r="L784" s="11">
        <f t="shared" si="37"/>
        <v>41116.549791666665</v>
      </c>
      <c r="M784" s="4" t="b">
        <v>0</v>
      </c>
      <c r="N784" s="4">
        <v>14</v>
      </c>
      <c r="O784" s="16">
        <f>(E784/D784)*100</f>
        <v>100</v>
      </c>
      <c r="P784" s="7">
        <f t="shared" si="38"/>
        <v>50</v>
      </c>
      <c r="Q784" s="4" t="str">
        <f>LEFT(T784,FIND("/",T784,1)-1)</f>
        <v>music</v>
      </c>
      <c r="R784" s="4" t="str">
        <f>RIGHT(T784,LEN(T784)-FIND("/",T784))</f>
        <v>rock</v>
      </c>
      <c r="S784" s="4" t="b">
        <v>1</v>
      </c>
      <c r="T784" s="4" t="s">
        <v>8276</v>
      </c>
    </row>
    <row r="785" spans="1:20" ht="28.8" x14ac:dyDescent="0.3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11">
        <f t="shared" si="36"/>
        <v>41026.708333333328</v>
      </c>
      <c r="K785" s="4">
        <v>1332182049</v>
      </c>
      <c r="L785" s="11">
        <f t="shared" si="37"/>
        <v>40987.565381944441</v>
      </c>
      <c r="M785" s="4" t="b">
        <v>0</v>
      </c>
      <c r="N785" s="4">
        <v>35</v>
      </c>
      <c r="O785" s="16">
        <f>(E785/D785)*100</f>
        <v>148.13333333333333</v>
      </c>
      <c r="P785" s="7">
        <f t="shared" si="38"/>
        <v>63.485714285714288</v>
      </c>
      <c r="Q785" s="4" t="str">
        <f>LEFT(T785,FIND("/",T785,1)-1)</f>
        <v>music</v>
      </c>
      <c r="R785" s="4" t="str">
        <f>RIGHT(T785,LEN(T785)-FIND("/",T785))</f>
        <v>rock</v>
      </c>
      <c r="S785" s="4" t="b">
        <v>1</v>
      </c>
      <c r="T785" s="4" t="s">
        <v>8276</v>
      </c>
    </row>
    <row r="786" spans="1:20" ht="28.8" x14ac:dyDescent="0.3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11">
        <f t="shared" si="36"/>
        <v>41714.899525462963</v>
      </c>
      <c r="K786" s="4">
        <v>1391571319</v>
      </c>
      <c r="L786" s="11">
        <f t="shared" si="37"/>
        <v>41674.941192129627</v>
      </c>
      <c r="M786" s="4" t="b">
        <v>0</v>
      </c>
      <c r="N786" s="4">
        <v>10</v>
      </c>
      <c r="O786" s="16">
        <f>(E786/D786)*100</f>
        <v>102.49999999999999</v>
      </c>
      <c r="P786" s="7">
        <f t="shared" si="38"/>
        <v>102.5</v>
      </c>
      <c r="Q786" s="4" t="str">
        <f>LEFT(T786,FIND("/",T786,1)-1)</f>
        <v>music</v>
      </c>
      <c r="R786" s="4" t="str">
        <f>RIGHT(T786,LEN(T786)-FIND("/",T786))</f>
        <v>rock</v>
      </c>
      <c r="S786" s="4" t="b">
        <v>1</v>
      </c>
      <c r="T786" s="4" t="s">
        <v>8276</v>
      </c>
    </row>
    <row r="787" spans="1:20" ht="28.8" x14ac:dyDescent="0.3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11">
        <f t="shared" si="36"/>
        <v>41333.385590277772</v>
      </c>
      <c r="K787" s="4">
        <v>1359468915</v>
      </c>
      <c r="L787" s="11">
        <f t="shared" si="37"/>
        <v>41303.385590277772</v>
      </c>
      <c r="M787" s="4" t="b">
        <v>0</v>
      </c>
      <c r="N787" s="4">
        <v>29</v>
      </c>
      <c r="O787" s="16">
        <f>(E787/D787)*100</f>
        <v>180.62799999999999</v>
      </c>
      <c r="P787" s="7">
        <f t="shared" si="38"/>
        <v>31.142758620689655</v>
      </c>
      <c r="Q787" s="4" t="str">
        <f>LEFT(T787,FIND("/",T787,1)-1)</f>
        <v>music</v>
      </c>
      <c r="R787" s="4" t="str">
        <f>RIGHT(T787,LEN(T787)-FIND("/",T787))</f>
        <v>rock</v>
      </c>
      <c r="S787" s="4" t="b">
        <v>1</v>
      </c>
      <c r="T787" s="4" t="s">
        <v>8276</v>
      </c>
    </row>
    <row r="788" spans="1:20" ht="28.8" x14ac:dyDescent="0.3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11">
        <f t="shared" si="36"/>
        <v>41040.44930555555</v>
      </c>
      <c r="K788" s="4">
        <v>1331774434</v>
      </c>
      <c r="L788" s="11">
        <f t="shared" si="37"/>
        <v>40982.847615740735</v>
      </c>
      <c r="M788" s="4" t="b">
        <v>0</v>
      </c>
      <c r="N788" s="4">
        <v>44</v>
      </c>
      <c r="O788" s="16">
        <f>(E788/D788)*100</f>
        <v>142.79999999999998</v>
      </c>
      <c r="P788" s="7">
        <f t="shared" si="38"/>
        <v>162.27272727272728</v>
      </c>
      <c r="Q788" s="4" t="str">
        <f>LEFT(T788,FIND("/",T788,1)-1)</f>
        <v>music</v>
      </c>
      <c r="R788" s="4" t="str">
        <f>RIGHT(T788,LEN(T788)-FIND("/",T788))</f>
        <v>rock</v>
      </c>
      <c r="S788" s="4" t="b">
        <v>1</v>
      </c>
      <c r="T788" s="4" t="s">
        <v>8276</v>
      </c>
    </row>
    <row r="789" spans="1:20" ht="28.8" x14ac:dyDescent="0.3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11">
        <f t="shared" si="36"/>
        <v>41579.419282407405</v>
      </c>
      <c r="K789" s="4">
        <v>1380726226</v>
      </c>
      <c r="L789" s="11">
        <f t="shared" si="37"/>
        <v>41549.419282407405</v>
      </c>
      <c r="M789" s="4" t="b">
        <v>0</v>
      </c>
      <c r="N789" s="4">
        <v>17</v>
      </c>
      <c r="O789" s="16">
        <f>(E789/D789)*100</f>
        <v>114.16666666666666</v>
      </c>
      <c r="P789" s="7">
        <f t="shared" si="38"/>
        <v>80.588235294117652</v>
      </c>
      <c r="Q789" s="4" t="str">
        <f>LEFT(T789,FIND("/",T789,1)-1)</f>
        <v>music</v>
      </c>
      <c r="R789" s="4" t="str">
        <f>RIGHT(T789,LEN(T789)-FIND("/",T789))</f>
        <v>rock</v>
      </c>
      <c r="S789" s="4" t="b">
        <v>1</v>
      </c>
      <c r="T789" s="4" t="s">
        <v>8276</v>
      </c>
    </row>
    <row r="790" spans="1:20" ht="28.8" x14ac:dyDescent="0.3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11">
        <f t="shared" si="36"/>
        <v>41096.957638888889</v>
      </c>
      <c r="K790" s="4">
        <v>1338336588</v>
      </c>
      <c r="L790" s="11">
        <f t="shared" si="37"/>
        <v>41058.798472222217</v>
      </c>
      <c r="M790" s="4" t="b">
        <v>0</v>
      </c>
      <c r="N790" s="4">
        <v>34</v>
      </c>
      <c r="O790" s="16">
        <f>(E790/D790)*100</f>
        <v>203.505</v>
      </c>
      <c r="P790" s="7">
        <f t="shared" si="38"/>
        <v>59.85441176470588</v>
      </c>
      <c r="Q790" s="4" t="str">
        <f>LEFT(T790,FIND("/",T790,1)-1)</f>
        <v>music</v>
      </c>
      <c r="R790" s="4" t="str">
        <f>RIGHT(T790,LEN(T790)-FIND("/",T790))</f>
        <v>rock</v>
      </c>
      <c r="S790" s="4" t="b">
        <v>1</v>
      </c>
      <c r="T790" s="4" t="s">
        <v>8276</v>
      </c>
    </row>
    <row r="791" spans="1:20" ht="28.8" x14ac:dyDescent="0.3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11">
        <f t="shared" si="36"/>
        <v>41295.124305555553</v>
      </c>
      <c r="K791" s="4">
        <v>1357187280</v>
      </c>
      <c r="L791" s="11">
        <f t="shared" si="37"/>
        <v>41276.977777777778</v>
      </c>
      <c r="M791" s="4" t="b">
        <v>0</v>
      </c>
      <c r="N791" s="4">
        <v>14</v>
      </c>
      <c r="O791" s="16">
        <f>(E791/D791)*100</f>
        <v>109.41176470588236</v>
      </c>
      <c r="P791" s="7">
        <f t="shared" si="38"/>
        <v>132.85714285714286</v>
      </c>
      <c r="Q791" s="4" t="str">
        <f>LEFT(T791,FIND("/",T791,1)-1)</f>
        <v>music</v>
      </c>
      <c r="R791" s="4" t="str">
        <f>RIGHT(T791,LEN(T791)-FIND("/",T791))</f>
        <v>rock</v>
      </c>
      <c r="S791" s="4" t="b">
        <v>1</v>
      </c>
      <c r="T791" s="4" t="s">
        <v>8276</v>
      </c>
    </row>
    <row r="792" spans="1:20" ht="28.8" x14ac:dyDescent="0.3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11">
        <f t="shared" si="36"/>
        <v>41305.839571759258</v>
      </c>
      <c r="K792" s="4">
        <v>1357088939</v>
      </c>
      <c r="L792" s="11">
        <f t="shared" si="37"/>
        <v>41275.839571759258</v>
      </c>
      <c r="M792" s="4" t="b">
        <v>0</v>
      </c>
      <c r="N792" s="4">
        <v>156</v>
      </c>
      <c r="O792" s="16">
        <f>(E792/D792)*100</f>
        <v>144.37459999999999</v>
      </c>
      <c r="P792" s="7">
        <f t="shared" si="38"/>
        <v>92.547820512820508</v>
      </c>
      <c r="Q792" s="4" t="str">
        <f>LEFT(T792,FIND("/",T792,1)-1)</f>
        <v>music</v>
      </c>
      <c r="R792" s="4" t="str">
        <f>RIGHT(T792,LEN(T792)-FIND("/",T792))</f>
        <v>rock</v>
      </c>
      <c r="S792" s="4" t="b">
        <v>1</v>
      </c>
      <c r="T792" s="4" t="s">
        <v>8276</v>
      </c>
    </row>
    <row r="793" spans="1:20" ht="28.8" x14ac:dyDescent="0.3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11">
        <f t="shared" si="36"/>
        <v>41591.040972222218</v>
      </c>
      <c r="K793" s="4">
        <v>1381430646</v>
      </c>
      <c r="L793" s="11">
        <f t="shared" si="37"/>
        <v>41557.572291666664</v>
      </c>
      <c r="M793" s="4" t="b">
        <v>0</v>
      </c>
      <c r="N793" s="4">
        <v>128</v>
      </c>
      <c r="O793" s="16">
        <f>(E793/D793)*100</f>
        <v>103.86666666666666</v>
      </c>
      <c r="P793" s="7">
        <f t="shared" si="38"/>
        <v>60.859375</v>
      </c>
      <c r="Q793" s="4" t="str">
        <f>LEFT(T793,FIND("/",T793,1)-1)</f>
        <v>music</v>
      </c>
      <c r="R793" s="4" t="str">
        <f>RIGHT(T793,LEN(T793)-FIND("/",T793))</f>
        <v>rock</v>
      </c>
      <c r="S793" s="4" t="b">
        <v>1</v>
      </c>
      <c r="T793" s="4" t="s">
        <v>8276</v>
      </c>
    </row>
    <row r="794" spans="1:20" x14ac:dyDescent="0.3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11">
        <f t="shared" si="36"/>
        <v>41585.706979166665</v>
      </c>
      <c r="K794" s="4">
        <v>1381265883</v>
      </c>
      <c r="L794" s="11">
        <f t="shared" si="37"/>
        <v>41555.665312500001</v>
      </c>
      <c r="M794" s="4" t="b">
        <v>0</v>
      </c>
      <c r="N794" s="4">
        <v>60</v>
      </c>
      <c r="O794" s="16">
        <f>(E794/D794)*100</f>
        <v>100.44440000000002</v>
      </c>
      <c r="P794" s="7">
        <f t="shared" si="38"/>
        <v>41.851833333333339</v>
      </c>
      <c r="Q794" s="4" t="str">
        <f>LEFT(T794,FIND("/",T794,1)-1)</f>
        <v>music</v>
      </c>
      <c r="R794" s="4" t="str">
        <f>RIGHT(T794,LEN(T794)-FIND("/",T794))</f>
        <v>rock</v>
      </c>
      <c r="S794" s="4" t="b">
        <v>1</v>
      </c>
      <c r="T794" s="4" t="s">
        <v>8276</v>
      </c>
    </row>
    <row r="795" spans="1:20" ht="28.8" x14ac:dyDescent="0.3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11">
        <f t="shared" si="36"/>
        <v>41457.999305555553</v>
      </c>
      <c r="K795" s="4">
        <v>1371491244</v>
      </c>
      <c r="L795" s="11">
        <f t="shared" si="37"/>
        <v>41442.532916666663</v>
      </c>
      <c r="M795" s="4" t="b">
        <v>0</v>
      </c>
      <c r="N795" s="4">
        <v>32</v>
      </c>
      <c r="O795" s="16">
        <f>(E795/D795)*100</f>
        <v>102.77927272727271</v>
      </c>
      <c r="P795" s="7">
        <f t="shared" si="38"/>
        <v>88.325937499999995</v>
      </c>
      <c r="Q795" s="4" t="str">
        <f>LEFT(T795,FIND("/",T795,1)-1)</f>
        <v>music</v>
      </c>
      <c r="R795" s="4" t="str">
        <f>RIGHT(T795,LEN(T795)-FIND("/",T795))</f>
        <v>rock</v>
      </c>
      <c r="S795" s="4" t="b">
        <v>1</v>
      </c>
      <c r="T795" s="4" t="s">
        <v>8276</v>
      </c>
    </row>
    <row r="796" spans="1:20" ht="28.8" x14ac:dyDescent="0.3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11">
        <f t="shared" si="36"/>
        <v>40791.504166666666</v>
      </c>
      <c r="K796" s="4">
        <v>1310438737</v>
      </c>
      <c r="L796" s="11">
        <f t="shared" si="37"/>
        <v>40735.906678240739</v>
      </c>
      <c r="M796" s="4" t="b">
        <v>0</v>
      </c>
      <c r="N796" s="4">
        <v>53</v>
      </c>
      <c r="O796" s="16">
        <f>(E796/D796)*100</f>
        <v>105.31250000000001</v>
      </c>
      <c r="P796" s="7">
        <f t="shared" si="38"/>
        <v>158.96226415094338</v>
      </c>
      <c r="Q796" s="4" t="str">
        <f>LEFT(T796,FIND("/",T796,1)-1)</f>
        <v>music</v>
      </c>
      <c r="R796" s="4" t="str">
        <f>RIGHT(T796,LEN(T796)-FIND("/",T796))</f>
        <v>rock</v>
      </c>
      <c r="S796" s="4" t="b">
        <v>1</v>
      </c>
      <c r="T796" s="4" t="s">
        <v>8276</v>
      </c>
    </row>
    <row r="797" spans="1:20" ht="28.8" x14ac:dyDescent="0.3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11">
        <f t="shared" si="36"/>
        <v>41005.999305555553</v>
      </c>
      <c r="K797" s="4">
        <v>1330094566</v>
      </c>
      <c r="L797" s="11">
        <f t="shared" si="37"/>
        <v>40963.404699074068</v>
      </c>
      <c r="M797" s="4" t="b">
        <v>0</v>
      </c>
      <c r="N797" s="4">
        <v>184</v>
      </c>
      <c r="O797" s="16">
        <f>(E797/D797)*100</f>
        <v>111.78571428571429</v>
      </c>
      <c r="P797" s="7">
        <f t="shared" si="38"/>
        <v>85.054347826086953</v>
      </c>
      <c r="Q797" s="4" t="str">
        <f>LEFT(T797,FIND("/",T797,1)-1)</f>
        <v>music</v>
      </c>
      <c r="R797" s="4" t="str">
        <f>RIGHT(T797,LEN(T797)-FIND("/",T797))</f>
        <v>rock</v>
      </c>
      <c r="S797" s="4" t="b">
        <v>1</v>
      </c>
      <c r="T797" s="4" t="s">
        <v>8276</v>
      </c>
    </row>
    <row r="798" spans="1:20" ht="28.8" x14ac:dyDescent="0.3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11">
        <f t="shared" si="36"/>
        <v>41532.673611111109</v>
      </c>
      <c r="K798" s="4">
        <v>1376687485</v>
      </c>
      <c r="L798" s="11">
        <f t="shared" si="37"/>
        <v>41502.674594907403</v>
      </c>
      <c r="M798" s="4" t="b">
        <v>0</v>
      </c>
      <c r="N798" s="4">
        <v>90</v>
      </c>
      <c r="O798" s="16">
        <f>(E798/D798)*100</f>
        <v>101.35000000000001</v>
      </c>
      <c r="P798" s="7">
        <f t="shared" si="38"/>
        <v>112.61111111111111</v>
      </c>
      <c r="Q798" s="4" t="str">
        <f>LEFT(T798,FIND("/",T798,1)-1)</f>
        <v>music</v>
      </c>
      <c r="R798" s="4" t="str">
        <f>RIGHT(T798,LEN(T798)-FIND("/",T798))</f>
        <v>rock</v>
      </c>
      <c r="S798" s="4" t="b">
        <v>1</v>
      </c>
      <c r="T798" s="4" t="s">
        <v>8276</v>
      </c>
    </row>
    <row r="799" spans="1:20" ht="28.8" x14ac:dyDescent="0.3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11">
        <f t="shared" si="36"/>
        <v>41027.958333333328</v>
      </c>
      <c r="K799" s="4">
        <v>1332978688</v>
      </c>
      <c r="L799" s="11">
        <f t="shared" si="37"/>
        <v>40996.785740740735</v>
      </c>
      <c r="M799" s="4" t="b">
        <v>0</v>
      </c>
      <c r="N799" s="4">
        <v>71</v>
      </c>
      <c r="O799" s="16">
        <f>(E799/D799)*100</f>
        <v>107.53333333333333</v>
      </c>
      <c r="P799" s="7">
        <f t="shared" si="38"/>
        <v>45.436619718309856</v>
      </c>
      <c r="Q799" s="4" t="str">
        <f>LEFT(T799,FIND("/",T799,1)-1)</f>
        <v>music</v>
      </c>
      <c r="R799" s="4" t="str">
        <f>RIGHT(T799,LEN(T799)-FIND("/",T799))</f>
        <v>rock</v>
      </c>
      <c r="S799" s="4" t="b">
        <v>1</v>
      </c>
      <c r="T799" s="4" t="s">
        <v>8276</v>
      </c>
    </row>
    <row r="800" spans="1:20" x14ac:dyDescent="0.3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11">
        <f t="shared" si="36"/>
        <v>41912.381793981483</v>
      </c>
      <c r="K800" s="4">
        <v>1409494187</v>
      </c>
      <c r="L800" s="11">
        <f t="shared" si="37"/>
        <v>41882.381793981483</v>
      </c>
      <c r="M800" s="4" t="b">
        <v>0</v>
      </c>
      <c r="N800" s="4">
        <v>87</v>
      </c>
      <c r="O800" s="16">
        <f>(E800/D800)*100</f>
        <v>114.88571428571429</v>
      </c>
      <c r="P800" s="7">
        <f t="shared" si="38"/>
        <v>46.218390804597703</v>
      </c>
      <c r="Q800" s="4" t="str">
        <f>LEFT(T800,FIND("/",T800,1)-1)</f>
        <v>music</v>
      </c>
      <c r="R800" s="4" t="str">
        <f>RIGHT(T800,LEN(T800)-FIND("/",T800))</f>
        <v>rock</v>
      </c>
      <c r="S800" s="4" t="b">
        <v>1</v>
      </c>
      <c r="T800" s="4" t="s">
        <v>8276</v>
      </c>
    </row>
    <row r="801" spans="1:20" ht="28.8" x14ac:dyDescent="0.3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11">
        <f t="shared" si="36"/>
        <v>41026.458865740737</v>
      </c>
      <c r="K801" s="4">
        <v>1332950446</v>
      </c>
      <c r="L801" s="11">
        <f t="shared" si="37"/>
        <v>40996.458865740737</v>
      </c>
      <c r="M801" s="4" t="b">
        <v>0</v>
      </c>
      <c r="N801" s="4">
        <v>28</v>
      </c>
      <c r="O801" s="16">
        <f>(E801/D801)*100</f>
        <v>100.02</v>
      </c>
      <c r="P801" s="7">
        <f t="shared" si="38"/>
        <v>178.60714285714286</v>
      </c>
      <c r="Q801" s="4" t="str">
        <f>LEFT(T801,FIND("/",T801,1)-1)</f>
        <v>music</v>
      </c>
      <c r="R801" s="4" t="str">
        <f>RIGHT(T801,LEN(T801)-FIND("/",T801))</f>
        <v>rock</v>
      </c>
      <c r="S801" s="4" t="b">
        <v>1</v>
      </c>
      <c r="T801" s="4" t="s">
        <v>8276</v>
      </c>
    </row>
    <row r="802" spans="1:20" x14ac:dyDescent="0.3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11">
        <f t="shared" si="36"/>
        <v>41893.225162037037</v>
      </c>
      <c r="K802" s="4">
        <v>1407839054</v>
      </c>
      <c r="L802" s="11">
        <f t="shared" si="37"/>
        <v>41863.225162037037</v>
      </c>
      <c r="M802" s="4" t="b">
        <v>0</v>
      </c>
      <c r="N802" s="4">
        <v>56</v>
      </c>
      <c r="O802" s="16">
        <f>(E802/D802)*100</f>
        <v>152.13333333333335</v>
      </c>
      <c r="P802" s="7">
        <f t="shared" si="38"/>
        <v>40.75</v>
      </c>
      <c r="Q802" s="4" t="str">
        <f>LEFT(T802,FIND("/",T802,1)-1)</f>
        <v>music</v>
      </c>
      <c r="R802" s="4" t="str">
        <f>RIGHT(T802,LEN(T802)-FIND("/",T802))</f>
        <v>rock</v>
      </c>
      <c r="S802" s="4" t="b">
        <v>1</v>
      </c>
      <c r="T802" s="4" t="s">
        <v>8276</v>
      </c>
    </row>
    <row r="803" spans="1:20" x14ac:dyDescent="0.3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11">
        <f t="shared" si="36"/>
        <v>40725.587037037032</v>
      </c>
      <c r="K803" s="4">
        <v>1306955120</v>
      </c>
      <c r="L803" s="11">
        <f t="shared" si="37"/>
        <v>40695.587037037032</v>
      </c>
      <c r="M803" s="4" t="b">
        <v>0</v>
      </c>
      <c r="N803" s="4">
        <v>51</v>
      </c>
      <c r="O803" s="16">
        <f>(E803/D803)*100</f>
        <v>111.52149999999999</v>
      </c>
      <c r="P803" s="7">
        <f t="shared" si="38"/>
        <v>43.733921568627444</v>
      </c>
      <c r="Q803" s="4" t="str">
        <f>LEFT(T803,FIND("/",T803,1)-1)</f>
        <v>music</v>
      </c>
      <c r="R803" s="4" t="str">
        <f>RIGHT(T803,LEN(T803)-FIND("/",T803))</f>
        <v>rock</v>
      </c>
      <c r="S803" s="4" t="b">
        <v>1</v>
      </c>
      <c r="T803" s="4" t="s">
        <v>8276</v>
      </c>
    </row>
    <row r="804" spans="1:20" ht="28.8" x14ac:dyDescent="0.3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11">
        <f t="shared" si="36"/>
        <v>41168.961805555555</v>
      </c>
      <c r="K804" s="4">
        <v>1343867524</v>
      </c>
      <c r="L804" s="11">
        <f t="shared" si="37"/>
        <v>41122.813935185186</v>
      </c>
      <c r="M804" s="4" t="b">
        <v>0</v>
      </c>
      <c r="N804" s="4">
        <v>75</v>
      </c>
      <c r="O804" s="16">
        <f>(E804/D804)*100</f>
        <v>101.33333333333334</v>
      </c>
      <c r="P804" s="7">
        <f t="shared" si="38"/>
        <v>81.066666666666663</v>
      </c>
      <c r="Q804" s="4" t="str">
        <f>LEFT(T804,FIND("/",T804,1)-1)</f>
        <v>music</v>
      </c>
      <c r="R804" s="4" t="str">
        <f>RIGHT(T804,LEN(T804)-FIND("/",T804))</f>
        <v>rock</v>
      </c>
      <c r="S804" s="4" t="b">
        <v>1</v>
      </c>
      <c r="T804" s="4" t="s">
        <v>8276</v>
      </c>
    </row>
    <row r="805" spans="1:20" ht="28.8" x14ac:dyDescent="0.3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11">
        <f t="shared" si="36"/>
        <v>40691.833333333328</v>
      </c>
      <c r="K805" s="4">
        <v>1304376478</v>
      </c>
      <c r="L805" s="11">
        <f t="shared" si="37"/>
        <v>40665.741643518515</v>
      </c>
      <c r="M805" s="4" t="b">
        <v>0</v>
      </c>
      <c r="N805" s="4">
        <v>38</v>
      </c>
      <c r="O805" s="16">
        <f>(E805/D805)*100</f>
        <v>123.2608695652174</v>
      </c>
      <c r="P805" s="7">
        <f t="shared" si="38"/>
        <v>74.60526315789474</v>
      </c>
      <c r="Q805" s="4" t="str">
        <f>LEFT(T805,FIND("/",T805,1)-1)</f>
        <v>music</v>
      </c>
      <c r="R805" s="4" t="str">
        <f>RIGHT(T805,LEN(T805)-FIND("/",T805))</f>
        <v>rock</v>
      </c>
      <c r="S805" s="4" t="b">
        <v>1</v>
      </c>
      <c r="T805" s="4" t="s">
        <v>8276</v>
      </c>
    </row>
    <row r="806" spans="1:20" ht="28.8" x14ac:dyDescent="0.3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11">
        <f t="shared" si="36"/>
        <v>40746.957638888889</v>
      </c>
      <c r="K806" s="4">
        <v>1309919526</v>
      </c>
      <c r="L806" s="11">
        <f t="shared" si="37"/>
        <v>40729.897291666668</v>
      </c>
      <c r="M806" s="4" t="b">
        <v>0</v>
      </c>
      <c r="N806" s="4">
        <v>18</v>
      </c>
      <c r="O806" s="16">
        <f>(E806/D806)*100</f>
        <v>100</v>
      </c>
      <c r="P806" s="7">
        <f t="shared" si="38"/>
        <v>305.55555555555554</v>
      </c>
      <c r="Q806" s="4" t="str">
        <f>LEFT(T806,FIND("/",T806,1)-1)</f>
        <v>music</v>
      </c>
      <c r="R806" s="4" t="str">
        <f>RIGHT(T806,LEN(T806)-FIND("/",T806))</f>
        <v>rock</v>
      </c>
      <c r="S806" s="4" t="b">
        <v>1</v>
      </c>
      <c r="T806" s="4" t="s">
        <v>8276</v>
      </c>
    </row>
    <row r="807" spans="1:20" ht="28.8" x14ac:dyDescent="0.3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11">
        <f t="shared" si="36"/>
        <v>40740.75</v>
      </c>
      <c r="K807" s="4">
        <v>1306525512</v>
      </c>
      <c r="L807" s="11">
        <f t="shared" si="37"/>
        <v>40690.614722222221</v>
      </c>
      <c r="M807" s="4" t="b">
        <v>0</v>
      </c>
      <c r="N807" s="4">
        <v>54</v>
      </c>
      <c r="O807" s="16">
        <f>(E807/D807)*100</f>
        <v>105</v>
      </c>
      <c r="P807" s="7">
        <f t="shared" si="38"/>
        <v>58.333333333333336</v>
      </c>
      <c r="Q807" s="4" t="str">
        <f>LEFT(T807,FIND("/",T807,1)-1)</f>
        <v>music</v>
      </c>
      <c r="R807" s="4" t="str">
        <f>RIGHT(T807,LEN(T807)-FIND("/",T807))</f>
        <v>rock</v>
      </c>
      <c r="S807" s="4" t="b">
        <v>1</v>
      </c>
      <c r="T807" s="4" t="s">
        <v>8276</v>
      </c>
    </row>
    <row r="808" spans="1:20" x14ac:dyDescent="0.3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11">
        <f t="shared" si="36"/>
        <v>40793.483090277776</v>
      </c>
      <c r="K808" s="4">
        <v>1312821339</v>
      </c>
      <c r="L808" s="11">
        <f t="shared" si="37"/>
        <v>40763.483090277776</v>
      </c>
      <c r="M808" s="4" t="b">
        <v>0</v>
      </c>
      <c r="N808" s="4">
        <v>71</v>
      </c>
      <c r="O808" s="16">
        <f>(E808/D808)*100</f>
        <v>104.4375</v>
      </c>
      <c r="P808" s="7">
        <f t="shared" si="38"/>
        <v>117.67605633802818</v>
      </c>
      <c r="Q808" s="4" t="str">
        <f>LEFT(T808,FIND("/",T808,1)-1)</f>
        <v>music</v>
      </c>
      <c r="R808" s="4" t="str">
        <f>RIGHT(T808,LEN(T808)-FIND("/",T808))</f>
        <v>rock</v>
      </c>
      <c r="S808" s="4" t="b">
        <v>1</v>
      </c>
      <c r="T808" s="4" t="s">
        <v>8276</v>
      </c>
    </row>
    <row r="809" spans="1:20" x14ac:dyDescent="0.3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11">
        <f t="shared" si="36"/>
        <v>42794.874999999993</v>
      </c>
      <c r="K809" s="4">
        <v>1485270311</v>
      </c>
      <c r="L809" s="11">
        <f t="shared" si="37"/>
        <v>42759.420266203706</v>
      </c>
      <c r="M809" s="4" t="b">
        <v>0</v>
      </c>
      <c r="N809" s="4">
        <v>57</v>
      </c>
      <c r="O809" s="16">
        <f>(E809/D809)*100</f>
        <v>105.125</v>
      </c>
      <c r="P809" s="7">
        <f t="shared" si="38"/>
        <v>73.771929824561397</v>
      </c>
      <c r="Q809" s="4" t="str">
        <f>LEFT(T809,FIND("/",T809,1)-1)</f>
        <v>music</v>
      </c>
      <c r="R809" s="4" t="str">
        <f>RIGHT(T809,LEN(T809)-FIND("/",T809))</f>
        <v>rock</v>
      </c>
      <c r="S809" s="4" t="b">
        <v>1</v>
      </c>
      <c r="T809" s="4" t="s">
        <v>8276</v>
      </c>
    </row>
    <row r="810" spans="1:20" ht="28.8" x14ac:dyDescent="0.3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11">
        <f t="shared" si="36"/>
        <v>41994.999305555553</v>
      </c>
      <c r="K810" s="4">
        <v>1416363886</v>
      </c>
      <c r="L810" s="11">
        <f t="shared" si="37"/>
        <v>41961.892199074071</v>
      </c>
      <c r="M810" s="4" t="b">
        <v>0</v>
      </c>
      <c r="N810" s="4">
        <v>43</v>
      </c>
      <c r="O810" s="16">
        <f>(E810/D810)*100</f>
        <v>100</v>
      </c>
      <c r="P810" s="7">
        <f t="shared" si="38"/>
        <v>104.65116279069767</v>
      </c>
      <c r="Q810" s="4" t="str">
        <f>LEFT(T810,FIND("/",T810,1)-1)</f>
        <v>music</v>
      </c>
      <c r="R810" s="4" t="str">
        <f>RIGHT(T810,LEN(T810)-FIND("/",T810))</f>
        <v>rock</v>
      </c>
      <c r="S810" s="4" t="b">
        <v>1</v>
      </c>
      <c r="T810" s="4" t="s">
        <v>8276</v>
      </c>
    </row>
    <row r="811" spans="1:20" x14ac:dyDescent="0.3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11">
        <f t="shared" si="36"/>
        <v>41658.625347222223</v>
      </c>
      <c r="K811" s="4">
        <v>1387569630</v>
      </c>
      <c r="L811" s="11">
        <f t="shared" si="37"/>
        <v>41628.625347222223</v>
      </c>
      <c r="M811" s="4" t="b">
        <v>0</v>
      </c>
      <c r="N811" s="4">
        <v>52</v>
      </c>
      <c r="O811" s="16">
        <f>(E811/D811)*100</f>
        <v>103.77499999999999</v>
      </c>
      <c r="P811" s="7">
        <f t="shared" si="38"/>
        <v>79.82692307692308</v>
      </c>
      <c r="Q811" s="4" t="str">
        <f>LEFT(T811,FIND("/",T811,1)-1)</f>
        <v>music</v>
      </c>
      <c r="R811" s="4" t="str">
        <f>RIGHT(T811,LEN(T811)-FIND("/",T811))</f>
        <v>rock</v>
      </c>
      <c r="S811" s="4" t="b">
        <v>1</v>
      </c>
      <c r="T811" s="4" t="s">
        <v>8276</v>
      </c>
    </row>
    <row r="812" spans="1:20" ht="28.8" x14ac:dyDescent="0.3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11">
        <f t="shared" si="36"/>
        <v>41152.847939814812</v>
      </c>
      <c r="K812" s="4">
        <v>1343870462</v>
      </c>
      <c r="L812" s="11">
        <f t="shared" si="37"/>
        <v>41122.847939814812</v>
      </c>
      <c r="M812" s="4" t="b">
        <v>0</v>
      </c>
      <c r="N812" s="4">
        <v>27</v>
      </c>
      <c r="O812" s="16">
        <f>(E812/D812)*100</f>
        <v>105</v>
      </c>
      <c r="P812" s="7">
        <f t="shared" si="38"/>
        <v>58.333333333333336</v>
      </c>
      <c r="Q812" s="4" t="str">
        <f>LEFT(T812,FIND("/",T812,1)-1)</f>
        <v>music</v>
      </c>
      <c r="R812" s="4" t="str">
        <f>RIGHT(T812,LEN(T812)-FIND("/",T812))</f>
        <v>rock</v>
      </c>
      <c r="S812" s="4" t="b">
        <v>1</v>
      </c>
      <c r="T812" s="4" t="s">
        <v>8276</v>
      </c>
    </row>
    <row r="813" spans="1:20" x14ac:dyDescent="0.3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11">
        <f t="shared" si="36"/>
        <v>41465.494444444441</v>
      </c>
      <c r="K813" s="4">
        <v>1371569202</v>
      </c>
      <c r="L813" s="11">
        <f t="shared" si="37"/>
        <v>41443.435208333329</v>
      </c>
      <c r="M813" s="4" t="b">
        <v>0</v>
      </c>
      <c r="N813" s="4">
        <v>12</v>
      </c>
      <c r="O813" s="16">
        <f>(E813/D813)*100</f>
        <v>104</v>
      </c>
      <c r="P813" s="7">
        <f t="shared" si="38"/>
        <v>86.666666666666671</v>
      </c>
      <c r="Q813" s="4" t="str">
        <f>LEFT(T813,FIND("/",T813,1)-1)</f>
        <v>music</v>
      </c>
      <c r="R813" s="4" t="str">
        <f>RIGHT(T813,LEN(T813)-FIND("/",T813))</f>
        <v>rock</v>
      </c>
      <c r="S813" s="4" t="b">
        <v>1</v>
      </c>
      <c r="T813" s="4" t="s">
        <v>8276</v>
      </c>
    </row>
    <row r="814" spans="1:20" ht="28.8" x14ac:dyDescent="0.3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11">
        <f t="shared" si="36"/>
        <v>41334.373611111107</v>
      </c>
      <c r="K814" s="4">
        <v>1357604752</v>
      </c>
      <c r="L814" s="11">
        <f t="shared" si="37"/>
        <v>41281.809629629628</v>
      </c>
      <c r="M814" s="4" t="b">
        <v>0</v>
      </c>
      <c r="N814" s="4">
        <v>33</v>
      </c>
      <c r="O814" s="16">
        <f>(E814/D814)*100</f>
        <v>151.83333333333334</v>
      </c>
      <c r="P814" s="7">
        <f t="shared" si="38"/>
        <v>27.606060606060606</v>
      </c>
      <c r="Q814" s="4" t="str">
        <f>LEFT(T814,FIND("/",T814,1)-1)</f>
        <v>music</v>
      </c>
      <c r="R814" s="4" t="str">
        <f>RIGHT(T814,LEN(T814)-FIND("/",T814))</f>
        <v>rock</v>
      </c>
      <c r="S814" s="4" t="b">
        <v>1</v>
      </c>
      <c r="T814" s="4" t="s">
        <v>8276</v>
      </c>
    </row>
    <row r="815" spans="1:20" x14ac:dyDescent="0.3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11">
        <f t="shared" si="36"/>
        <v>41110.751909722218</v>
      </c>
      <c r="K815" s="4">
        <v>1340233365</v>
      </c>
      <c r="L815" s="11">
        <f t="shared" si="37"/>
        <v>41080.751909722218</v>
      </c>
      <c r="M815" s="4" t="b">
        <v>0</v>
      </c>
      <c r="N815" s="4">
        <v>96</v>
      </c>
      <c r="O815" s="16">
        <f>(E815/D815)*100</f>
        <v>159.99600000000001</v>
      </c>
      <c r="P815" s="7">
        <f t="shared" si="38"/>
        <v>24.999375000000001</v>
      </c>
      <c r="Q815" s="4" t="str">
        <f>LEFT(T815,FIND("/",T815,1)-1)</f>
        <v>music</v>
      </c>
      <c r="R815" s="4" t="str">
        <f>RIGHT(T815,LEN(T815)-FIND("/",T815))</f>
        <v>rock</v>
      </c>
      <c r="S815" s="4" t="b">
        <v>1</v>
      </c>
      <c r="T815" s="4" t="s">
        <v>8276</v>
      </c>
    </row>
    <row r="816" spans="1:20" ht="28.8" x14ac:dyDescent="0.3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11">
        <f t="shared" si="36"/>
        <v>40694.544444444444</v>
      </c>
      <c r="K816" s="4">
        <v>1305568201</v>
      </c>
      <c r="L816" s="11">
        <f t="shared" si="37"/>
        <v>40679.534733796296</v>
      </c>
      <c r="M816" s="4" t="b">
        <v>0</v>
      </c>
      <c r="N816" s="4">
        <v>28</v>
      </c>
      <c r="O816" s="16">
        <f>(E816/D816)*100</f>
        <v>127.3</v>
      </c>
      <c r="P816" s="7">
        <f t="shared" si="38"/>
        <v>45.464285714285715</v>
      </c>
      <c r="Q816" s="4" t="str">
        <f>LEFT(T816,FIND("/",T816,1)-1)</f>
        <v>music</v>
      </c>
      <c r="R816" s="4" t="str">
        <f>RIGHT(T816,LEN(T816)-FIND("/",T816))</f>
        <v>rock</v>
      </c>
      <c r="S816" s="4" t="b">
        <v>1</v>
      </c>
      <c r="T816" s="4" t="s">
        <v>8276</v>
      </c>
    </row>
    <row r="817" spans="1:20" x14ac:dyDescent="0.3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11">
        <f t="shared" si="36"/>
        <v>41944.70952546296</v>
      </c>
      <c r="K817" s="4">
        <v>1412287303</v>
      </c>
      <c r="L817" s="11">
        <f t="shared" si="37"/>
        <v>41914.70952546296</v>
      </c>
      <c r="M817" s="4" t="b">
        <v>0</v>
      </c>
      <c r="N817" s="4">
        <v>43</v>
      </c>
      <c r="O817" s="16">
        <f>(E817/D817)*100</f>
        <v>107</v>
      </c>
      <c r="P817" s="7">
        <f t="shared" si="38"/>
        <v>99.534883720930239</v>
      </c>
      <c r="Q817" s="4" t="str">
        <f>LEFT(T817,FIND("/",T817,1)-1)</f>
        <v>music</v>
      </c>
      <c r="R817" s="4" t="str">
        <f>RIGHT(T817,LEN(T817)-FIND("/",T817))</f>
        <v>rock</v>
      </c>
      <c r="S817" s="4" t="b">
        <v>1</v>
      </c>
      <c r="T817" s="4" t="s">
        <v>8276</v>
      </c>
    </row>
    <row r="818" spans="1:20" x14ac:dyDescent="0.3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11">
        <f t="shared" si="36"/>
        <v>41373.0625</v>
      </c>
      <c r="K818" s="4">
        <v>1362776043</v>
      </c>
      <c r="L818" s="11">
        <f t="shared" si="37"/>
        <v>41341.662534722222</v>
      </c>
      <c r="M818" s="4" t="b">
        <v>0</v>
      </c>
      <c r="N818" s="4">
        <v>205</v>
      </c>
      <c r="O818" s="16">
        <f>(E818/D818)*100</f>
        <v>115.12214285714286</v>
      </c>
      <c r="P818" s="7">
        <f t="shared" si="38"/>
        <v>39.31</v>
      </c>
      <c r="Q818" s="4" t="str">
        <f>LEFT(T818,FIND("/",T818,1)-1)</f>
        <v>music</v>
      </c>
      <c r="R818" s="4" t="str">
        <f>RIGHT(T818,LEN(T818)-FIND("/",T818))</f>
        <v>rock</v>
      </c>
      <c r="S818" s="4" t="b">
        <v>1</v>
      </c>
      <c r="T818" s="4" t="s">
        <v>8276</v>
      </c>
    </row>
    <row r="819" spans="1:20" ht="28.8" x14ac:dyDescent="0.3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11">
        <f t="shared" si="36"/>
        <v>40978.999305555553</v>
      </c>
      <c r="K819" s="4">
        <v>1326810211</v>
      </c>
      <c r="L819" s="11">
        <f t="shared" si="37"/>
        <v>40925.391331018516</v>
      </c>
      <c r="M819" s="4" t="b">
        <v>0</v>
      </c>
      <c r="N819" s="4">
        <v>23</v>
      </c>
      <c r="O819" s="16">
        <f>(E819/D819)*100</f>
        <v>137.11066666666665</v>
      </c>
      <c r="P819" s="7">
        <f t="shared" si="38"/>
        <v>89.419999999999987</v>
      </c>
      <c r="Q819" s="4" t="str">
        <f>LEFT(T819,FIND("/",T819,1)-1)</f>
        <v>music</v>
      </c>
      <c r="R819" s="4" t="str">
        <f>RIGHT(T819,LEN(T819)-FIND("/",T819))</f>
        <v>rock</v>
      </c>
      <c r="S819" s="4" t="b">
        <v>1</v>
      </c>
      <c r="T819" s="4" t="s">
        <v>8276</v>
      </c>
    </row>
    <row r="820" spans="1:20" ht="28.8" x14ac:dyDescent="0.3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11">
        <f t="shared" si="36"/>
        <v>41128.500694444439</v>
      </c>
      <c r="K820" s="4">
        <v>1343682681</v>
      </c>
      <c r="L820" s="11">
        <f t="shared" si="37"/>
        <v>41120.67454861111</v>
      </c>
      <c r="M820" s="4" t="b">
        <v>0</v>
      </c>
      <c r="N820" s="4">
        <v>19</v>
      </c>
      <c r="O820" s="16">
        <f>(E820/D820)*100</f>
        <v>155.71428571428572</v>
      </c>
      <c r="P820" s="7">
        <f t="shared" si="38"/>
        <v>28.684210526315791</v>
      </c>
      <c r="Q820" s="4" t="str">
        <f>LEFT(T820,FIND("/",T820,1)-1)</f>
        <v>music</v>
      </c>
      <c r="R820" s="4" t="str">
        <f>RIGHT(T820,LEN(T820)-FIND("/",T820))</f>
        <v>rock</v>
      </c>
      <c r="S820" s="4" t="b">
        <v>1</v>
      </c>
      <c r="T820" s="4" t="s">
        <v>8276</v>
      </c>
    </row>
    <row r="821" spans="1:20" x14ac:dyDescent="0.3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11">
        <f t="shared" si="36"/>
        <v>41628.988888888889</v>
      </c>
      <c r="K821" s="4">
        <v>1386806254</v>
      </c>
      <c r="L821" s="11">
        <f t="shared" si="37"/>
        <v>41619.789976851847</v>
      </c>
      <c r="M821" s="4" t="b">
        <v>0</v>
      </c>
      <c r="N821" s="4">
        <v>14</v>
      </c>
      <c r="O821" s="16">
        <f>(E821/D821)*100</f>
        <v>108.74999999999999</v>
      </c>
      <c r="P821" s="7">
        <f t="shared" si="38"/>
        <v>31.071428571428573</v>
      </c>
      <c r="Q821" s="4" t="str">
        <f>LEFT(T821,FIND("/",T821,1)-1)</f>
        <v>music</v>
      </c>
      <c r="R821" s="4" t="str">
        <f>RIGHT(T821,LEN(T821)-FIND("/",T821))</f>
        <v>rock</v>
      </c>
      <c r="S821" s="4" t="b">
        <v>1</v>
      </c>
      <c r="T821" s="4" t="s">
        <v>8276</v>
      </c>
    </row>
    <row r="822" spans="1:20" x14ac:dyDescent="0.3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11">
        <f t="shared" si="36"/>
        <v>41799</v>
      </c>
      <c r="K822" s="4">
        <v>1399666342</v>
      </c>
      <c r="L822" s="11">
        <f t="shared" si="37"/>
        <v>41768.633587962962</v>
      </c>
      <c r="M822" s="4" t="b">
        <v>0</v>
      </c>
      <c r="N822" s="4">
        <v>38</v>
      </c>
      <c r="O822" s="16">
        <f>(E822/D822)*100</f>
        <v>134.05000000000001</v>
      </c>
      <c r="P822" s="7">
        <f t="shared" si="38"/>
        <v>70.55263157894737</v>
      </c>
      <c r="Q822" s="4" t="str">
        <f>LEFT(T822,FIND("/",T822,1)-1)</f>
        <v>music</v>
      </c>
      <c r="R822" s="4" t="str">
        <f>RIGHT(T822,LEN(T822)-FIND("/",T822))</f>
        <v>rock</v>
      </c>
      <c r="S822" s="4" t="b">
        <v>1</v>
      </c>
      <c r="T822" s="4" t="s">
        <v>8276</v>
      </c>
    </row>
    <row r="823" spans="1:20" x14ac:dyDescent="0.3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11">
        <f t="shared" si="36"/>
        <v>42127.959027777775</v>
      </c>
      <c r="K823" s="4">
        <v>1427753265</v>
      </c>
      <c r="L823" s="11">
        <f t="shared" si="37"/>
        <v>42093.71371527778</v>
      </c>
      <c r="M823" s="4" t="b">
        <v>0</v>
      </c>
      <c r="N823" s="4">
        <v>78</v>
      </c>
      <c r="O823" s="16">
        <f>(E823/D823)*100</f>
        <v>100</v>
      </c>
      <c r="P823" s="7">
        <f t="shared" si="38"/>
        <v>224.12820512820514</v>
      </c>
      <c r="Q823" s="4" t="str">
        <f>LEFT(T823,FIND("/",T823,1)-1)</f>
        <v>music</v>
      </c>
      <c r="R823" s="4" t="str">
        <f>RIGHT(T823,LEN(T823)-FIND("/",T823))</f>
        <v>rock</v>
      </c>
      <c r="S823" s="4" t="b">
        <v>1</v>
      </c>
      <c r="T823" s="4" t="s">
        <v>8276</v>
      </c>
    </row>
    <row r="824" spans="1:20" x14ac:dyDescent="0.3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11">
        <f t="shared" si="36"/>
        <v>41187.739004629628</v>
      </c>
      <c r="K824" s="4">
        <v>1346885050</v>
      </c>
      <c r="L824" s="11">
        <f t="shared" si="37"/>
        <v>41157.739004629628</v>
      </c>
      <c r="M824" s="4" t="b">
        <v>0</v>
      </c>
      <c r="N824" s="4">
        <v>69</v>
      </c>
      <c r="O824" s="16">
        <f>(E824/D824)*100</f>
        <v>119.16666666666667</v>
      </c>
      <c r="P824" s="7">
        <f t="shared" si="38"/>
        <v>51.811594202898547</v>
      </c>
      <c r="Q824" s="4" t="str">
        <f>LEFT(T824,FIND("/",T824,1)-1)</f>
        <v>music</v>
      </c>
      <c r="R824" s="4" t="str">
        <f>RIGHT(T824,LEN(T824)-FIND("/",T824))</f>
        <v>rock</v>
      </c>
      <c r="S824" s="4" t="b">
        <v>1</v>
      </c>
      <c r="T824" s="4" t="s">
        <v>8276</v>
      </c>
    </row>
    <row r="825" spans="1:20" x14ac:dyDescent="0.3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11">
        <f t="shared" si="36"/>
        <v>42085.722824074073</v>
      </c>
      <c r="K825" s="4">
        <v>1424474452</v>
      </c>
      <c r="L825" s="11">
        <f t="shared" si="37"/>
        <v>42055.764490740738</v>
      </c>
      <c r="M825" s="4" t="b">
        <v>0</v>
      </c>
      <c r="N825" s="4">
        <v>33</v>
      </c>
      <c r="O825" s="16">
        <f>(E825/D825)*100</f>
        <v>179.5</v>
      </c>
      <c r="P825" s="7">
        <f t="shared" si="38"/>
        <v>43.515151515151516</v>
      </c>
      <c r="Q825" s="4" t="str">
        <f>LEFT(T825,FIND("/",T825,1)-1)</f>
        <v>music</v>
      </c>
      <c r="R825" s="4" t="str">
        <f>RIGHT(T825,LEN(T825)-FIND("/",T825))</f>
        <v>rock</v>
      </c>
      <c r="S825" s="4" t="b">
        <v>1</v>
      </c>
      <c r="T825" s="4" t="s">
        <v>8276</v>
      </c>
    </row>
    <row r="826" spans="1:20" ht="28.8" x14ac:dyDescent="0.3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11">
        <f t="shared" si="36"/>
        <v>40286.082638888889</v>
      </c>
      <c r="K826" s="4">
        <v>1268459318</v>
      </c>
      <c r="L826" s="11">
        <f t="shared" si="37"/>
        <v>40250.033773148149</v>
      </c>
      <c r="M826" s="4" t="b">
        <v>0</v>
      </c>
      <c r="N826" s="4">
        <v>54</v>
      </c>
      <c r="O826" s="16">
        <f>(E826/D826)*100</f>
        <v>134.38124999999999</v>
      </c>
      <c r="P826" s="7">
        <f t="shared" si="38"/>
        <v>39.816666666666663</v>
      </c>
      <c r="Q826" s="4" t="str">
        <f>LEFT(T826,FIND("/",T826,1)-1)</f>
        <v>music</v>
      </c>
      <c r="R826" s="4" t="str">
        <f>RIGHT(T826,LEN(T826)-FIND("/",T826))</f>
        <v>rock</v>
      </c>
      <c r="S826" s="4" t="b">
        <v>1</v>
      </c>
      <c r="T826" s="4" t="s">
        <v>8276</v>
      </c>
    </row>
    <row r="827" spans="1:20" x14ac:dyDescent="0.3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11">
        <f t="shared" si="36"/>
        <v>41211.098194444443</v>
      </c>
      <c r="K827" s="4">
        <v>1349335284</v>
      </c>
      <c r="L827" s="11">
        <f t="shared" si="37"/>
        <v>41186.098194444443</v>
      </c>
      <c r="M827" s="4" t="b">
        <v>0</v>
      </c>
      <c r="N827" s="4">
        <v>99</v>
      </c>
      <c r="O827" s="16">
        <f>(E827/D827)*100</f>
        <v>100.43200000000002</v>
      </c>
      <c r="P827" s="7">
        <f t="shared" si="38"/>
        <v>126.8080808080808</v>
      </c>
      <c r="Q827" s="4" t="str">
        <f>LEFT(T827,FIND("/",T827,1)-1)</f>
        <v>music</v>
      </c>
      <c r="R827" s="4" t="str">
        <f>RIGHT(T827,LEN(T827)-FIND("/",T827))</f>
        <v>rock</v>
      </c>
      <c r="S827" s="4" t="b">
        <v>1</v>
      </c>
      <c r="T827" s="4" t="s">
        <v>8276</v>
      </c>
    </row>
    <row r="828" spans="1:20" x14ac:dyDescent="0.3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11">
        <f t="shared" si="36"/>
        <v>40993.788541666661</v>
      </c>
      <c r="K828" s="4">
        <v>1330908930</v>
      </c>
      <c r="L828" s="11">
        <f t="shared" si="37"/>
        <v>40972.830208333333</v>
      </c>
      <c r="M828" s="4" t="b">
        <v>0</v>
      </c>
      <c r="N828" s="4">
        <v>49</v>
      </c>
      <c r="O828" s="16">
        <f>(E828/D828)*100</f>
        <v>101.45454545454547</v>
      </c>
      <c r="P828" s="7">
        <f t="shared" si="38"/>
        <v>113.87755102040816</v>
      </c>
      <c r="Q828" s="4" t="str">
        <f>LEFT(T828,FIND("/",T828,1)-1)</f>
        <v>music</v>
      </c>
      <c r="R828" s="4" t="str">
        <f>RIGHT(T828,LEN(T828)-FIND("/",T828))</f>
        <v>rock</v>
      </c>
      <c r="S828" s="4" t="b">
        <v>1</v>
      </c>
      <c r="T828" s="4" t="s">
        <v>8276</v>
      </c>
    </row>
    <row r="829" spans="1:20" ht="28.8" x14ac:dyDescent="0.3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11">
        <f t="shared" si="36"/>
        <v>40953.617361111108</v>
      </c>
      <c r="K829" s="4">
        <v>1326972107</v>
      </c>
      <c r="L829" s="11">
        <f t="shared" si="37"/>
        <v>40927.265127314815</v>
      </c>
      <c r="M829" s="4" t="b">
        <v>0</v>
      </c>
      <c r="N829" s="4">
        <v>11</v>
      </c>
      <c r="O829" s="16">
        <f>(E829/D829)*100</f>
        <v>103.33333333333334</v>
      </c>
      <c r="P829" s="7">
        <f t="shared" si="38"/>
        <v>28.181818181818183</v>
      </c>
      <c r="Q829" s="4" t="str">
        <f>LEFT(T829,FIND("/",T829,1)-1)</f>
        <v>music</v>
      </c>
      <c r="R829" s="4" t="str">
        <f>RIGHT(T829,LEN(T829)-FIND("/",T829))</f>
        <v>rock</v>
      </c>
      <c r="S829" s="4" t="b">
        <v>1</v>
      </c>
      <c r="T829" s="4" t="s">
        <v>8276</v>
      </c>
    </row>
    <row r="830" spans="1:20" ht="28.8" x14ac:dyDescent="0.3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11">
        <f t="shared" si="36"/>
        <v>41085.474999999999</v>
      </c>
      <c r="K830" s="4">
        <v>1339549982</v>
      </c>
      <c r="L830" s="11">
        <f t="shared" si="37"/>
        <v>41072.84238425926</v>
      </c>
      <c r="M830" s="4" t="b">
        <v>0</v>
      </c>
      <c r="N830" s="4">
        <v>38</v>
      </c>
      <c r="O830" s="16">
        <f>(E830/D830)*100</f>
        <v>107</v>
      </c>
      <c r="P830" s="7">
        <f t="shared" si="38"/>
        <v>36.60526315789474</v>
      </c>
      <c r="Q830" s="4" t="str">
        <f>LEFT(T830,FIND("/",T830,1)-1)</f>
        <v>music</v>
      </c>
      <c r="R830" s="4" t="str">
        <f>RIGHT(T830,LEN(T830)-FIND("/",T830))</f>
        <v>rock</v>
      </c>
      <c r="S830" s="4" t="b">
        <v>1</v>
      </c>
      <c r="T830" s="4" t="s">
        <v>8276</v>
      </c>
    </row>
    <row r="831" spans="1:20" ht="28.8" x14ac:dyDescent="0.3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11">
        <f t="shared" si="36"/>
        <v>42564.593055555553</v>
      </c>
      <c r="K831" s="4">
        <v>1463253240</v>
      </c>
      <c r="L831" s="11">
        <f t="shared" si="37"/>
        <v>42504.593055555553</v>
      </c>
      <c r="M831" s="4" t="b">
        <v>0</v>
      </c>
      <c r="N831" s="4">
        <v>16</v>
      </c>
      <c r="O831" s="16">
        <f>(E831/D831)*100</f>
        <v>104</v>
      </c>
      <c r="P831" s="7">
        <f t="shared" si="38"/>
        <v>32.5</v>
      </c>
      <c r="Q831" s="4" t="str">
        <f>LEFT(T831,FIND("/",T831,1)-1)</f>
        <v>music</v>
      </c>
      <c r="R831" s="4" t="str">
        <f>RIGHT(T831,LEN(T831)-FIND("/",T831))</f>
        <v>rock</v>
      </c>
      <c r="S831" s="4" t="b">
        <v>1</v>
      </c>
      <c r="T831" s="4" t="s">
        <v>8276</v>
      </c>
    </row>
    <row r="832" spans="1:20" x14ac:dyDescent="0.3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11">
        <f t="shared" si="36"/>
        <v>41355.27575231481</v>
      </c>
      <c r="K832" s="4">
        <v>1361363825</v>
      </c>
      <c r="L832" s="11">
        <f t="shared" si="37"/>
        <v>41325.317418981482</v>
      </c>
      <c r="M832" s="4" t="b">
        <v>0</v>
      </c>
      <c r="N832" s="4">
        <v>32</v>
      </c>
      <c r="O832" s="16">
        <f>(E832/D832)*100</f>
        <v>107.83333333333334</v>
      </c>
      <c r="P832" s="7">
        <f t="shared" si="38"/>
        <v>60.65625</v>
      </c>
      <c r="Q832" s="4" t="str">
        <f>LEFT(T832,FIND("/",T832,1)-1)</f>
        <v>music</v>
      </c>
      <c r="R832" s="4" t="str">
        <f>RIGHT(T832,LEN(T832)-FIND("/",T832))</f>
        <v>rock</v>
      </c>
      <c r="S832" s="4" t="b">
        <v>1</v>
      </c>
      <c r="T832" s="4" t="s">
        <v>8276</v>
      </c>
    </row>
    <row r="833" spans="1:20" x14ac:dyDescent="0.3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11">
        <f t="shared" si="36"/>
        <v>41026.438587962963</v>
      </c>
      <c r="K833" s="4">
        <v>1332948694</v>
      </c>
      <c r="L833" s="11">
        <f t="shared" si="37"/>
        <v>40996.438587962963</v>
      </c>
      <c r="M833" s="4" t="b">
        <v>0</v>
      </c>
      <c r="N833" s="4">
        <v>20</v>
      </c>
      <c r="O833" s="16">
        <f>(E833/D833)*100</f>
        <v>233.33333333333334</v>
      </c>
      <c r="P833" s="7">
        <f t="shared" si="38"/>
        <v>175</v>
      </c>
      <c r="Q833" s="4" t="str">
        <f>LEFT(T833,FIND("/",T833,1)-1)</f>
        <v>music</v>
      </c>
      <c r="R833" s="4" t="str">
        <f>RIGHT(T833,LEN(T833)-FIND("/",T833))</f>
        <v>rock</v>
      </c>
      <c r="S833" s="4" t="b">
        <v>1</v>
      </c>
      <c r="T833" s="4" t="s">
        <v>8276</v>
      </c>
    </row>
    <row r="834" spans="1:20" ht="28.8" x14ac:dyDescent="0.3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11">
        <f t="shared" si="36"/>
        <v>40929.134027777778</v>
      </c>
      <c r="K834" s="4">
        <v>1321978335</v>
      </c>
      <c r="L834" s="11">
        <f t="shared" si="37"/>
        <v>40869.466840277775</v>
      </c>
      <c r="M834" s="4" t="b">
        <v>0</v>
      </c>
      <c r="N834" s="4">
        <v>154</v>
      </c>
      <c r="O834" s="16">
        <f>(E834/D834)*100</f>
        <v>100.60706666666665</v>
      </c>
      <c r="P834" s="7">
        <f t="shared" si="38"/>
        <v>97.993896103896105</v>
      </c>
      <c r="Q834" s="4" t="str">
        <f>LEFT(T834,FIND("/",T834,1)-1)</f>
        <v>music</v>
      </c>
      <c r="R834" s="4" t="str">
        <f>RIGHT(T834,LEN(T834)-FIND("/",T834))</f>
        <v>rock</v>
      </c>
      <c r="S834" s="4" t="b">
        <v>1</v>
      </c>
      <c r="T834" s="4" t="s">
        <v>8276</v>
      </c>
    </row>
    <row r="835" spans="1:20" x14ac:dyDescent="0.3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11">
        <f t="shared" ref="J835:J898" si="39">(((I835/60)/60)/24)+DATE(1970,1,1)+(-5/24)</f>
        <v>41748.669849537036</v>
      </c>
      <c r="K835" s="4">
        <v>1395349475</v>
      </c>
      <c r="L835" s="11">
        <f t="shared" ref="L835:L898" si="40">(((K835/60)/60)/24)+DATE(1970,1,1)+(-5/24)</f>
        <v>41718.669849537036</v>
      </c>
      <c r="M835" s="4" t="b">
        <v>0</v>
      </c>
      <c r="N835" s="4">
        <v>41</v>
      </c>
      <c r="O835" s="16">
        <f>(E835/D835)*100</f>
        <v>101.66666666666666</v>
      </c>
      <c r="P835" s="7">
        <f t="shared" ref="P835:P898" si="41">(E835/N835)</f>
        <v>148.78048780487805</v>
      </c>
      <c r="Q835" s="4" t="str">
        <f>LEFT(T835,FIND("/",T835,1)-1)</f>
        <v>music</v>
      </c>
      <c r="R835" s="4" t="str">
        <f>RIGHT(T835,LEN(T835)-FIND("/",T835))</f>
        <v>rock</v>
      </c>
      <c r="S835" s="4" t="b">
        <v>1</v>
      </c>
      <c r="T835" s="4" t="s">
        <v>8276</v>
      </c>
    </row>
    <row r="836" spans="1:20" ht="28.8" x14ac:dyDescent="0.3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11">
        <f t="shared" si="39"/>
        <v>41455.957638888889</v>
      </c>
      <c r="K836" s="4">
        <v>1369770292</v>
      </c>
      <c r="L836" s="11">
        <f t="shared" si="40"/>
        <v>41422.614490740736</v>
      </c>
      <c r="M836" s="4" t="b">
        <v>0</v>
      </c>
      <c r="N836" s="4">
        <v>75</v>
      </c>
      <c r="O836" s="16">
        <f>(E836/D836)*100</f>
        <v>131.0181818181818</v>
      </c>
      <c r="P836" s="7">
        <f t="shared" si="41"/>
        <v>96.08</v>
      </c>
      <c r="Q836" s="4" t="str">
        <f>LEFT(T836,FIND("/",T836,1)-1)</f>
        <v>music</v>
      </c>
      <c r="R836" s="4" t="str">
        <f>RIGHT(T836,LEN(T836)-FIND("/",T836))</f>
        <v>rock</v>
      </c>
      <c r="S836" s="4" t="b">
        <v>1</v>
      </c>
      <c r="T836" s="4" t="s">
        <v>8276</v>
      </c>
    </row>
    <row r="837" spans="1:20" ht="28.8" x14ac:dyDescent="0.3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11">
        <f t="shared" si="39"/>
        <v>41047.916666666664</v>
      </c>
      <c r="K837" s="4">
        <v>1333709958</v>
      </c>
      <c r="L837" s="11">
        <f t="shared" si="40"/>
        <v>41005.249513888884</v>
      </c>
      <c r="M837" s="4" t="b">
        <v>0</v>
      </c>
      <c r="N837" s="4">
        <v>40</v>
      </c>
      <c r="O837" s="16">
        <f>(E837/D837)*100</f>
        <v>117.25000000000001</v>
      </c>
      <c r="P837" s="7">
        <f t="shared" si="41"/>
        <v>58.625</v>
      </c>
      <c r="Q837" s="4" t="str">
        <f>LEFT(T837,FIND("/",T837,1)-1)</f>
        <v>music</v>
      </c>
      <c r="R837" s="4" t="str">
        <f>RIGHT(T837,LEN(T837)-FIND("/",T837))</f>
        <v>rock</v>
      </c>
      <c r="S837" s="4" t="b">
        <v>1</v>
      </c>
      <c r="T837" s="4" t="s">
        <v>8276</v>
      </c>
    </row>
    <row r="838" spans="1:20" x14ac:dyDescent="0.3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11">
        <f t="shared" si="39"/>
        <v>41553.848587962959</v>
      </c>
      <c r="K838" s="4">
        <v>1378516918</v>
      </c>
      <c r="L838" s="11">
        <f t="shared" si="40"/>
        <v>41523.848587962959</v>
      </c>
      <c r="M838" s="4" t="b">
        <v>0</v>
      </c>
      <c r="N838" s="4">
        <v>46</v>
      </c>
      <c r="O838" s="16">
        <f>(E838/D838)*100</f>
        <v>100.93039999999999</v>
      </c>
      <c r="P838" s="7">
        <f t="shared" si="41"/>
        <v>109.70695652173914</v>
      </c>
      <c r="Q838" s="4" t="str">
        <f>LEFT(T838,FIND("/",T838,1)-1)</f>
        <v>music</v>
      </c>
      <c r="R838" s="4" t="str">
        <f>RIGHT(T838,LEN(T838)-FIND("/",T838))</f>
        <v>rock</v>
      </c>
      <c r="S838" s="4" t="b">
        <v>1</v>
      </c>
      <c r="T838" s="4" t="s">
        <v>8276</v>
      </c>
    </row>
    <row r="839" spans="1:20" x14ac:dyDescent="0.3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11">
        <f t="shared" si="39"/>
        <v>41760.79006944444</v>
      </c>
      <c r="K839" s="4">
        <v>1396396662</v>
      </c>
      <c r="L839" s="11">
        <f t="shared" si="40"/>
        <v>41730.79006944444</v>
      </c>
      <c r="M839" s="4" t="b">
        <v>0</v>
      </c>
      <c r="N839" s="4">
        <v>62</v>
      </c>
      <c r="O839" s="16">
        <f>(E839/D839)*100</f>
        <v>121.8</v>
      </c>
      <c r="P839" s="7">
        <f t="shared" si="41"/>
        <v>49.112903225806448</v>
      </c>
      <c r="Q839" s="4" t="str">
        <f>LEFT(T839,FIND("/",T839,1)-1)</f>
        <v>music</v>
      </c>
      <c r="R839" s="4" t="str">
        <f>RIGHT(T839,LEN(T839)-FIND("/",T839))</f>
        <v>rock</v>
      </c>
      <c r="S839" s="4" t="b">
        <v>1</v>
      </c>
      <c r="T839" s="4" t="s">
        <v>8276</v>
      </c>
    </row>
    <row r="840" spans="1:20" ht="28.8" x14ac:dyDescent="0.3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11">
        <f t="shared" si="39"/>
        <v>40925.689641203702</v>
      </c>
      <c r="K840" s="4">
        <v>1324243985</v>
      </c>
      <c r="L840" s="11">
        <f t="shared" si="40"/>
        <v>40895.689641203702</v>
      </c>
      <c r="M840" s="4" t="b">
        <v>0</v>
      </c>
      <c r="N840" s="4">
        <v>61</v>
      </c>
      <c r="O840" s="16">
        <f>(E840/D840)*100</f>
        <v>145.4</v>
      </c>
      <c r="P840" s="7">
        <f t="shared" si="41"/>
        <v>47.672131147540981</v>
      </c>
      <c r="Q840" s="4" t="str">
        <f>LEFT(T840,FIND("/",T840,1)-1)</f>
        <v>music</v>
      </c>
      <c r="R840" s="4" t="str">
        <f>RIGHT(T840,LEN(T840)-FIND("/",T840))</f>
        <v>rock</v>
      </c>
      <c r="S840" s="4" t="b">
        <v>1</v>
      </c>
      <c r="T840" s="4" t="s">
        <v>8276</v>
      </c>
    </row>
    <row r="841" spans="1:20" x14ac:dyDescent="0.3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11">
        <f t="shared" si="39"/>
        <v>41174.555046296293</v>
      </c>
      <c r="K841" s="4">
        <v>1345745956</v>
      </c>
      <c r="L841" s="11">
        <f t="shared" si="40"/>
        <v>41144.555046296293</v>
      </c>
      <c r="M841" s="4" t="b">
        <v>0</v>
      </c>
      <c r="N841" s="4">
        <v>96</v>
      </c>
      <c r="O841" s="16">
        <f>(E841/D841)*100</f>
        <v>116.61660000000001</v>
      </c>
      <c r="P841" s="7">
        <f t="shared" si="41"/>
        <v>60.737812499999997</v>
      </c>
      <c r="Q841" s="4" t="str">
        <f>LEFT(T841,FIND("/",T841,1)-1)</f>
        <v>music</v>
      </c>
      <c r="R841" s="4" t="str">
        <f>RIGHT(T841,LEN(T841)-FIND("/",T841))</f>
        <v>rock</v>
      </c>
      <c r="S841" s="4" t="b">
        <v>1</v>
      </c>
      <c r="T841" s="4" t="s">
        <v>8276</v>
      </c>
    </row>
    <row r="842" spans="1:20" ht="28.8" x14ac:dyDescent="0.3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11">
        <f t="shared" si="39"/>
        <v>42637.018368055556</v>
      </c>
      <c r="K842" s="4">
        <v>1472102787</v>
      </c>
      <c r="L842" s="11">
        <f t="shared" si="40"/>
        <v>42607.018368055556</v>
      </c>
      <c r="M842" s="4" t="b">
        <v>0</v>
      </c>
      <c r="N842" s="4">
        <v>190</v>
      </c>
      <c r="O842" s="16">
        <f>(E842/D842)*100</f>
        <v>120.4166</v>
      </c>
      <c r="P842" s="7">
        <f t="shared" si="41"/>
        <v>63.37715789473684</v>
      </c>
      <c r="Q842" s="4" t="str">
        <f>LEFT(T842,FIND("/",T842,1)-1)</f>
        <v>music</v>
      </c>
      <c r="R842" s="4" t="str">
        <f>RIGHT(T842,LEN(T842)-FIND("/",T842))</f>
        <v>metal</v>
      </c>
      <c r="S842" s="4" t="b">
        <v>1</v>
      </c>
      <c r="T842" s="4" t="s">
        <v>8277</v>
      </c>
    </row>
    <row r="843" spans="1:20" ht="28.8" x14ac:dyDescent="0.3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11">
        <f t="shared" si="39"/>
        <v>41953.672025462954</v>
      </c>
      <c r="K843" s="4">
        <v>1413058063</v>
      </c>
      <c r="L843" s="11">
        <f t="shared" si="40"/>
        <v>41923.63035879629</v>
      </c>
      <c r="M843" s="4" t="b">
        <v>1</v>
      </c>
      <c r="N843" s="4">
        <v>94</v>
      </c>
      <c r="O843" s="16">
        <f>(E843/D843)*100</f>
        <v>101.32000000000001</v>
      </c>
      <c r="P843" s="7">
        <f t="shared" si="41"/>
        <v>53.893617021276597</v>
      </c>
      <c r="Q843" s="4" t="str">
        <f>LEFT(T843,FIND("/",T843,1)-1)</f>
        <v>music</v>
      </c>
      <c r="R843" s="4" t="str">
        <f>RIGHT(T843,LEN(T843)-FIND("/",T843))</f>
        <v>metal</v>
      </c>
      <c r="S843" s="4" t="b">
        <v>1</v>
      </c>
      <c r="T843" s="4" t="s">
        <v>8277</v>
      </c>
    </row>
    <row r="844" spans="1:20" ht="28.8" x14ac:dyDescent="0.3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11">
        <f t="shared" si="39"/>
        <v>41560.957638888889</v>
      </c>
      <c r="K844" s="4">
        <v>1378735983</v>
      </c>
      <c r="L844" s="11">
        <f t="shared" si="40"/>
        <v>41526.384062500001</v>
      </c>
      <c r="M844" s="4" t="b">
        <v>1</v>
      </c>
      <c r="N844" s="4">
        <v>39</v>
      </c>
      <c r="O844" s="16">
        <f>(E844/D844)*100</f>
        <v>104.32</v>
      </c>
      <c r="P844" s="7">
        <f t="shared" si="41"/>
        <v>66.871794871794876</v>
      </c>
      <c r="Q844" s="4" t="str">
        <f>LEFT(T844,FIND("/",T844,1)-1)</f>
        <v>music</v>
      </c>
      <c r="R844" s="4" t="str">
        <f>RIGHT(T844,LEN(T844)-FIND("/",T844))</f>
        <v>metal</v>
      </c>
      <c r="S844" s="4" t="b">
        <v>1</v>
      </c>
      <c r="T844" s="4" t="s">
        <v>8277</v>
      </c>
    </row>
    <row r="845" spans="1:20" ht="28.8" x14ac:dyDescent="0.3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11">
        <f t="shared" si="39"/>
        <v>42712.124999999993</v>
      </c>
      <c r="K845" s="4">
        <v>1479708680</v>
      </c>
      <c r="L845" s="11">
        <f t="shared" si="40"/>
        <v>42695.049537037034</v>
      </c>
      <c r="M845" s="4" t="b">
        <v>0</v>
      </c>
      <c r="N845" s="4">
        <v>127</v>
      </c>
      <c r="O845" s="16">
        <f>(E845/D845)*100</f>
        <v>267.13333333333333</v>
      </c>
      <c r="P845" s="7">
        <f t="shared" si="41"/>
        <v>63.102362204724407</v>
      </c>
      <c r="Q845" s="4" t="str">
        <f>LEFT(T845,FIND("/",T845,1)-1)</f>
        <v>music</v>
      </c>
      <c r="R845" s="4" t="str">
        <f>RIGHT(T845,LEN(T845)-FIND("/",T845))</f>
        <v>metal</v>
      </c>
      <c r="S845" s="4" t="b">
        <v>1</v>
      </c>
      <c r="T845" s="4" t="s">
        <v>8277</v>
      </c>
    </row>
    <row r="846" spans="1:20" ht="28.8" x14ac:dyDescent="0.3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11">
        <f t="shared" si="39"/>
        <v>41943.999305555553</v>
      </c>
      <c r="K846" s="4">
        <v>1411489552</v>
      </c>
      <c r="L846" s="11">
        <f t="shared" si="40"/>
        <v>41905.476296296292</v>
      </c>
      <c r="M846" s="4" t="b">
        <v>1</v>
      </c>
      <c r="N846" s="4">
        <v>159</v>
      </c>
      <c r="O846" s="16">
        <f>(E846/D846)*100</f>
        <v>194.13333333333333</v>
      </c>
      <c r="P846" s="7">
        <f t="shared" si="41"/>
        <v>36.628930817610062</v>
      </c>
      <c r="Q846" s="4" t="str">
        <f>LEFT(T846,FIND("/",T846,1)-1)</f>
        <v>music</v>
      </c>
      <c r="R846" s="4" t="str">
        <f>RIGHT(T846,LEN(T846)-FIND("/",T846))</f>
        <v>metal</v>
      </c>
      <c r="S846" s="4" t="b">
        <v>1</v>
      </c>
      <c r="T846" s="4" t="s">
        <v>8277</v>
      </c>
    </row>
    <row r="847" spans="1:20" x14ac:dyDescent="0.3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11">
        <f t="shared" si="39"/>
        <v>42617.957638888889</v>
      </c>
      <c r="K847" s="4">
        <v>1469595396</v>
      </c>
      <c r="L847" s="11">
        <f t="shared" si="40"/>
        <v>42577.997638888883</v>
      </c>
      <c r="M847" s="4" t="b">
        <v>0</v>
      </c>
      <c r="N847" s="4">
        <v>177</v>
      </c>
      <c r="O847" s="16">
        <f>(E847/D847)*100</f>
        <v>120.3802</v>
      </c>
      <c r="P847" s="7">
        <f t="shared" si="41"/>
        <v>34.005706214689269</v>
      </c>
      <c r="Q847" s="4" t="str">
        <f>LEFT(T847,FIND("/",T847,1)-1)</f>
        <v>music</v>
      </c>
      <c r="R847" s="4" t="str">
        <f>RIGHT(T847,LEN(T847)-FIND("/",T847))</f>
        <v>metal</v>
      </c>
      <c r="S847" s="4" t="b">
        <v>1</v>
      </c>
      <c r="T847" s="4" t="s">
        <v>8277</v>
      </c>
    </row>
    <row r="848" spans="1:20" ht="28.8" x14ac:dyDescent="0.3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11">
        <f t="shared" si="39"/>
        <v>41708.375</v>
      </c>
      <c r="K848" s="4">
        <v>1393233855</v>
      </c>
      <c r="L848" s="11">
        <f t="shared" si="40"/>
        <v>41694.183506944442</v>
      </c>
      <c r="M848" s="4" t="b">
        <v>0</v>
      </c>
      <c r="N848" s="4">
        <v>47</v>
      </c>
      <c r="O848" s="16">
        <f>(E848/D848)*100</f>
        <v>122.00090909090908</v>
      </c>
      <c r="P848" s="7">
        <f t="shared" si="41"/>
        <v>28.553404255319148</v>
      </c>
      <c r="Q848" s="4" t="str">
        <f>LEFT(T848,FIND("/",T848,1)-1)</f>
        <v>music</v>
      </c>
      <c r="R848" s="4" t="str">
        <f>RIGHT(T848,LEN(T848)-FIND("/",T848))</f>
        <v>metal</v>
      </c>
      <c r="S848" s="4" t="b">
        <v>1</v>
      </c>
      <c r="T848" s="4" t="s">
        <v>8277</v>
      </c>
    </row>
    <row r="849" spans="1:20" x14ac:dyDescent="0.3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11">
        <f t="shared" si="39"/>
        <v>42195.590000000004</v>
      </c>
      <c r="K849" s="4">
        <v>1433963376</v>
      </c>
      <c r="L849" s="11">
        <f t="shared" si="40"/>
        <v>42165.590000000004</v>
      </c>
      <c r="M849" s="4" t="b">
        <v>0</v>
      </c>
      <c r="N849" s="4">
        <v>1</v>
      </c>
      <c r="O849" s="16">
        <f>(E849/D849)*100</f>
        <v>100</v>
      </c>
      <c r="P849" s="7">
        <f t="shared" si="41"/>
        <v>10</v>
      </c>
      <c r="Q849" s="4" t="str">
        <f>LEFT(T849,FIND("/",T849,1)-1)</f>
        <v>music</v>
      </c>
      <c r="R849" s="4" t="str">
        <f>RIGHT(T849,LEN(T849)-FIND("/",T849))</f>
        <v>metal</v>
      </c>
      <c r="S849" s="4" t="b">
        <v>1</v>
      </c>
      <c r="T849" s="4" t="s">
        <v>8277</v>
      </c>
    </row>
    <row r="850" spans="1:20" ht="28.8" x14ac:dyDescent="0.3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11">
        <f t="shared" si="39"/>
        <v>42108.583715277775</v>
      </c>
      <c r="K850" s="4">
        <v>1426446033</v>
      </c>
      <c r="L850" s="11">
        <f t="shared" si="40"/>
        <v>42078.583715277775</v>
      </c>
      <c r="M850" s="4" t="b">
        <v>0</v>
      </c>
      <c r="N850" s="4">
        <v>16</v>
      </c>
      <c r="O850" s="16">
        <f>(E850/D850)*100</f>
        <v>100</v>
      </c>
      <c r="P850" s="7">
        <f t="shared" si="41"/>
        <v>18.75</v>
      </c>
      <c r="Q850" s="4" t="str">
        <f>LEFT(T850,FIND("/",T850,1)-1)</f>
        <v>music</v>
      </c>
      <c r="R850" s="4" t="str">
        <f>RIGHT(T850,LEN(T850)-FIND("/",T850))</f>
        <v>metal</v>
      </c>
      <c r="S850" s="4" t="b">
        <v>1</v>
      </c>
      <c r="T850" s="4" t="s">
        <v>8277</v>
      </c>
    </row>
    <row r="851" spans="1:20" ht="28.8" x14ac:dyDescent="0.3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11">
        <f t="shared" si="39"/>
        <v>42078.898888888885</v>
      </c>
      <c r="K851" s="4">
        <v>1424057664</v>
      </c>
      <c r="L851" s="11">
        <f t="shared" si="40"/>
        <v>42050.94055555555</v>
      </c>
      <c r="M851" s="4" t="b">
        <v>0</v>
      </c>
      <c r="N851" s="4">
        <v>115</v>
      </c>
      <c r="O851" s="16">
        <f>(E851/D851)*100</f>
        <v>119.9</v>
      </c>
      <c r="P851" s="7">
        <f t="shared" si="41"/>
        <v>41.704347826086959</v>
      </c>
      <c r="Q851" s="4" t="str">
        <f>LEFT(T851,FIND("/",T851,1)-1)</f>
        <v>music</v>
      </c>
      <c r="R851" s="4" t="str">
        <f>RIGHT(T851,LEN(T851)-FIND("/",T851))</f>
        <v>metal</v>
      </c>
      <c r="S851" s="4" t="b">
        <v>1</v>
      </c>
      <c r="T851" s="4" t="s">
        <v>8277</v>
      </c>
    </row>
    <row r="852" spans="1:20" x14ac:dyDescent="0.3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11">
        <f t="shared" si="39"/>
        <v>42484.999305555553</v>
      </c>
      <c r="K852" s="4">
        <v>1458762717</v>
      </c>
      <c r="L852" s="11">
        <f t="shared" si="40"/>
        <v>42452.619409722225</v>
      </c>
      <c r="M852" s="4" t="b">
        <v>0</v>
      </c>
      <c r="N852" s="4">
        <v>133</v>
      </c>
      <c r="O852" s="16">
        <f>(E852/D852)*100</f>
        <v>155.17499999999998</v>
      </c>
      <c r="P852" s="7">
        <f t="shared" si="41"/>
        <v>46.669172932330824</v>
      </c>
      <c r="Q852" s="4" t="str">
        <f>LEFT(T852,FIND("/",T852,1)-1)</f>
        <v>music</v>
      </c>
      <c r="R852" s="4" t="str">
        <f>RIGHT(T852,LEN(T852)-FIND("/",T852))</f>
        <v>metal</v>
      </c>
      <c r="S852" s="4" t="b">
        <v>1</v>
      </c>
      <c r="T852" s="4" t="s">
        <v>8277</v>
      </c>
    </row>
    <row r="853" spans="1:20" x14ac:dyDescent="0.3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11">
        <f t="shared" si="39"/>
        <v>42582.614583333336</v>
      </c>
      <c r="K853" s="4">
        <v>1464815253</v>
      </c>
      <c r="L853" s="11">
        <f t="shared" si="40"/>
        <v>42522.671909722216</v>
      </c>
      <c r="M853" s="4" t="b">
        <v>0</v>
      </c>
      <c r="N853" s="4">
        <v>70</v>
      </c>
      <c r="O853" s="16">
        <f>(E853/D853)*100</f>
        <v>130.44999999999999</v>
      </c>
      <c r="P853" s="7">
        <f t="shared" si="41"/>
        <v>37.271428571428572</v>
      </c>
      <c r="Q853" s="4" t="str">
        <f>LEFT(T853,FIND("/",T853,1)-1)</f>
        <v>music</v>
      </c>
      <c r="R853" s="4" t="str">
        <f>RIGHT(T853,LEN(T853)-FIND("/",T853))</f>
        <v>metal</v>
      </c>
      <c r="S853" s="4" t="b">
        <v>1</v>
      </c>
      <c r="T853" s="4" t="s">
        <v>8277</v>
      </c>
    </row>
    <row r="854" spans="1:20" x14ac:dyDescent="0.3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11">
        <f t="shared" si="39"/>
        <v>42667.666666666664</v>
      </c>
      <c r="K854" s="4">
        <v>1476386395</v>
      </c>
      <c r="L854" s="11">
        <f t="shared" si="40"/>
        <v>42656.59716435185</v>
      </c>
      <c r="M854" s="4" t="b">
        <v>0</v>
      </c>
      <c r="N854" s="4">
        <v>62</v>
      </c>
      <c r="O854" s="16">
        <f>(E854/D854)*100</f>
        <v>104.97142857142859</v>
      </c>
      <c r="P854" s="7">
        <f t="shared" si="41"/>
        <v>59.258064516129032</v>
      </c>
      <c r="Q854" s="4" t="str">
        <f>LEFT(T854,FIND("/",T854,1)-1)</f>
        <v>music</v>
      </c>
      <c r="R854" s="4" t="str">
        <f>RIGHT(T854,LEN(T854)-FIND("/",T854))</f>
        <v>metal</v>
      </c>
      <c r="S854" s="4" t="b">
        <v>1</v>
      </c>
      <c r="T854" s="4" t="s">
        <v>8277</v>
      </c>
    </row>
    <row r="855" spans="1:20" x14ac:dyDescent="0.3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11">
        <f t="shared" si="39"/>
        <v>42051.62394675926</v>
      </c>
      <c r="K855" s="4">
        <v>1421524709</v>
      </c>
      <c r="L855" s="11">
        <f t="shared" si="40"/>
        <v>42021.62394675926</v>
      </c>
      <c r="M855" s="4" t="b">
        <v>0</v>
      </c>
      <c r="N855" s="4">
        <v>10</v>
      </c>
      <c r="O855" s="16">
        <f>(E855/D855)*100</f>
        <v>100</v>
      </c>
      <c r="P855" s="7">
        <f t="shared" si="41"/>
        <v>30</v>
      </c>
      <c r="Q855" s="4" t="str">
        <f>LEFT(T855,FIND("/",T855,1)-1)</f>
        <v>music</v>
      </c>
      <c r="R855" s="4" t="str">
        <f>RIGHT(T855,LEN(T855)-FIND("/",T855))</f>
        <v>metal</v>
      </c>
      <c r="S855" s="4" t="b">
        <v>1</v>
      </c>
      <c r="T855" s="4" t="s">
        <v>8277</v>
      </c>
    </row>
    <row r="856" spans="1:20" x14ac:dyDescent="0.3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11">
        <f t="shared" si="39"/>
        <v>42732.004004629627</v>
      </c>
      <c r="K856" s="4">
        <v>1480309546</v>
      </c>
      <c r="L856" s="11">
        <f t="shared" si="40"/>
        <v>42702.004004629627</v>
      </c>
      <c r="M856" s="4" t="b">
        <v>0</v>
      </c>
      <c r="N856" s="4">
        <v>499</v>
      </c>
      <c r="O856" s="16">
        <f>(E856/D856)*100</f>
        <v>118.2205035971223</v>
      </c>
      <c r="P856" s="7">
        <f t="shared" si="41"/>
        <v>65.8623246492986</v>
      </c>
      <c r="Q856" s="4" t="str">
        <f>LEFT(T856,FIND("/",T856,1)-1)</f>
        <v>music</v>
      </c>
      <c r="R856" s="4" t="str">
        <f>RIGHT(T856,LEN(T856)-FIND("/",T856))</f>
        <v>metal</v>
      </c>
      <c r="S856" s="4" t="b">
        <v>1</v>
      </c>
      <c r="T856" s="4" t="s">
        <v>8277</v>
      </c>
    </row>
    <row r="857" spans="1:20" x14ac:dyDescent="0.3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11">
        <f t="shared" si="39"/>
        <v>42574.916863425926</v>
      </c>
      <c r="K857" s="4">
        <v>1466737217</v>
      </c>
      <c r="L857" s="11">
        <f t="shared" si="40"/>
        <v>42544.916863425926</v>
      </c>
      <c r="M857" s="4" t="b">
        <v>0</v>
      </c>
      <c r="N857" s="4">
        <v>47</v>
      </c>
      <c r="O857" s="16">
        <f>(E857/D857)*100</f>
        <v>103.44827586206897</v>
      </c>
      <c r="P857" s="7">
        <f t="shared" si="41"/>
        <v>31.914893617021278</v>
      </c>
      <c r="Q857" s="4" t="str">
        <f>LEFT(T857,FIND("/",T857,1)-1)</f>
        <v>music</v>
      </c>
      <c r="R857" s="4" t="str">
        <f>RIGHT(T857,LEN(T857)-FIND("/",T857))</f>
        <v>metal</v>
      </c>
      <c r="S857" s="4" t="b">
        <v>1</v>
      </c>
      <c r="T857" s="4" t="s">
        <v>8277</v>
      </c>
    </row>
    <row r="858" spans="1:20" ht="28.8" x14ac:dyDescent="0.3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11">
        <f t="shared" si="39"/>
        <v>42668.583333333336</v>
      </c>
      <c r="K858" s="4">
        <v>1472282956</v>
      </c>
      <c r="L858" s="11">
        <f t="shared" si="40"/>
        <v>42609.103657407402</v>
      </c>
      <c r="M858" s="4" t="b">
        <v>0</v>
      </c>
      <c r="N858" s="4">
        <v>28</v>
      </c>
      <c r="O858" s="16">
        <f>(E858/D858)*100</f>
        <v>218.00000000000003</v>
      </c>
      <c r="P858" s="7">
        <f t="shared" si="41"/>
        <v>19.464285714285715</v>
      </c>
      <c r="Q858" s="4" t="str">
        <f>LEFT(T858,FIND("/",T858,1)-1)</f>
        <v>music</v>
      </c>
      <c r="R858" s="4" t="str">
        <f>RIGHT(T858,LEN(T858)-FIND("/",T858))</f>
        <v>metal</v>
      </c>
      <c r="S858" s="4" t="b">
        <v>1</v>
      </c>
      <c r="T858" s="4" t="s">
        <v>8277</v>
      </c>
    </row>
    <row r="859" spans="1:20" x14ac:dyDescent="0.3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11">
        <f t="shared" si="39"/>
        <v>42333.414710648147</v>
      </c>
      <c r="K859" s="4">
        <v>1444831031</v>
      </c>
      <c r="L859" s="11">
        <f t="shared" si="40"/>
        <v>42291.373043981475</v>
      </c>
      <c r="M859" s="4" t="b">
        <v>0</v>
      </c>
      <c r="N859" s="4">
        <v>24</v>
      </c>
      <c r="O859" s="16">
        <f>(E859/D859)*100</f>
        <v>100</v>
      </c>
      <c r="P859" s="7">
        <f t="shared" si="41"/>
        <v>50</v>
      </c>
      <c r="Q859" s="4" t="str">
        <f>LEFT(T859,FIND("/",T859,1)-1)</f>
        <v>music</v>
      </c>
      <c r="R859" s="4" t="str">
        <f>RIGHT(T859,LEN(T859)-FIND("/",T859))</f>
        <v>metal</v>
      </c>
      <c r="S859" s="4" t="b">
        <v>1</v>
      </c>
      <c r="T859" s="4" t="s">
        <v>8277</v>
      </c>
    </row>
    <row r="860" spans="1:20" ht="28.8" x14ac:dyDescent="0.3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11">
        <f t="shared" si="39"/>
        <v>42109.749305555553</v>
      </c>
      <c r="K860" s="4">
        <v>1426528418</v>
      </c>
      <c r="L860" s="11">
        <f t="shared" si="40"/>
        <v>42079.537245370368</v>
      </c>
      <c r="M860" s="4" t="b">
        <v>0</v>
      </c>
      <c r="N860" s="4">
        <v>76</v>
      </c>
      <c r="O860" s="16">
        <f>(E860/D860)*100</f>
        <v>144.00583333333333</v>
      </c>
      <c r="P860" s="7">
        <f t="shared" si="41"/>
        <v>22.737763157894737</v>
      </c>
      <c r="Q860" s="4" t="str">
        <f>LEFT(T860,FIND("/",T860,1)-1)</f>
        <v>music</v>
      </c>
      <c r="R860" s="4" t="str">
        <f>RIGHT(T860,LEN(T860)-FIND("/",T860))</f>
        <v>metal</v>
      </c>
      <c r="S860" s="4" t="b">
        <v>1</v>
      </c>
      <c r="T860" s="4" t="s">
        <v>8277</v>
      </c>
    </row>
    <row r="861" spans="1:20" x14ac:dyDescent="0.3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11">
        <f t="shared" si="39"/>
        <v>42158.791666666664</v>
      </c>
      <c r="K861" s="4">
        <v>1430768468</v>
      </c>
      <c r="L861" s="11">
        <f t="shared" si="40"/>
        <v>42128.611898148149</v>
      </c>
      <c r="M861" s="4" t="b">
        <v>0</v>
      </c>
      <c r="N861" s="4">
        <v>98</v>
      </c>
      <c r="O861" s="16">
        <f>(E861/D861)*100</f>
        <v>104.67500000000001</v>
      </c>
      <c r="P861" s="7">
        <f t="shared" si="41"/>
        <v>42.724489795918366</v>
      </c>
      <c r="Q861" s="4" t="str">
        <f>LEFT(T861,FIND("/",T861,1)-1)</f>
        <v>music</v>
      </c>
      <c r="R861" s="4" t="str">
        <f>RIGHT(T861,LEN(T861)-FIND("/",T861))</f>
        <v>metal</v>
      </c>
      <c r="S861" s="4" t="b">
        <v>1</v>
      </c>
      <c r="T861" s="4" t="s">
        <v>8277</v>
      </c>
    </row>
    <row r="862" spans="1:20" ht="28.8" x14ac:dyDescent="0.3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11">
        <f t="shared" si="39"/>
        <v>41600.316122685181</v>
      </c>
      <c r="K862" s="4">
        <v>1382528113</v>
      </c>
      <c r="L862" s="11">
        <f t="shared" si="40"/>
        <v>41570.274456018517</v>
      </c>
      <c r="M862" s="4" t="b">
        <v>0</v>
      </c>
      <c r="N862" s="4">
        <v>48</v>
      </c>
      <c r="O862" s="16">
        <f>(E862/D862)*100</f>
        <v>18.142857142857142</v>
      </c>
      <c r="P862" s="7">
        <f t="shared" si="41"/>
        <v>52.916666666666664</v>
      </c>
      <c r="Q862" s="4" t="str">
        <f>LEFT(T862,FIND("/",T862,1)-1)</f>
        <v>music</v>
      </c>
      <c r="R862" s="4" t="str">
        <f>RIGHT(T862,LEN(T862)-FIND("/",T862))</f>
        <v>jazz</v>
      </c>
      <c r="S862" s="4" t="b">
        <v>0</v>
      </c>
      <c r="T862" s="4" t="s">
        <v>8278</v>
      </c>
    </row>
    <row r="863" spans="1:20" ht="28.8" x14ac:dyDescent="0.3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11">
        <f t="shared" si="39"/>
        <v>42629.756990740738</v>
      </c>
      <c r="K863" s="4">
        <v>1471475404</v>
      </c>
      <c r="L863" s="11">
        <f t="shared" si="40"/>
        <v>42599.756990740738</v>
      </c>
      <c r="M863" s="4" t="b">
        <v>0</v>
      </c>
      <c r="N863" s="4">
        <v>2</v>
      </c>
      <c r="O863" s="16">
        <f>(E863/D863)*100</f>
        <v>2.2444444444444445</v>
      </c>
      <c r="P863" s="7">
        <f t="shared" si="41"/>
        <v>50.5</v>
      </c>
      <c r="Q863" s="4" t="str">
        <f>LEFT(T863,FIND("/",T863,1)-1)</f>
        <v>music</v>
      </c>
      <c r="R863" s="4" t="str">
        <f>RIGHT(T863,LEN(T863)-FIND("/",T863))</f>
        <v>jazz</v>
      </c>
      <c r="S863" s="4" t="b">
        <v>0</v>
      </c>
      <c r="T863" s="4" t="s">
        <v>8278</v>
      </c>
    </row>
    <row r="864" spans="1:20" x14ac:dyDescent="0.3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11">
        <f t="shared" si="39"/>
        <v>41589.388287037036</v>
      </c>
      <c r="K864" s="4">
        <v>1381583948</v>
      </c>
      <c r="L864" s="11">
        <f t="shared" si="40"/>
        <v>41559.346620370365</v>
      </c>
      <c r="M864" s="4" t="b">
        <v>0</v>
      </c>
      <c r="N864" s="4">
        <v>4</v>
      </c>
      <c r="O864" s="16">
        <f>(E864/D864)*100</f>
        <v>0.33999999999999997</v>
      </c>
      <c r="P864" s="7">
        <f t="shared" si="41"/>
        <v>42.5</v>
      </c>
      <c r="Q864" s="4" t="str">
        <f>LEFT(T864,FIND("/",T864,1)-1)</f>
        <v>music</v>
      </c>
      <c r="R864" s="4" t="str">
        <f>RIGHT(T864,LEN(T864)-FIND("/",T864))</f>
        <v>jazz</v>
      </c>
      <c r="S864" s="4" t="b">
        <v>0</v>
      </c>
      <c r="T864" s="4" t="s">
        <v>8278</v>
      </c>
    </row>
    <row r="865" spans="1:20" x14ac:dyDescent="0.3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11">
        <f t="shared" si="39"/>
        <v>40950.909328703703</v>
      </c>
      <c r="K865" s="4">
        <v>1326422966</v>
      </c>
      <c r="L865" s="11">
        <f t="shared" si="40"/>
        <v>40920.909328703703</v>
      </c>
      <c r="M865" s="4" t="b">
        <v>0</v>
      </c>
      <c r="N865" s="4">
        <v>5</v>
      </c>
      <c r="O865" s="16">
        <f>(E865/D865)*100</f>
        <v>4.5</v>
      </c>
      <c r="P865" s="7">
        <f t="shared" si="41"/>
        <v>18</v>
      </c>
      <c r="Q865" s="4" t="str">
        <f>LEFT(T865,FIND("/",T865,1)-1)</f>
        <v>music</v>
      </c>
      <c r="R865" s="4" t="str">
        <f>RIGHT(T865,LEN(T865)-FIND("/",T865))</f>
        <v>jazz</v>
      </c>
      <c r="S865" s="4" t="b">
        <v>0</v>
      </c>
      <c r="T865" s="4" t="s">
        <v>8278</v>
      </c>
    </row>
    <row r="866" spans="1:20" ht="28.8" x14ac:dyDescent="0.3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11">
        <f t="shared" si="39"/>
        <v>41563.207638888889</v>
      </c>
      <c r="K866" s="4">
        <v>1379990038</v>
      </c>
      <c r="L866" s="11">
        <f t="shared" si="40"/>
        <v>41540.898587962962</v>
      </c>
      <c r="M866" s="4" t="b">
        <v>0</v>
      </c>
      <c r="N866" s="4">
        <v>79</v>
      </c>
      <c r="O866" s="16">
        <f>(E866/D866)*100</f>
        <v>41.53846153846154</v>
      </c>
      <c r="P866" s="7">
        <f t="shared" si="41"/>
        <v>34.177215189873415</v>
      </c>
      <c r="Q866" s="4" t="str">
        <f>LEFT(T866,FIND("/",T866,1)-1)</f>
        <v>music</v>
      </c>
      <c r="R866" s="4" t="str">
        <f>RIGHT(T866,LEN(T866)-FIND("/",T866))</f>
        <v>jazz</v>
      </c>
      <c r="S866" s="4" t="b">
        <v>0</v>
      </c>
      <c r="T866" s="4" t="s">
        <v>8278</v>
      </c>
    </row>
    <row r="867" spans="1:20" ht="28.8" x14ac:dyDescent="0.3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11">
        <f t="shared" si="39"/>
        <v>41290.564780092594</v>
      </c>
      <c r="K867" s="4">
        <v>1353177197</v>
      </c>
      <c r="L867" s="11">
        <f t="shared" si="40"/>
        <v>41230.564780092594</v>
      </c>
      <c r="M867" s="4" t="b">
        <v>0</v>
      </c>
      <c r="N867" s="4">
        <v>2</v>
      </c>
      <c r="O867" s="16">
        <f>(E867/D867)*100</f>
        <v>2.0454545454545454</v>
      </c>
      <c r="P867" s="7">
        <f t="shared" si="41"/>
        <v>22.5</v>
      </c>
      <c r="Q867" s="4" t="str">
        <f>LEFT(T867,FIND("/",T867,1)-1)</f>
        <v>music</v>
      </c>
      <c r="R867" s="4" t="str">
        <f>RIGHT(T867,LEN(T867)-FIND("/",T867))</f>
        <v>jazz</v>
      </c>
      <c r="S867" s="4" t="b">
        <v>0</v>
      </c>
      <c r="T867" s="4" t="s">
        <v>8278</v>
      </c>
    </row>
    <row r="868" spans="1:20" x14ac:dyDescent="0.3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11">
        <f t="shared" si="39"/>
        <v>42063.423611111109</v>
      </c>
      <c r="K868" s="4">
        <v>1421853518</v>
      </c>
      <c r="L868" s="11">
        <f t="shared" si="40"/>
        <v>42025.429606481477</v>
      </c>
      <c r="M868" s="4" t="b">
        <v>0</v>
      </c>
      <c r="N868" s="4">
        <v>11</v>
      </c>
      <c r="O868" s="16">
        <f>(E868/D868)*100</f>
        <v>18.285714285714285</v>
      </c>
      <c r="P868" s="7">
        <f t="shared" si="41"/>
        <v>58.18181818181818</v>
      </c>
      <c r="Q868" s="4" t="str">
        <f>LEFT(T868,FIND("/",T868,1)-1)</f>
        <v>music</v>
      </c>
      <c r="R868" s="4" t="str">
        <f>RIGHT(T868,LEN(T868)-FIND("/",T868))</f>
        <v>jazz</v>
      </c>
      <c r="S868" s="4" t="b">
        <v>0</v>
      </c>
      <c r="T868" s="4" t="s">
        <v>8278</v>
      </c>
    </row>
    <row r="869" spans="1:20" ht="28.8" x14ac:dyDescent="0.3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11">
        <f t="shared" si="39"/>
        <v>40147.999305555553</v>
      </c>
      <c r="K869" s="4">
        <v>1254450706</v>
      </c>
      <c r="L869" s="11">
        <f t="shared" si="40"/>
        <v>40087.897060185183</v>
      </c>
      <c r="M869" s="4" t="b">
        <v>0</v>
      </c>
      <c r="N869" s="4">
        <v>11</v>
      </c>
      <c r="O869" s="16">
        <f>(E869/D869)*100</f>
        <v>24.02</v>
      </c>
      <c r="P869" s="7">
        <f t="shared" si="41"/>
        <v>109.18181818181819</v>
      </c>
      <c r="Q869" s="4" t="str">
        <f>LEFT(T869,FIND("/",T869,1)-1)</f>
        <v>music</v>
      </c>
      <c r="R869" s="4" t="str">
        <f>RIGHT(T869,LEN(T869)-FIND("/",T869))</f>
        <v>jazz</v>
      </c>
      <c r="S869" s="4" t="b">
        <v>0</v>
      </c>
      <c r="T869" s="4" t="s">
        <v>8278</v>
      </c>
    </row>
    <row r="870" spans="1:20" ht="28.8" x14ac:dyDescent="0.3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11">
        <f t="shared" si="39"/>
        <v>41645.819421296292</v>
      </c>
      <c r="K870" s="4">
        <v>1386463198</v>
      </c>
      <c r="L870" s="11">
        <f t="shared" si="40"/>
        <v>41615.819421296292</v>
      </c>
      <c r="M870" s="4" t="b">
        <v>0</v>
      </c>
      <c r="N870" s="4">
        <v>1</v>
      </c>
      <c r="O870" s="16">
        <f>(E870/D870)*100</f>
        <v>0.1111111111111111</v>
      </c>
      <c r="P870" s="7">
        <f t="shared" si="41"/>
        <v>50</v>
      </c>
      <c r="Q870" s="4" t="str">
        <f>LEFT(T870,FIND("/",T870,1)-1)</f>
        <v>music</v>
      </c>
      <c r="R870" s="4" t="str">
        <f>RIGHT(T870,LEN(T870)-FIND("/",T870))</f>
        <v>jazz</v>
      </c>
      <c r="S870" s="4" t="b">
        <v>0</v>
      </c>
      <c r="T870" s="4" t="s">
        <v>8278</v>
      </c>
    </row>
    <row r="871" spans="1:20" ht="28.8" x14ac:dyDescent="0.3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11">
        <f t="shared" si="39"/>
        <v>41372.595567129625</v>
      </c>
      <c r="K871" s="4">
        <v>1362860257</v>
      </c>
      <c r="L871" s="11">
        <f t="shared" si="40"/>
        <v>41342.637233796297</v>
      </c>
      <c r="M871" s="4" t="b">
        <v>0</v>
      </c>
      <c r="N871" s="4">
        <v>3</v>
      </c>
      <c r="O871" s="16">
        <f>(E871/D871)*100</f>
        <v>11.818181818181818</v>
      </c>
      <c r="P871" s="7">
        <f t="shared" si="41"/>
        <v>346.66666666666669</v>
      </c>
      <c r="Q871" s="4" t="str">
        <f>LEFT(T871,FIND("/",T871,1)-1)</f>
        <v>music</v>
      </c>
      <c r="R871" s="4" t="str">
        <f>RIGHT(T871,LEN(T871)-FIND("/",T871))</f>
        <v>jazz</v>
      </c>
      <c r="S871" s="4" t="b">
        <v>0</v>
      </c>
      <c r="T871" s="4" t="s">
        <v>8278</v>
      </c>
    </row>
    <row r="872" spans="1:20" ht="28.8" x14ac:dyDescent="0.3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11">
        <f t="shared" si="39"/>
        <v>41517.813923611109</v>
      </c>
      <c r="K872" s="4">
        <v>1375403523</v>
      </c>
      <c r="L872" s="11">
        <f t="shared" si="40"/>
        <v>41487.813923611109</v>
      </c>
      <c r="M872" s="4" t="b">
        <v>0</v>
      </c>
      <c r="N872" s="4">
        <v>5</v>
      </c>
      <c r="O872" s="16">
        <f>(E872/D872)*100</f>
        <v>0.31</v>
      </c>
      <c r="P872" s="7">
        <f t="shared" si="41"/>
        <v>12.4</v>
      </c>
      <c r="Q872" s="4" t="str">
        <f>LEFT(T872,FIND("/",T872,1)-1)</f>
        <v>music</v>
      </c>
      <c r="R872" s="4" t="str">
        <f>RIGHT(T872,LEN(T872)-FIND("/",T872))</f>
        <v>jazz</v>
      </c>
      <c r="S872" s="4" t="b">
        <v>0</v>
      </c>
      <c r="T872" s="4" t="s">
        <v>8278</v>
      </c>
    </row>
    <row r="873" spans="1:20" ht="28.8" x14ac:dyDescent="0.3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11">
        <f t="shared" si="39"/>
        <v>41607.39461805555</v>
      </c>
      <c r="K873" s="4">
        <v>1383139695</v>
      </c>
      <c r="L873" s="11">
        <f t="shared" si="40"/>
        <v>41577.352951388886</v>
      </c>
      <c r="M873" s="4" t="b">
        <v>0</v>
      </c>
      <c r="N873" s="4">
        <v>12</v>
      </c>
      <c r="O873" s="16">
        <f>(E873/D873)*100</f>
        <v>5.416666666666667</v>
      </c>
      <c r="P873" s="7">
        <f t="shared" si="41"/>
        <v>27.083333333333332</v>
      </c>
      <c r="Q873" s="4" t="str">
        <f>LEFT(T873,FIND("/",T873,1)-1)</f>
        <v>music</v>
      </c>
      <c r="R873" s="4" t="str">
        <f>RIGHT(T873,LEN(T873)-FIND("/",T873))</f>
        <v>jazz</v>
      </c>
      <c r="S873" s="4" t="b">
        <v>0</v>
      </c>
      <c r="T873" s="4" t="s">
        <v>8278</v>
      </c>
    </row>
    <row r="874" spans="1:20" x14ac:dyDescent="0.3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11">
        <f t="shared" si="39"/>
        <v>40612.617210648146</v>
      </c>
      <c r="K874" s="4">
        <v>1295898527</v>
      </c>
      <c r="L874" s="11">
        <f t="shared" si="40"/>
        <v>40567.617210648146</v>
      </c>
      <c r="M874" s="4" t="b">
        <v>0</v>
      </c>
      <c r="N874" s="4">
        <v>2</v>
      </c>
      <c r="O874" s="16">
        <f>(E874/D874)*100</f>
        <v>0.8125</v>
      </c>
      <c r="P874" s="7">
        <f t="shared" si="41"/>
        <v>32.5</v>
      </c>
      <c r="Q874" s="4" t="str">
        <f>LEFT(T874,FIND("/",T874,1)-1)</f>
        <v>music</v>
      </c>
      <c r="R874" s="4" t="str">
        <f>RIGHT(T874,LEN(T874)-FIND("/",T874))</f>
        <v>jazz</v>
      </c>
      <c r="S874" s="4" t="b">
        <v>0</v>
      </c>
      <c r="T874" s="4" t="s">
        <v>8278</v>
      </c>
    </row>
    <row r="875" spans="1:20" x14ac:dyDescent="0.3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11">
        <f t="shared" si="39"/>
        <v>41224.000462962962</v>
      </c>
      <c r="K875" s="4">
        <v>1349150440</v>
      </c>
      <c r="L875" s="11">
        <f t="shared" si="40"/>
        <v>41183.958796296298</v>
      </c>
      <c r="M875" s="4" t="b">
        <v>0</v>
      </c>
      <c r="N875" s="4">
        <v>5</v>
      </c>
      <c r="O875" s="16">
        <f>(E875/D875)*100</f>
        <v>1.2857142857142856</v>
      </c>
      <c r="P875" s="7">
        <f t="shared" si="41"/>
        <v>9</v>
      </c>
      <c r="Q875" s="4" t="str">
        <f>LEFT(T875,FIND("/",T875,1)-1)</f>
        <v>music</v>
      </c>
      <c r="R875" s="4" t="str">
        <f>RIGHT(T875,LEN(T875)-FIND("/",T875))</f>
        <v>jazz</v>
      </c>
      <c r="S875" s="4" t="b">
        <v>0</v>
      </c>
      <c r="T875" s="4" t="s">
        <v>8278</v>
      </c>
    </row>
    <row r="876" spans="1:20" ht="28.8" x14ac:dyDescent="0.3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11">
        <f t="shared" si="39"/>
        <v>41398.375393518516</v>
      </c>
      <c r="K876" s="4">
        <v>1365084034</v>
      </c>
      <c r="L876" s="11">
        <f t="shared" si="40"/>
        <v>41368.375393518516</v>
      </c>
      <c r="M876" s="4" t="b">
        <v>0</v>
      </c>
      <c r="N876" s="4">
        <v>21</v>
      </c>
      <c r="O876" s="16">
        <f>(E876/D876)*100</f>
        <v>24.333333333333336</v>
      </c>
      <c r="P876" s="7">
        <f t="shared" si="41"/>
        <v>34.761904761904759</v>
      </c>
      <c r="Q876" s="4" t="str">
        <f>LEFT(T876,FIND("/",T876,1)-1)</f>
        <v>music</v>
      </c>
      <c r="R876" s="4" t="str">
        <f>RIGHT(T876,LEN(T876)-FIND("/",T876))</f>
        <v>jazz</v>
      </c>
      <c r="S876" s="4" t="b">
        <v>0</v>
      </c>
      <c r="T876" s="4" t="s">
        <v>8278</v>
      </c>
    </row>
    <row r="877" spans="1:20" ht="28.8" x14ac:dyDescent="0.3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11">
        <f t="shared" si="39"/>
        <v>42268.515405092585</v>
      </c>
      <c r="K877" s="4">
        <v>1441128131</v>
      </c>
      <c r="L877" s="11">
        <f t="shared" si="40"/>
        <v>42248.515405092585</v>
      </c>
      <c r="M877" s="4" t="b">
        <v>0</v>
      </c>
      <c r="N877" s="4">
        <v>0</v>
      </c>
      <c r="O877" s="16">
        <f>(E877/D877)*100</f>
        <v>0</v>
      </c>
      <c r="P877" s="7" t="e">
        <f t="shared" si="41"/>
        <v>#DIV/0!</v>
      </c>
      <c r="Q877" s="4" t="str">
        <f>LEFT(T877,FIND("/",T877,1)-1)</f>
        <v>music</v>
      </c>
      <c r="R877" s="4" t="str">
        <f>RIGHT(T877,LEN(T877)-FIND("/",T877))</f>
        <v>jazz</v>
      </c>
      <c r="S877" s="4" t="b">
        <v>0</v>
      </c>
      <c r="T877" s="4" t="s">
        <v>8278</v>
      </c>
    </row>
    <row r="878" spans="1:20" x14ac:dyDescent="0.3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11">
        <f t="shared" si="39"/>
        <v>41309.288506944438</v>
      </c>
      <c r="K878" s="4">
        <v>1357127727</v>
      </c>
      <c r="L878" s="11">
        <f t="shared" si="40"/>
        <v>41276.288506944438</v>
      </c>
      <c r="M878" s="4" t="b">
        <v>0</v>
      </c>
      <c r="N878" s="4">
        <v>45</v>
      </c>
      <c r="O878" s="16">
        <f>(E878/D878)*100</f>
        <v>40.799492385786799</v>
      </c>
      <c r="P878" s="7">
        <f t="shared" si="41"/>
        <v>28.577777777777779</v>
      </c>
      <c r="Q878" s="4" t="str">
        <f>LEFT(T878,FIND("/",T878,1)-1)</f>
        <v>music</v>
      </c>
      <c r="R878" s="4" t="str">
        <f>RIGHT(T878,LEN(T878)-FIND("/",T878))</f>
        <v>jazz</v>
      </c>
      <c r="S878" s="4" t="b">
        <v>0</v>
      </c>
      <c r="T878" s="4" t="s">
        <v>8278</v>
      </c>
    </row>
    <row r="879" spans="1:20" ht="28.8" x14ac:dyDescent="0.3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11">
        <f t="shared" si="39"/>
        <v>41627.580555555556</v>
      </c>
      <c r="K879" s="4">
        <v>1384887360</v>
      </c>
      <c r="L879" s="11">
        <f t="shared" si="40"/>
        <v>41597.580555555556</v>
      </c>
      <c r="M879" s="4" t="b">
        <v>0</v>
      </c>
      <c r="N879" s="4">
        <v>29</v>
      </c>
      <c r="O879" s="16">
        <f>(E879/D879)*100</f>
        <v>67.55</v>
      </c>
      <c r="P879" s="7">
        <f t="shared" si="41"/>
        <v>46.586206896551722</v>
      </c>
      <c r="Q879" s="4" t="str">
        <f>LEFT(T879,FIND("/",T879,1)-1)</f>
        <v>music</v>
      </c>
      <c r="R879" s="4" t="str">
        <f>RIGHT(T879,LEN(T879)-FIND("/",T879))</f>
        <v>jazz</v>
      </c>
      <c r="S879" s="4" t="b">
        <v>0</v>
      </c>
      <c r="T879" s="4" t="s">
        <v>8278</v>
      </c>
    </row>
    <row r="880" spans="1:20" ht="28.8" x14ac:dyDescent="0.3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11">
        <f t="shared" si="39"/>
        <v>40535.024583333332</v>
      </c>
      <c r="K880" s="4">
        <v>1290490524</v>
      </c>
      <c r="L880" s="11">
        <f t="shared" si="40"/>
        <v>40505.024583333332</v>
      </c>
      <c r="M880" s="4" t="b">
        <v>0</v>
      </c>
      <c r="N880" s="4">
        <v>2</v>
      </c>
      <c r="O880" s="16">
        <f>(E880/D880)*100</f>
        <v>1.3</v>
      </c>
      <c r="P880" s="7">
        <f t="shared" si="41"/>
        <v>32.5</v>
      </c>
      <c r="Q880" s="4" t="str">
        <f>LEFT(T880,FIND("/",T880,1)-1)</f>
        <v>music</v>
      </c>
      <c r="R880" s="4" t="str">
        <f>RIGHT(T880,LEN(T880)-FIND("/",T880))</f>
        <v>jazz</v>
      </c>
      <c r="S880" s="4" t="b">
        <v>0</v>
      </c>
      <c r="T880" s="4" t="s">
        <v>8278</v>
      </c>
    </row>
    <row r="881" spans="1:20" ht="28.8" x14ac:dyDescent="0.3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11">
        <f t="shared" si="39"/>
        <v>41058.621585648143</v>
      </c>
      <c r="K881" s="4">
        <v>1336506905</v>
      </c>
      <c r="L881" s="11">
        <f t="shared" si="40"/>
        <v>41037.621585648143</v>
      </c>
      <c r="M881" s="4" t="b">
        <v>0</v>
      </c>
      <c r="N881" s="4">
        <v>30</v>
      </c>
      <c r="O881" s="16">
        <f>(E881/D881)*100</f>
        <v>30.666666666666664</v>
      </c>
      <c r="P881" s="7">
        <f t="shared" si="41"/>
        <v>21.466666666666665</v>
      </c>
      <c r="Q881" s="4" t="str">
        <f>LEFT(T881,FIND("/",T881,1)-1)</f>
        <v>music</v>
      </c>
      <c r="R881" s="4" t="str">
        <f>RIGHT(T881,LEN(T881)-FIND("/",T881))</f>
        <v>jazz</v>
      </c>
      <c r="S881" s="4" t="b">
        <v>0</v>
      </c>
      <c r="T881" s="4" t="s">
        <v>8278</v>
      </c>
    </row>
    <row r="882" spans="1:20" ht="28.8" x14ac:dyDescent="0.3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11">
        <f t="shared" si="39"/>
        <v>41212.112708333334</v>
      </c>
      <c r="K882" s="4">
        <v>1348731738</v>
      </c>
      <c r="L882" s="11">
        <f t="shared" si="40"/>
        <v>41179.112708333334</v>
      </c>
      <c r="M882" s="4" t="b">
        <v>0</v>
      </c>
      <c r="N882" s="4">
        <v>8</v>
      </c>
      <c r="O882" s="16">
        <f>(E882/D882)*100</f>
        <v>2.9894179894179893</v>
      </c>
      <c r="P882" s="7">
        <f t="shared" si="41"/>
        <v>14.125</v>
      </c>
      <c r="Q882" s="4" t="str">
        <f>LEFT(T882,FIND("/",T882,1)-1)</f>
        <v>music</v>
      </c>
      <c r="R882" s="4" t="str">
        <f>RIGHT(T882,LEN(T882)-FIND("/",T882))</f>
        <v>indie rock</v>
      </c>
      <c r="S882" s="4" t="b">
        <v>0</v>
      </c>
      <c r="T882" s="4" t="s">
        <v>8279</v>
      </c>
    </row>
    <row r="883" spans="1:20" ht="28.8" x14ac:dyDescent="0.3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11">
        <f t="shared" si="39"/>
        <v>40922.042662037034</v>
      </c>
      <c r="K883" s="4">
        <v>1322632886</v>
      </c>
      <c r="L883" s="11">
        <f t="shared" si="40"/>
        <v>40877.042662037034</v>
      </c>
      <c r="M883" s="4" t="b">
        <v>0</v>
      </c>
      <c r="N883" s="4">
        <v>1</v>
      </c>
      <c r="O883" s="16">
        <f>(E883/D883)*100</f>
        <v>0.8</v>
      </c>
      <c r="P883" s="7">
        <f t="shared" si="41"/>
        <v>30</v>
      </c>
      <c r="Q883" s="4" t="str">
        <f>LEFT(T883,FIND("/",T883,1)-1)</f>
        <v>music</v>
      </c>
      <c r="R883" s="4" t="str">
        <f>RIGHT(T883,LEN(T883)-FIND("/",T883))</f>
        <v>indie rock</v>
      </c>
      <c r="S883" s="4" t="b">
        <v>0</v>
      </c>
      <c r="T883" s="4" t="s">
        <v>8279</v>
      </c>
    </row>
    <row r="884" spans="1:20" ht="28.8" x14ac:dyDescent="0.3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11">
        <f t="shared" si="39"/>
        <v>40792.652199074073</v>
      </c>
      <c r="K884" s="4">
        <v>1312490350</v>
      </c>
      <c r="L884" s="11">
        <f t="shared" si="40"/>
        <v>40759.652199074073</v>
      </c>
      <c r="M884" s="4" t="b">
        <v>0</v>
      </c>
      <c r="N884" s="4">
        <v>14</v>
      </c>
      <c r="O884" s="16">
        <f>(E884/D884)*100</f>
        <v>20.133333333333333</v>
      </c>
      <c r="P884" s="7">
        <f t="shared" si="41"/>
        <v>21.571428571428573</v>
      </c>
      <c r="Q884" s="4" t="str">
        <f>LEFT(T884,FIND("/",T884,1)-1)</f>
        <v>music</v>
      </c>
      <c r="R884" s="4" t="str">
        <f>RIGHT(T884,LEN(T884)-FIND("/",T884))</f>
        <v>indie rock</v>
      </c>
      <c r="S884" s="4" t="b">
        <v>0</v>
      </c>
      <c r="T884" s="4" t="s">
        <v>8279</v>
      </c>
    </row>
    <row r="885" spans="1:20" ht="28.8" x14ac:dyDescent="0.3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11">
        <f t="shared" si="39"/>
        <v>42431.727256944439</v>
      </c>
      <c r="K885" s="4">
        <v>1451773635</v>
      </c>
      <c r="L885" s="11">
        <f t="shared" si="40"/>
        <v>42371.727256944439</v>
      </c>
      <c r="M885" s="4" t="b">
        <v>0</v>
      </c>
      <c r="N885" s="4">
        <v>24</v>
      </c>
      <c r="O885" s="16">
        <f>(E885/D885)*100</f>
        <v>40.020000000000003</v>
      </c>
      <c r="P885" s="7">
        <f t="shared" si="41"/>
        <v>83.375</v>
      </c>
      <c r="Q885" s="4" t="str">
        <f>LEFT(T885,FIND("/",T885,1)-1)</f>
        <v>music</v>
      </c>
      <c r="R885" s="4" t="str">
        <f>RIGHT(T885,LEN(T885)-FIND("/",T885))</f>
        <v>indie rock</v>
      </c>
      <c r="S885" s="4" t="b">
        <v>0</v>
      </c>
      <c r="T885" s="4" t="s">
        <v>8279</v>
      </c>
    </row>
    <row r="886" spans="1:20" x14ac:dyDescent="0.3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11">
        <f t="shared" si="39"/>
        <v>41040.896527777775</v>
      </c>
      <c r="K886" s="4">
        <v>1331666146</v>
      </c>
      <c r="L886" s="11">
        <f t="shared" si="40"/>
        <v>40981.594282407401</v>
      </c>
      <c r="M886" s="4" t="b">
        <v>0</v>
      </c>
      <c r="N886" s="4">
        <v>2</v>
      </c>
      <c r="O886" s="16">
        <f>(E886/D886)*100</f>
        <v>1</v>
      </c>
      <c r="P886" s="7">
        <f t="shared" si="41"/>
        <v>10</v>
      </c>
      <c r="Q886" s="4" t="str">
        <f>LEFT(T886,FIND("/",T886,1)-1)</f>
        <v>music</v>
      </c>
      <c r="R886" s="4" t="str">
        <f>RIGHT(T886,LEN(T886)-FIND("/",T886))</f>
        <v>indie rock</v>
      </c>
      <c r="S886" s="4" t="b">
        <v>0</v>
      </c>
      <c r="T886" s="4" t="s">
        <v>8279</v>
      </c>
    </row>
    <row r="887" spans="1:20" ht="28.8" x14ac:dyDescent="0.3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11">
        <f t="shared" si="39"/>
        <v>42734.732766203706</v>
      </c>
      <c r="K887" s="4">
        <v>1481322911</v>
      </c>
      <c r="L887" s="11">
        <f t="shared" si="40"/>
        <v>42713.732766203706</v>
      </c>
      <c r="M887" s="4" t="b">
        <v>0</v>
      </c>
      <c r="N887" s="4">
        <v>21</v>
      </c>
      <c r="O887" s="16">
        <f>(E887/D887)*100</f>
        <v>75</v>
      </c>
      <c r="P887" s="7">
        <f t="shared" si="41"/>
        <v>35.714285714285715</v>
      </c>
      <c r="Q887" s="4" t="str">
        <f>LEFT(T887,FIND("/",T887,1)-1)</f>
        <v>music</v>
      </c>
      <c r="R887" s="4" t="str">
        <f>RIGHT(T887,LEN(T887)-FIND("/",T887))</f>
        <v>indie rock</v>
      </c>
      <c r="S887" s="4" t="b">
        <v>0</v>
      </c>
      <c r="T887" s="4" t="s">
        <v>8279</v>
      </c>
    </row>
    <row r="888" spans="1:20" ht="28.8" x14ac:dyDescent="0.3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11">
        <f t="shared" si="39"/>
        <v>42628.662187499998</v>
      </c>
      <c r="K888" s="4">
        <v>1471812813</v>
      </c>
      <c r="L888" s="11">
        <f t="shared" si="40"/>
        <v>42603.662187499998</v>
      </c>
      <c r="M888" s="4" t="b">
        <v>0</v>
      </c>
      <c r="N888" s="4">
        <v>7</v>
      </c>
      <c r="O888" s="16">
        <f>(E888/D888)*100</f>
        <v>41</v>
      </c>
      <c r="P888" s="7">
        <f t="shared" si="41"/>
        <v>29.285714285714285</v>
      </c>
      <c r="Q888" s="4" t="str">
        <f>LEFT(T888,FIND("/",T888,1)-1)</f>
        <v>music</v>
      </c>
      <c r="R888" s="4" t="str">
        <f>RIGHT(T888,LEN(T888)-FIND("/",T888))</f>
        <v>indie rock</v>
      </c>
      <c r="S888" s="4" t="b">
        <v>0</v>
      </c>
      <c r="T888" s="4" t="s">
        <v>8279</v>
      </c>
    </row>
    <row r="889" spans="1:20" ht="28.8" x14ac:dyDescent="0.3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11">
        <f t="shared" si="39"/>
        <v>41056.75063657407</v>
      </c>
      <c r="K889" s="4">
        <v>1335567655</v>
      </c>
      <c r="L889" s="11">
        <f t="shared" si="40"/>
        <v>41026.75063657407</v>
      </c>
      <c r="M889" s="4" t="b">
        <v>0</v>
      </c>
      <c r="N889" s="4">
        <v>0</v>
      </c>
      <c r="O889" s="16">
        <f>(E889/D889)*100</f>
        <v>0</v>
      </c>
      <c r="P889" s="7" t="e">
        <f t="shared" si="41"/>
        <v>#DIV/0!</v>
      </c>
      <c r="Q889" s="4" t="str">
        <f>LEFT(T889,FIND("/",T889,1)-1)</f>
        <v>music</v>
      </c>
      <c r="R889" s="4" t="str">
        <f>RIGHT(T889,LEN(T889)-FIND("/",T889))</f>
        <v>indie rock</v>
      </c>
      <c r="S889" s="4" t="b">
        <v>0</v>
      </c>
      <c r="T889" s="4" t="s">
        <v>8279</v>
      </c>
    </row>
    <row r="890" spans="1:20" ht="28.8" x14ac:dyDescent="0.3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11">
        <f t="shared" si="39"/>
        <v>40787.041666666664</v>
      </c>
      <c r="K890" s="4">
        <v>1311789885</v>
      </c>
      <c r="L890" s="11">
        <f t="shared" si="40"/>
        <v>40751.544965277775</v>
      </c>
      <c r="M890" s="4" t="b">
        <v>0</v>
      </c>
      <c r="N890" s="4">
        <v>4</v>
      </c>
      <c r="O890" s="16">
        <f>(E890/D890)*100</f>
        <v>7.1999999999999993</v>
      </c>
      <c r="P890" s="7">
        <f t="shared" si="41"/>
        <v>18</v>
      </c>
      <c r="Q890" s="4" t="str">
        <f>LEFT(T890,FIND("/",T890,1)-1)</f>
        <v>music</v>
      </c>
      <c r="R890" s="4" t="str">
        <f>RIGHT(T890,LEN(T890)-FIND("/",T890))</f>
        <v>indie rock</v>
      </c>
      <c r="S890" s="4" t="b">
        <v>0</v>
      </c>
      <c r="T890" s="4" t="s">
        <v>8279</v>
      </c>
    </row>
    <row r="891" spans="1:20" ht="28.8" x14ac:dyDescent="0.3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11">
        <f t="shared" si="39"/>
        <v>41917.575729166667</v>
      </c>
      <c r="K891" s="4">
        <v>1409942943</v>
      </c>
      <c r="L891" s="11">
        <f t="shared" si="40"/>
        <v>41887.575729166667</v>
      </c>
      <c r="M891" s="4" t="b">
        <v>0</v>
      </c>
      <c r="N891" s="4">
        <v>32</v>
      </c>
      <c r="O891" s="16">
        <f>(E891/D891)*100</f>
        <v>9.4412800000000008</v>
      </c>
      <c r="P891" s="7">
        <f t="shared" si="41"/>
        <v>73.760000000000005</v>
      </c>
      <c r="Q891" s="4" t="str">
        <f>LEFT(T891,FIND("/",T891,1)-1)</f>
        <v>music</v>
      </c>
      <c r="R891" s="4" t="str">
        <f>RIGHT(T891,LEN(T891)-FIND("/",T891))</f>
        <v>indie rock</v>
      </c>
      <c r="S891" s="4" t="b">
        <v>0</v>
      </c>
      <c r="T891" s="4" t="s">
        <v>8279</v>
      </c>
    </row>
    <row r="892" spans="1:20" ht="28.8" x14ac:dyDescent="0.3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11">
        <f t="shared" si="39"/>
        <v>41599.532164351847</v>
      </c>
      <c r="K892" s="4">
        <v>1382460379</v>
      </c>
      <c r="L892" s="11">
        <f t="shared" si="40"/>
        <v>41569.490497685183</v>
      </c>
      <c r="M892" s="4" t="b">
        <v>0</v>
      </c>
      <c r="N892" s="4">
        <v>4</v>
      </c>
      <c r="O892" s="16">
        <f>(E892/D892)*100</f>
        <v>4.1666666666666661</v>
      </c>
      <c r="P892" s="7">
        <f t="shared" si="41"/>
        <v>31.25</v>
      </c>
      <c r="Q892" s="4" t="str">
        <f>LEFT(T892,FIND("/",T892,1)-1)</f>
        <v>music</v>
      </c>
      <c r="R892" s="4" t="str">
        <f>RIGHT(T892,LEN(T892)-FIND("/",T892))</f>
        <v>indie rock</v>
      </c>
      <c r="S892" s="4" t="b">
        <v>0</v>
      </c>
      <c r="T892" s="4" t="s">
        <v>8279</v>
      </c>
    </row>
    <row r="893" spans="1:20" ht="28.8" x14ac:dyDescent="0.3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11">
        <f t="shared" si="39"/>
        <v>41871.823263888888</v>
      </c>
      <c r="K893" s="4">
        <v>1405989930</v>
      </c>
      <c r="L893" s="11">
        <f t="shared" si="40"/>
        <v>41841.823263888888</v>
      </c>
      <c r="M893" s="4" t="b">
        <v>0</v>
      </c>
      <c r="N893" s="4">
        <v>9</v>
      </c>
      <c r="O893" s="16">
        <f>(E893/D893)*100</f>
        <v>3.25</v>
      </c>
      <c r="P893" s="7">
        <f t="shared" si="41"/>
        <v>28.888888888888889</v>
      </c>
      <c r="Q893" s="4" t="str">
        <f>LEFT(T893,FIND("/",T893,1)-1)</f>
        <v>music</v>
      </c>
      <c r="R893" s="4" t="str">
        <f>RIGHT(T893,LEN(T893)-FIND("/",T893))</f>
        <v>indie rock</v>
      </c>
      <c r="S893" s="4" t="b">
        <v>0</v>
      </c>
      <c r="T893" s="4" t="s">
        <v>8279</v>
      </c>
    </row>
    <row r="894" spans="1:20" ht="28.8" x14ac:dyDescent="0.3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11">
        <f t="shared" si="39"/>
        <v>40390.958333333328</v>
      </c>
      <c r="K894" s="4">
        <v>1273121283</v>
      </c>
      <c r="L894" s="11">
        <f t="shared" si="40"/>
        <v>40303.991701388884</v>
      </c>
      <c r="M894" s="4" t="b">
        <v>0</v>
      </c>
      <c r="N894" s="4">
        <v>17</v>
      </c>
      <c r="O894" s="16">
        <f>(E894/D894)*100</f>
        <v>40.75</v>
      </c>
      <c r="P894" s="7">
        <f t="shared" si="41"/>
        <v>143.8235294117647</v>
      </c>
      <c r="Q894" s="4" t="str">
        <f>LEFT(T894,FIND("/",T894,1)-1)</f>
        <v>music</v>
      </c>
      <c r="R894" s="4" t="str">
        <f>RIGHT(T894,LEN(T894)-FIND("/",T894))</f>
        <v>indie rock</v>
      </c>
      <c r="S894" s="4" t="b">
        <v>0</v>
      </c>
      <c r="T894" s="4" t="s">
        <v>8279</v>
      </c>
    </row>
    <row r="895" spans="1:20" x14ac:dyDescent="0.3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11">
        <f t="shared" si="39"/>
        <v>42095.647719907407</v>
      </c>
      <c r="K895" s="4">
        <v>1425331963</v>
      </c>
      <c r="L895" s="11">
        <f t="shared" si="40"/>
        <v>42065.689386574071</v>
      </c>
      <c r="M895" s="4" t="b">
        <v>0</v>
      </c>
      <c r="N895" s="4">
        <v>5</v>
      </c>
      <c r="O895" s="16">
        <f>(E895/D895)*100</f>
        <v>10</v>
      </c>
      <c r="P895" s="7">
        <f t="shared" si="41"/>
        <v>40</v>
      </c>
      <c r="Q895" s="4" t="str">
        <f>LEFT(T895,FIND("/",T895,1)-1)</f>
        <v>music</v>
      </c>
      <c r="R895" s="4" t="str">
        <f>RIGHT(T895,LEN(T895)-FIND("/",T895))</f>
        <v>indie rock</v>
      </c>
      <c r="S895" s="4" t="b">
        <v>0</v>
      </c>
      <c r="T895" s="4" t="s">
        <v>8279</v>
      </c>
    </row>
    <row r="896" spans="1:20" ht="28.8" x14ac:dyDescent="0.3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11">
        <f t="shared" si="39"/>
        <v>42526.773263888892</v>
      </c>
      <c r="K896" s="4">
        <v>1462577610</v>
      </c>
      <c r="L896" s="11">
        <f t="shared" si="40"/>
        <v>42496.773263888892</v>
      </c>
      <c r="M896" s="4" t="b">
        <v>0</v>
      </c>
      <c r="N896" s="4">
        <v>53</v>
      </c>
      <c r="O896" s="16">
        <f>(E896/D896)*100</f>
        <v>39.17</v>
      </c>
      <c r="P896" s="7">
        <f t="shared" si="41"/>
        <v>147.81132075471697</v>
      </c>
      <c r="Q896" s="4" t="str">
        <f>LEFT(T896,FIND("/",T896,1)-1)</f>
        <v>music</v>
      </c>
      <c r="R896" s="4" t="str">
        <f>RIGHT(T896,LEN(T896)-FIND("/",T896))</f>
        <v>indie rock</v>
      </c>
      <c r="S896" s="4" t="b">
        <v>0</v>
      </c>
      <c r="T896" s="4" t="s">
        <v>8279</v>
      </c>
    </row>
    <row r="897" spans="1:20" ht="28.8" x14ac:dyDescent="0.3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11">
        <f t="shared" si="39"/>
        <v>40475.919317129628</v>
      </c>
      <c r="K897" s="4">
        <v>1284087829</v>
      </c>
      <c r="L897" s="11">
        <f t="shared" si="40"/>
        <v>40430.919317129628</v>
      </c>
      <c r="M897" s="4" t="b">
        <v>0</v>
      </c>
      <c r="N897" s="4">
        <v>7</v>
      </c>
      <c r="O897" s="16">
        <f>(E897/D897)*100</f>
        <v>2.4375</v>
      </c>
      <c r="P897" s="7">
        <f t="shared" si="41"/>
        <v>27.857142857142858</v>
      </c>
      <c r="Q897" s="4" t="str">
        <f>LEFT(T897,FIND("/",T897,1)-1)</f>
        <v>music</v>
      </c>
      <c r="R897" s="4" t="str">
        <f>RIGHT(T897,LEN(T897)-FIND("/",T897))</f>
        <v>indie rock</v>
      </c>
      <c r="S897" s="4" t="b">
        <v>0</v>
      </c>
      <c r="T897" s="4" t="s">
        <v>8279</v>
      </c>
    </row>
    <row r="898" spans="1:20" ht="28.8" x14ac:dyDescent="0.3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11">
        <f t="shared" si="39"/>
        <v>42243.958333333336</v>
      </c>
      <c r="K898" s="4">
        <v>1438549026</v>
      </c>
      <c r="L898" s="11">
        <f t="shared" si="40"/>
        <v>42218.664652777778</v>
      </c>
      <c r="M898" s="4" t="b">
        <v>0</v>
      </c>
      <c r="N898" s="4">
        <v>72</v>
      </c>
      <c r="O898" s="16">
        <f>(E898/D898)*100</f>
        <v>40</v>
      </c>
      <c r="P898" s="7">
        <f t="shared" si="41"/>
        <v>44.444444444444443</v>
      </c>
      <c r="Q898" s="4" t="str">
        <f>LEFT(T898,FIND("/",T898,1)-1)</f>
        <v>music</v>
      </c>
      <c r="R898" s="4" t="str">
        <f>RIGHT(T898,LEN(T898)-FIND("/",T898))</f>
        <v>indie rock</v>
      </c>
      <c r="S898" s="4" t="b">
        <v>0</v>
      </c>
      <c r="T898" s="4" t="s">
        <v>8279</v>
      </c>
    </row>
    <row r="899" spans="1:20" ht="28.8" x14ac:dyDescent="0.3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11">
        <f t="shared" ref="J899:J962" si="42">(((I899/60)/60)/24)+DATE(1970,1,1)+(-5/24)</f>
        <v>41241.52208333333</v>
      </c>
      <c r="K899" s="4">
        <v>1351528308</v>
      </c>
      <c r="L899" s="11">
        <f t="shared" ref="L899:L962" si="43">(((K899/60)/60)/24)+DATE(1970,1,1)+(-5/24)</f>
        <v>41211.480416666665</v>
      </c>
      <c r="M899" s="4" t="b">
        <v>0</v>
      </c>
      <c r="N899" s="4">
        <v>0</v>
      </c>
      <c r="O899" s="16">
        <f>(E899/D899)*100</f>
        <v>0</v>
      </c>
      <c r="P899" s="7" t="e">
        <f t="shared" ref="P899:P962" si="44">(E899/N899)</f>
        <v>#DIV/0!</v>
      </c>
      <c r="Q899" s="4" t="str">
        <f>LEFT(T899,FIND("/",T899,1)-1)</f>
        <v>music</v>
      </c>
      <c r="R899" s="4" t="str">
        <f>RIGHT(T899,LEN(T899)-FIND("/",T899))</f>
        <v>indie rock</v>
      </c>
      <c r="S899" s="4" t="b">
        <v>0</v>
      </c>
      <c r="T899" s="4" t="s">
        <v>8279</v>
      </c>
    </row>
    <row r="900" spans="1:20" x14ac:dyDescent="0.3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11">
        <f t="shared" si="42"/>
        <v>40923.549884259257</v>
      </c>
      <c r="K900" s="4">
        <v>1322763110</v>
      </c>
      <c r="L900" s="11">
        <f t="shared" si="43"/>
        <v>40878.549884259257</v>
      </c>
      <c r="M900" s="4" t="b">
        <v>0</v>
      </c>
      <c r="N900" s="4">
        <v>2</v>
      </c>
      <c r="O900" s="16">
        <f>(E900/D900)*100</f>
        <v>2.8000000000000003</v>
      </c>
      <c r="P900" s="7">
        <f t="shared" si="44"/>
        <v>35</v>
      </c>
      <c r="Q900" s="4" t="str">
        <f>LEFT(T900,FIND("/",T900,1)-1)</f>
        <v>music</v>
      </c>
      <c r="R900" s="4" t="str">
        <f>RIGHT(T900,LEN(T900)-FIND("/",T900))</f>
        <v>indie rock</v>
      </c>
      <c r="S900" s="4" t="b">
        <v>0</v>
      </c>
      <c r="T900" s="4" t="s">
        <v>8279</v>
      </c>
    </row>
    <row r="901" spans="1:20" x14ac:dyDescent="0.3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11">
        <f t="shared" si="42"/>
        <v>40690.890763888885</v>
      </c>
      <c r="K901" s="4">
        <v>1302661362</v>
      </c>
      <c r="L901" s="11">
        <f t="shared" si="43"/>
        <v>40645.890763888885</v>
      </c>
      <c r="M901" s="4" t="b">
        <v>0</v>
      </c>
      <c r="N901" s="4">
        <v>8</v>
      </c>
      <c r="O901" s="16">
        <f>(E901/D901)*100</f>
        <v>37.333333333333336</v>
      </c>
      <c r="P901" s="7">
        <f t="shared" si="44"/>
        <v>35</v>
      </c>
      <c r="Q901" s="4" t="str">
        <f>LEFT(T901,FIND("/",T901,1)-1)</f>
        <v>music</v>
      </c>
      <c r="R901" s="4" t="str">
        <f>RIGHT(T901,LEN(T901)-FIND("/",T901))</f>
        <v>indie rock</v>
      </c>
      <c r="S901" s="4" t="b">
        <v>0</v>
      </c>
      <c r="T901" s="4" t="s">
        <v>8279</v>
      </c>
    </row>
    <row r="902" spans="1:20" x14ac:dyDescent="0.3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11">
        <f t="shared" si="42"/>
        <v>42459.599560185183</v>
      </c>
      <c r="K902" s="4">
        <v>1456777402</v>
      </c>
      <c r="L902" s="11">
        <f t="shared" si="43"/>
        <v>42429.641226851854</v>
      </c>
      <c r="M902" s="4" t="b">
        <v>0</v>
      </c>
      <c r="N902" s="4">
        <v>2</v>
      </c>
      <c r="O902" s="16">
        <f>(E902/D902)*100</f>
        <v>0.42</v>
      </c>
      <c r="P902" s="7">
        <f t="shared" si="44"/>
        <v>10.5</v>
      </c>
      <c r="Q902" s="4" t="str">
        <f>LEFT(T902,FIND("/",T902,1)-1)</f>
        <v>music</v>
      </c>
      <c r="R902" s="4" t="str">
        <f>RIGHT(T902,LEN(T902)-FIND("/",T902))</f>
        <v>jazz</v>
      </c>
      <c r="S902" s="4" t="b">
        <v>0</v>
      </c>
      <c r="T902" s="4" t="s">
        <v>8278</v>
      </c>
    </row>
    <row r="903" spans="1:20" ht="28.8" x14ac:dyDescent="0.3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11">
        <f t="shared" si="42"/>
        <v>40337.59097222222</v>
      </c>
      <c r="K903" s="4">
        <v>1272050914</v>
      </c>
      <c r="L903" s="11">
        <f t="shared" si="43"/>
        <v>40291.603171296294</v>
      </c>
      <c r="M903" s="4" t="b">
        <v>0</v>
      </c>
      <c r="N903" s="4">
        <v>0</v>
      </c>
      <c r="O903" s="16">
        <f>(E903/D903)*100</f>
        <v>0</v>
      </c>
      <c r="P903" s="7" t="e">
        <f t="shared" si="44"/>
        <v>#DIV/0!</v>
      </c>
      <c r="Q903" s="4" t="str">
        <f>LEFT(T903,FIND("/",T903,1)-1)</f>
        <v>music</v>
      </c>
      <c r="R903" s="4" t="str">
        <f>RIGHT(T903,LEN(T903)-FIND("/",T903))</f>
        <v>jazz</v>
      </c>
      <c r="S903" s="4" t="b">
        <v>0</v>
      </c>
      <c r="T903" s="4" t="s">
        <v>8278</v>
      </c>
    </row>
    <row r="904" spans="1:20" ht="28.8" x14ac:dyDescent="0.3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11">
        <f t="shared" si="42"/>
        <v>41881.4375</v>
      </c>
      <c r="K904" s="4">
        <v>1404947422</v>
      </c>
      <c r="L904" s="11">
        <f t="shared" si="43"/>
        <v>41829.757199074069</v>
      </c>
      <c r="M904" s="4" t="b">
        <v>0</v>
      </c>
      <c r="N904" s="4">
        <v>3</v>
      </c>
      <c r="O904" s="16">
        <f>(E904/D904)*100</f>
        <v>0.3</v>
      </c>
      <c r="P904" s="7">
        <f t="shared" si="44"/>
        <v>30</v>
      </c>
      <c r="Q904" s="4" t="str">
        <f>LEFT(T904,FIND("/",T904,1)-1)</f>
        <v>music</v>
      </c>
      <c r="R904" s="4" t="str">
        <f>RIGHT(T904,LEN(T904)-FIND("/",T904))</f>
        <v>jazz</v>
      </c>
      <c r="S904" s="4" t="b">
        <v>0</v>
      </c>
      <c r="T904" s="4" t="s">
        <v>8278</v>
      </c>
    </row>
    <row r="905" spans="1:20" x14ac:dyDescent="0.3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11">
        <f t="shared" si="42"/>
        <v>41174.892361111109</v>
      </c>
      <c r="K905" s="4">
        <v>1346180780</v>
      </c>
      <c r="L905" s="11">
        <f t="shared" si="43"/>
        <v>41149.587731481479</v>
      </c>
      <c r="M905" s="4" t="b">
        <v>0</v>
      </c>
      <c r="N905" s="4">
        <v>4</v>
      </c>
      <c r="O905" s="16">
        <f>(E905/D905)*100</f>
        <v>3.2</v>
      </c>
      <c r="P905" s="7">
        <f t="shared" si="44"/>
        <v>40</v>
      </c>
      <c r="Q905" s="4" t="str">
        <f>LEFT(T905,FIND("/",T905,1)-1)</f>
        <v>music</v>
      </c>
      <c r="R905" s="4" t="str">
        <f>RIGHT(T905,LEN(T905)-FIND("/",T905))</f>
        <v>jazz</v>
      </c>
      <c r="S905" s="4" t="b">
        <v>0</v>
      </c>
      <c r="T905" s="4" t="s">
        <v>8278</v>
      </c>
    </row>
    <row r="906" spans="1:20" ht="28.8" x14ac:dyDescent="0.3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11">
        <f t="shared" si="42"/>
        <v>42371.87195601852</v>
      </c>
      <c r="K906" s="4">
        <v>1449194137</v>
      </c>
      <c r="L906" s="11">
        <f t="shared" si="43"/>
        <v>42341.87195601852</v>
      </c>
      <c r="M906" s="4" t="b">
        <v>0</v>
      </c>
      <c r="N906" s="4">
        <v>3</v>
      </c>
      <c r="O906" s="16">
        <f>(E906/D906)*100</f>
        <v>0.30199999999999999</v>
      </c>
      <c r="P906" s="7">
        <f t="shared" si="44"/>
        <v>50.333333333333336</v>
      </c>
      <c r="Q906" s="4" t="str">
        <f>LEFT(T906,FIND("/",T906,1)-1)</f>
        <v>music</v>
      </c>
      <c r="R906" s="4" t="str">
        <f>RIGHT(T906,LEN(T906)-FIND("/",T906))</f>
        <v>jazz</v>
      </c>
      <c r="S906" s="4" t="b">
        <v>0</v>
      </c>
      <c r="T906" s="4" t="s">
        <v>8278</v>
      </c>
    </row>
    <row r="907" spans="1:20" x14ac:dyDescent="0.3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11">
        <f t="shared" si="42"/>
        <v>40567.031550925924</v>
      </c>
      <c r="K907" s="4">
        <v>1290663926</v>
      </c>
      <c r="L907" s="11">
        <f t="shared" si="43"/>
        <v>40507.031550925924</v>
      </c>
      <c r="M907" s="4" t="b">
        <v>0</v>
      </c>
      <c r="N907" s="4">
        <v>6</v>
      </c>
      <c r="O907" s="16">
        <f>(E907/D907)*100</f>
        <v>3.0153846153846153</v>
      </c>
      <c r="P907" s="7">
        <f t="shared" si="44"/>
        <v>32.666666666666664</v>
      </c>
      <c r="Q907" s="4" t="str">
        <f>LEFT(T907,FIND("/",T907,1)-1)</f>
        <v>music</v>
      </c>
      <c r="R907" s="4" t="str">
        <f>RIGHT(T907,LEN(T907)-FIND("/",T907))</f>
        <v>jazz</v>
      </c>
      <c r="S907" s="4" t="b">
        <v>0</v>
      </c>
      <c r="T907" s="4" t="s">
        <v>8278</v>
      </c>
    </row>
    <row r="908" spans="1:20" x14ac:dyDescent="0.3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11">
        <f t="shared" si="42"/>
        <v>41710.939699074072</v>
      </c>
      <c r="K908" s="4">
        <v>1392093190</v>
      </c>
      <c r="L908" s="11">
        <f t="shared" si="43"/>
        <v>41680.981365740736</v>
      </c>
      <c r="M908" s="4" t="b">
        <v>0</v>
      </c>
      <c r="N908" s="4">
        <v>0</v>
      </c>
      <c r="O908" s="16">
        <f>(E908/D908)*100</f>
        <v>0</v>
      </c>
      <c r="P908" s="7" t="e">
        <f t="shared" si="44"/>
        <v>#DIV/0!</v>
      </c>
      <c r="Q908" s="4" t="str">
        <f>LEFT(T908,FIND("/",T908,1)-1)</f>
        <v>music</v>
      </c>
      <c r="R908" s="4" t="str">
        <f>RIGHT(T908,LEN(T908)-FIND("/",T908))</f>
        <v>jazz</v>
      </c>
      <c r="S908" s="4" t="b">
        <v>0</v>
      </c>
      <c r="T908" s="4" t="s">
        <v>8278</v>
      </c>
    </row>
    <row r="909" spans="1:20" x14ac:dyDescent="0.3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11">
        <f t="shared" si="42"/>
        <v>40796.9840625</v>
      </c>
      <c r="K909" s="4">
        <v>1313123823</v>
      </c>
      <c r="L909" s="11">
        <f t="shared" si="43"/>
        <v>40766.9840625</v>
      </c>
      <c r="M909" s="4" t="b">
        <v>0</v>
      </c>
      <c r="N909" s="4">
        <v>0</v>
      </c>
      <c r="O909" s="16">
        <f>(E909/D909)*100</f>
        <v>0</v>
      </c>
      <c r="P909" s="7" t="e">
        <f t="shared" si="44"/>
        <v>#DIV/0!</v>
      </c>
      <c r="Q909" s="4" t="str">
        <f>LEFT(T909,FIND("/",T909,1)-1)</f>
        <v>music</v>
      </c>
      <c r="R909" s="4" t="str">
        <f>RIGHT(T909,LEN(T909)-FIND("/",T909))</f>
        <v>jazz</v>
      </c>
      <c r="S909" s="4" t="b">
        <v>0</v>
      </c>
      <c r="T909" s="4" t="s">
        <v>8278</v>
      </c>
    </row>
    <row r="910" spans="1:20" x14ac:dyDescent="0.3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11">
        <f t="shared" si="42"/>
        <v>40385.999305555553</v>
      </c>
      <c r="K910" s="4">
        <v>1276283655</v>
      </c>
      <c r="L910" s="11">
        <f t="shared" si="43"/>
        <v>40340.593229166661</v>
      </c>
      <c r="M910" s="4" t="b">
        <v>0</v>
      </c>
      <c r="N910" s="4">
        <v>0</v>
      </c>
      <c r="O910" s="16">
        <f>(E910/D910)*100</f>
        <v>0</v>
      </c>
      <c r="P910" s="7" t="e">
        <f t="shared" si="44"/>
        <v>#DIV/0!</v>
      </c>
      <c r="Q910" s="4" t="str">
        <f>LEFT(T910,FIND("/",T910,1)-1)</f>
        <v>music</v>
      </c>
      <c r="R910" s="4" t="str">
        <f>RIGHT(T910,LEN(T910)-FIND("/",T910))</f>
        <v>jazz</v>
      </c>
      <c r="S910" s="4" t="b">
        <v>0</v>
      </c>
      <c r="T910" s="4" t="s">
        <v>8278</v>
      </c>
    </row>
    <row r="911" spans="1:20" ht="28.8" x14ac:dyDescent="0.3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11">
        <f t="shared" si="42"/>
        <v>41112.958333333328</v>
      </c>
      <c r="K911" s="4">
        <v>1340296440</v>
      </c>
      <c r="L911" s="11">
        <f t="shared" si="43"/>
        <v>41081.481944444444</v>
      </c>
      <c r="M911" s="4" t="b">
        <v>0</v>
      </c>
      <c r="N911" s="4">
        <v>8</v>
      </c>
      <c r="O911" s="16">
        <f>(E911/D911)*100</f>
        <v>3.25</v>
      </c>
      <c r="P911" s="7">
        <f t="shared" si="44"/>
        <v>65</v>
      </c>
      <c r="Q911" s="4" t="str">
        <f>LEFT(T911,FIND("/",T911,1)-1)</f>
        <v>music</v>
      </c>
      <c r="R911" s="4" t="str">
        <f>RIGHT(T911,LEN(T911)-FIND("/",T911))</f>
        <v>jazz</v>
      </c>
      <c r="S911" s="4" t="b">
        <v>0</v>
      </c>
      <c r="T911" s="4" t="s">
        <v>8278</v>
      </c>
    </row>
    <row r="912" spans="1:20" ht="28.8" x14ac:dyDescent="0.3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11">
        <f t="shared" si="42"/>
        <v>42797.337025462963</v>
      </c>
      <c r="K912" s="4">
        <v>1483362319</v>
      </c>
      <c r="L912" s="11">
        <f t="shared" si="43"/>
        <v>42737.337025462963</v>
      </c>
      <c r="M912" s="4" t="b">
        <v>0</v>
      </c>
      <c r="N912" s="4">
        <v>5</v>
      </c>
      <c r="O912" s="16">
        <f>(E912/D912)*100</f>
        <v>22.363636363636363</v>
      </c>
      <c r="P912" s="7">
        <f t="shared" si="44"/>
        <v>24.6</v>
      </c>
      <c r="Q912" s="4" t="str">
        <f>LEFT(T912,FIND("/",T912,1)-1)</f>
        <v>music</v>
      </c>
      <c r="R912" s="4" t="str">
        <f>RIGHT(T912,LEN(T912)-FIND("/",T912))</f>
        <v>jazz</v>
      </c>
      <c r="S912" s="4" t="b">
        <v>0</v>
      </c>
      <c r="T912" s="4" t="s">
        <v>8278</v>
      </c>
    </row>
    <row r="913" spans="1:20" ht="28.8" x14ac:dyDescent="0.3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11">
        <f t="shared" si="42"/>
        <v>41662.796817129631</v>
      </c>
      <c r="K913" s="4">
        <v>1388707645</v>
      </c>
      <c r="L913" s="11">
        <f t="shared" si="43"/>
        <v>41641.796817129631</v>
      </c>
      <c r="M913" s="4" t="b">
        <v>0</v>
      </c>
      <c r="N913" s="4">
        <v>0</v>
      </c>
      <c r="O913" s="16">
        <f>(E913/D913)*100</f>
        <v>0</v>
      </c>
      <c r="P913" s="7" t="e">
        <f t="shared" si="44"/>
        <v>#DIV/0!</v>
      </c>
      <c r="Q913" s="4" t="str">
        <f>LEFT(T913,FIND("/",T913,1)-1)</f>
        <v>music</v>
      </c>
      <c r="R913" s="4" t="str">
        <f>RIGHT(T913,LEN(T913)-FIND("/",T913))</f>
        <v>jazz</v>
      </c>
      <c r="S913" s="4" t="b">
        <v>0</v>
      </c>
      <c r="T913" s="4" t="s">
        <v>8278</v>
      </c>
    </row>
    <row r="914" spans="1:20" x14ac:dyDescent="0.3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11">
        <f t="shared" si="42"/>
        <v>41253.942673611105</v>
      </c>
      <c r="K914" s="4">
        <v>1350009447</v>
      </c>
      <c r="L914" s="11">
        <f t="shared" si="43"/>
        <v>41193.901006944441</v>
      </c>
      <c r="M914" s="4" t="b">
        <v>0</v>
      </c>
      <c r="N914" s="4">
        <v>2</v>
      </c>
      <c r="O914" s="16">
        <f>(E914/D914)*100</f>
        <v>0.85714285714285721</v>
      </c>
      <c r="P914" s="7">
        <f t="shared" si="44"/>
        <v>15</v>
      </c>
      <c r="Q914" s="4" t="str">
        <f>LEFT(T914,FIND("/",T914,1)-1)</f>
        <v>music</v>
      </c>
      <c r="R914" s="4" t="str">
        <f>RIGHT(T914,LEN(T914)-FIND("/",T914))</f>
        <v>jazz</v>
      </c>
      <c r="S914" s="4" t="b">
        <v>0</v>
      </c>
      <c r="T914" s="4" t="s">
        <v>8278</v>
      </c>
    </row>
    <row r="915" spans="1:20" ht="28.8" x14ac:dyDescent="0.3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11">
        <f t="shared" si="42"/>
        <v>41033.930775462963</v>
      </c>
      <c r="K915" s="4">
        <v>1333596019</v>
      </c>
      <c r="L915" s="11">
        <f t="shared" si="43"/>
        <v>41003.930775462963</v>
      </c>
      <c r="M915" s="4" t="b">
        <v>0</v>
      </c>
      <c r="N915" s="4">
        <v>24</v>
      </c>
      <c r="O915" s="16">
        <f>(E915/D915)*100</f>
        <v>6.6066666666666665</v>
      </c>
      <c r="P915" s="7">
        <f t="shared" si="44"/>
        <v>82.583333333333329</v>
      </c>
      <c r="Q915" s="4" t="str">
        <f>LEFT(T915,FIND("/",T915,1)-1)</f>
        <v>music</v>
      </c>
      <c r="R915" s="4" t="str">
        <f>RIGHT(T915,LEN(T915)-FIND("/",T915))</f>
        <v>jazz</v>
      </c>
      <c r="S915" s="4" t="b">
        <v>0</v>
      </c>
      <c r="T915" s="4" t="s">
        <v>8278</v>
      </c>
    </row>
    <row r="916" spans="1:20" x14ac:dyDescent="0.3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11">
        <f t="shared" si="42"/>
        <v>41146.554942129631</v>
      </c>
      <c r="K916" s="4">
        <v>1343326747</v>
      </c>
      <c r="L916" s="11">
        <f t="shared" si="43"/>
        <v>41116.554942129631</v>
      </c>
      <c r="M916" s="4" t="b">
        <v>0</v>
      </c>
      <c r="N916" s="4">
        <v>0</v>
      </c>
      <c r="O916" s="16">
        <f>(E916/D916)*100</f>
        <v>0</v>
      </c>
      <c r="P916" s="7" t="e">
        <f t="shared" si="44"/>
        <v>#DIV/0!</v>
      </c>
      <c r="Q916" s="4" t="str">
        <f>LEFT(T916,FIND("/",T916,1)-1)</f>
        <v>music</v>
      </c>
      <c r="R916" s="4" t="str">
        <f>RIGHT(T916,LEN(T916)-FIND("/",T916))</f>
        <v>jazz</v>
      </c>
      <c r="S916" s="4" t="b">
        <v>0</v>
      </c>
      <c r="T916" s="4" t="s">
        <v>8278</v>
      </c>
    </row>
    <row r="917" spans="1:20" ht="28.8" x14ac:dyDescent="0.3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11">
        <f t="shared" si="42"/>
        <v>40968.999305555553</v>
      </c>
      <c r="K917" s="4">
        <v>1327853914</v>
      </c>
      <c r="L917" s="11">
        <f t="shared" si="43"/>
        <v>40937.471226851849</v>
      </c>
      <c r="M917" s="4" t="b">
        <v>0</v>
      </c>
      <c r="N917" s="4">
        <v>9</v>
      </c>
      <c r="O917" s="16">
        <f>(E917/D917)*100</f>
        <v>5.7692307692307692</v>
      </c>
      <c r="P917" s="7">
        <f t="shared" si="44"/>
        <v>41.666666666666664</v>
      </c>
      <c r="Q917" s="4" t="str">
        <f>LEFT(T917,FIND("/",T917,1)-1)</f>
        <v>music</v>
      </c>
      <c r="R917" s="4" t="str">
        <f>RIGHT(T917,LEN(T917)-FIND("/",T917))</f>
        <v>jazz</v>
      </c>
      <c r="S917" s="4" t="b">
        <v>0</v>
      </c>
      <c r="T917" s="4" t="s">
        <v>8278</v>
      </c>
    </row>
    <row r="918" spans="1:20" ht="28.8" x14ac:dyDescent="0.3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11">
        <f t="shared" si="42"/>
        <v>40473</v>
      </c>
      <c r="K918" s="4">
        <v>1284409734</v>
      </c>
      <c r="L918" s="11">
        <f t="shared" si="43"/>
        <v>40434.645069444443</v>
      </c>
      <c r="M918" s="4" t="b">
        <v>0</v>
      </c>
      <c r="N918" s="4">
        <v>0</v>
      </c>
      <c r="O918" s="16">
        <f>(E918/D918)*100</f>
        <v>0</v>
      </c>
      <c r="P918" s="7" t="e">
        <f t="shared" si="44"/>
        <v>#DIV/0!</v>
      </c>
      <c r="Q918" s="4" t="str">
        <f>LEFT(T918,FIND("/",T918,1)-1)</f>
        <v>music</v>
      </c>
      <c r="R918" s="4" t="str">
        <f>RIGHT(T918,LEN(T918)-FIND("/",T918))</f>
        <v>jazz</v>
      </c>
      <c r="S918" s="4" t="b">
        <v>0</v>
      </c>
      <c r="T918" s="4" t="s">
        <v>8278</v>
      </c>
    </row>
    <row r="919" spans="1:20" ht="28.8" x14ac:dyDescent="0.3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11">
        <f t="shared" si="42"/>
        <v>41833.895833333328</v>
      </c>
      <c r="K919" s="4">
        <v>1402612730</v>
      </c>
      <c r="L919" s="11">
        <f t="shared" si="43"/>
        <v>41802.735300925924</v>
      </c>
      <c r="M919" s="4" t="b">
        <v>0</v>
      </c>
      <c r="N919" s="4">
        <v>1</v>
      </c>
      <c r="O919" s="16">
        <f>(E919/D919)*100</f>
        <v>0.6</v>
      </c>
      <c r="P919" s="7">
        <f t="shared" si="44"/>
        <v>30</v>
      </c>
      <c r="Q919" s="4" t="str">
        <f>LEFT(T919,FIND("/",T919,1)-1)</f>
        <v>music</v>
      </c>
      <c r="R919" s="4" t="str">
        <f>RIGHT(T919,LEN(T919)-FIND("/",T919))</f>
        <v>jazz</v>
      </c>
      <c r="S919" s="4" t="b">
        <v>0</v>
      </c>
      <c r="T919" s="4" t="s">
        <v>8278</v>
      </c>
    </row>
    <row r="920" spans="1:20" ht="28.8" x14ac:dyDescent="0.3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11">
        <f t="shared" si="42"/>
        <v>41974.749548611107</v>
      </c>
      <c r="K920" s="4">
        <v>1414879161</v>
      </c>
      <c r="L920" s="11">
        <f t="shared" si="43"/>
        <v>41944.707881944443</v>
      </c>
      <c r="M920" s="4" t="b">
        <v>0</v>
      </c>
      <c r="N920" s="4">
        <v>10</v>
      </c>
      <c r="O920" s="16">
        <f>(E920/D920)*100</f>
        <v>5.0256410256410255</v>
      </c>
      <c r="P920" s="7">
        <f t="shared" si="44"/>
        <v>19.600000000000001</v>
      </c>
      <c r="Q920" s="4" t="str">
        <f>LEFT(T920,FIND("/",T920,1)-1)</f>
        <v>music</v>
      </c>
      <c r="R920" s="4" t="str">
        <f>RIGHT(T920,LEN(T920)-FIND("/",T920))</f>
        <v>jazz</v>
      </c>
      <c r="S920" s="4" t="b">
        <v>0</v>
      </c>
      <c r="T920" s="4" t="s">
        <v>8278</v>
      </c>
    </row>
    <row r="921" spans="1:20" x14ac:dyDescent="0.3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11">
        <f t="shared" si="42"/>
        <v>41262.433391203704</v>
      </c>
      <c r="K921" s="4">
        <v>1352906645</v>
      </c>
      <c r="L921" s="11">
        <f t="shared" si="43"/>
        <v>41227.433391203704</v>
      </c>
      <c r="M921" s="4" t="b">
        <v>0</v>
      </c>
      <c r="N921" s="4">
        <v>1</v>
      </c>
      <c r="O921" s="16">
        <f>(E921/D921)*100</f>
        <v>0.5</v>
      </c>
      <c r="P921" s="7">
        <f t="shared" si="44"/>
        <v>100</v>
      </c>
      <c r="Q921" s="4" t="str">
        <f>LEFT(T921,FIND("/",T921,1)-1)</f>
        <v>music</v>
      </c>
      <c r="R921" s="4" t="str">
        <f>RIGHT(T921,LEN(T921)-FIND("/",T921))</f>
        <v>jazz</v>
      </c>
      <c r="S921" s="4" t="b">
        <v>0</v>
      </c>
      <c r="T921" s="4" t="s">
        <v>8278</v>
      </c>
    </row>
    <row r="922" spans="1:20" x14ac:dyDescent="0.3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11">
        <f t="shared" si="42"/>
        <v>41592.504884259259</v>
      </c>
      <c r="K922" s="4">
        <v>1381853222</v>
      </c>
      <c r="L922" s="11">
        <f t="shared" si="43"/>
        <v>41562.463217592594</v>
      </c>
      <c r="M922" s="4" t="b">
        <v>0</v>
      </c>
      <c r="N922" s="4">
        <v>0</v>
      </c>
      <c r="O922" s="16">
        <f>(E922/D922)*100</f>
        <v>0</v>
      </c>
      <c r="P922" s="7" t="e">
        <f t="shared" si="44"/>
        <v>#DIV/0!</v>
      </c>
      <c r="Q922" s="4" t="str">
        <f>LEFT(T922,FIND("/",T922,1)-1)</f>
        <v>music</v>
      </c>
      <c r="R922" s="4" t="str">
        <f>RIGHT(T922,LEN(T922)-FIND("/",T922))</f>
        <v>jazz</v>
      </c>
      <c r="S922" s="4" t="b">
        <v>0</v>
      </c>
      <c r="T922" s="4" t="s">
        <v>8278</v>
      </c>
    </row>
    <row r="923" spans="1:20" ht="28.8" x14ac:dyDescent="0.3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11">
        <f t="shared" si="42"/>
        <v>40889.004351851851</v>
      </c>
      <c r="K923" s="4">
        <v>1320033976</v>
      </c>
      <c r="L923" s="11">
        <f t="shared" si="43"/>
        <v>40846.962685185179</v>
      </c>
      <c r="M923" s="4" t="b">
        <v>0</v>
      </c>
      <c r="N923" s="4">
        <v>20</v>
      </c>
      <c r="O923" s="16">
        <f>(E923/D923)*100</f>
        <v>30.9</v>
      </c>
      <c r="P923" s="7">
        <f t="shared" si="44"/>
        <v>231.75</v>
      </c>
      <c r="Q923" s="4" t="str">
        <f>LEFT(T923,FIND("/",T923,1)-1)</f>
        <v>music</v>
      </c>
      <c r="R923" s="4" t="str">
        <f>RIGHT(T923,LEN(T923)-FIND("/",T923))</f>
        <v>jazz</v>
      </c>
      <c r="S923" s="4" t="b">
        <v>0</v>
      </c>
      <c r="T923" s="4" t="s">
        <v>8278</v>
      </c>
    </row>
    <row r="924" spans="1:20" x14ac:dyDescent="0.3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11">
        <f t="shared" si="42"/>
        <v>41913.32167824074</v>
      </c>
      <c r="K924" s="4">
        <v>1409143393</v>
      </c>
      <c r="L924" s="11">
        <f t="shared" si="43"/>
        <v>41878.32167824074</v>
      </c>
      <c r="M924" s="4" t="b">
        <v>0</v>
      </c>
      <c r="N924" s="4">
        <v>30</v>
      </c>
      <c r="O924" s="16">
        <f>(E924/D924)*100</f>
        <v>21.037037037037038</v>
      </c>
      <c r="P924" s="7">
        <f t="shared" si="44"/>
        <v>189.33333333333334</v>
      </c>
      <c r="Q924" s="4" t="str">
        <f>LEFT(T924,FIND("/",T924,1)-1)</f>
        <v>music</v>
      </c>
      <c r="R924" s="4" t="str">
        <f>RIGHT(T924,LEN(T924)-FIND("/",T924))</f>
        <v>jazz</v>
      </c>
      <c r="S924" s="4" t="b">
        <v>0</v>
      </c>
      <c r="T924" s="4" t="s">
        <v>8278</v>
      </c>
    </row>
    <row r="925" spans="1:20" ht="28.8" x14ac:dyDescent="0.3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11">
        <f t="shared" si="42"/>
        <v>41964.793090277781</v>
      </c>
      <c r="K925" s="4">
        <v>1414018923</v>
      </c>
      <c r="L925" s="11">
        <f t="shared" si="43"/>
        <v>41934.751423611109</v>
      </c>
      <c r="M925" s="4" t="b">
        <v>0</v>
      </c>
      <c r="N925" s="4">
        <v>6</v>
      </c>
      <c r="O925" s="16">
        <f>(E925/D925)*100</f>
        <v>2.1999999999999997</v>
      </c>
      <c r="P925" s="7">
        <f t="shared" si="44"/>
        <v>55</v>
      </c>
      <c r="Q925" s="4" t="str">
        <f>LEFT(T925,FIND("/",T925,1)-1)</f>
        <v>music</v>
      </c>
      <c r="R925" s="4" t="str">
        <f>RIGHT(T925,LEN(T925)-FIND("/",T925))</f>
        <v>jazz</v>
      </c>
      <c r="S925" s="4" t="b">
        <v>0</v>
      </c>
      <c r="T925" s="4" t="s">
        <v>8278</v>
      </c>
    </row>
    <row r="926" spans="1:20" ht="28.8" x14ac:dyDescent="0.3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11">
        <f t="shared" si="42"/>
        <v>41318.734594907408</v>
      </c>
      <c r="K926" s="4">
        <v>1358203069</v>
      </c>
      <c r="L926" s="11">
        <f t="shared" si="43"/>
        <v>41288.734594907408</v>
      </c>
      <c r="M926" s="4" t="b">
        <v>0</v>
      </c>
      <c r="N926" s="4">
        <v>15</v>
      </c>
      <c r="O926" s="16">
        <f>(E926/D926)*100</f>
        <v>10.9</v>
      </c>
      <c r="P926" s="7">
        <f t="shared" si="44"/>
        <v>21.8</v>
      </c>
      <c r="Q926" s="4" t="str">
        <f>LEFT(T926,FIND("/",T926,1)-1)</f>
        <v>music</v>
      </c>
      <c r="R926" s="4" t="str">
        <f>RIGHT(T926,LEN(T926)-FIND("/",T926))</f>
        <v>jazz</v>
      </c>
      <c r="S926" s="4" t="b">
        <v>0</v>
      </c>
      <c r="T926" s="4" t="s">
        <v>8278</v>
      </c>
    </row>
    <row r="927" spans="1:20" x14ac:dyDescent="0.3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11">
        <f t="shared" si="42"/>
        <v>41605.71424768518</v>
      </c>
      <c r="K927" s="4">
        <v>1382994511</v>
      </c>
      <c r="L927" s="11">
        <f t="shared" si="43"/>
        <v>41575.672581018516</v>
      </c>
      <c r="M927" s="4" t="b">
        <v>0</v>
      </c>
      <c r="N927" s="4">
        <v>5</v>
      </c>
      <c r="O927" s="16">
        <f>(E927/D927)*100</f>
        <v>2.666666666666667</v>
      </c>
      <c r="P927" s="7">
        <f t="shared" si="44"/>
        <v>32</v>
      </c>
      <c r="Q927" s="4" t="str">
        <f>LEFT(T927,FIND("/",T927,1)-1)</f>
        <v>music</v>
      </c>
      <c r="R927" s="4" t="str">
        <f>RIGHT(T927,LEN(T927)-FIND("/",T927))</f>
        <v>jazz</v>
      </c>
      <c r="S927" s="4" t="b">
        <v>0</v>
      </c>
      <c r="T927" s="4" t="s">
        <v>8278</v>
      </c>
    </row>
    <row r="928" spans="1:20" ht="28.8" x14ac:dyDescent="0.3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11">
        <f t="shared" si="42"/>
        <v>40367.736111111109</v>
      </c>
      <c r="K928" s="4">
        <v>1276043330</v>
      </c>
      <c r="L928" s="11">
        <f t="shared" si="43"/>
        <v>40337.811689814815</v>
      </c>
      <c r="M928" s="4" t="b">
        <v>0</v>
      </c>
      <c r="N928" s="4">
        <v>0</v>
      </c>
      <c r="O928" s="16">
        <f>(E928/D928)*100</f>
        <v>0</v>
      </c>
      <c r="P928" s="7" t="e">
        <f t="shared" si="44"/>
        <v>#DIV/0!</v>
      </c>
      <c r="Q928" s="4" t="str">
        <f>LEFT(T928,FIND("/",T928,1)-1)</f>
        <v>music</v>
      </c>
      <c r="R928" s="4" t="str">
        <f>RIGHT(T928,LEN(T928)-FIND("/",T928))</f>
        <v>jazz</v>
      </c>
      <c r="S928" s="4" t="b">
        <v>0</v>
      </c>
      <c r="T928" s="4" t="s">
        <v>8278</v>
      </c>
    </row>
    <row r="929" spans="1:20" x14ac:dyDescent="0.3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11">
        <f t="shared" si="42"/>
        <v>41043.614525462959</v>
      </c>
      <c r="K929" s="4">
        <v>1334432695</v>
      </c>
      <c r="L929" s="11">
        <f t="shared" si="43"/>
        <v>41013.614525462959</v>
      </c>
      <c r="M929" s="4" t="b">
        <v>0</v>
      </c>
      <c r="N929" s="4">
        <v>0</v>
      </c>
      <c r="O929" s="16">
        <f>(E929/D929)*100</f>
        <v>0</v>
      </c>
      <c r="P929" s="7" t="e">
        <f t="shared" si="44"/>
        <v>#DIV/0!</v>
      </c>
      <c r="Q929" s="4" t="str">
        <f>LEFT(T929,FIND("/",T929,1)-1)</f>
        <v>music</v>
      </c>
      <c r="R929" s="4" t="str">
        <f>RIGHT(T929,LEN(T929)-FIND("/",T929))</f>
        <v>jazz</v>
      </c>
      <c r="S929" s="4" t="b">
        <v>0</v>
      </c>
      <c r="T929" s="4" t="s">
        <v>8278</v>
      </c>
    </row>
    <row r="930" spans="1:20" x14ac:dyDescent="0.3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11">
        <f t="shared" si="42"/>
        <v>41230.791666666664</v>
      </c>
      <c r="K930" s="4">
        <v>1348864913</v>
      </c>
      <c r="L930" s="11">
        <f t="shared" si="43"/>
        <v>41180.654085648144</v>
      </c>
      <c r="M930" s="4" t="b">
        <v>0</v>
      </c>
      <c r="N930" s="4">
        <v>28</v>
      </c>
      <c r="O930" s="16">
        <f>(E930/D930)*100</f>
        <v>10.86206896551724</v>
      </c>
      <c r="P930" s="7">
        <f t="shared" si="44"/>
        <v>56.25</v>
      </c>
      <c r="Q930" s="4" t="str">
        <f>LEFT(T930,FIND("/",T930,1)-1)</f>
        <v>music</v>
      </c>
      <c r="R930" s="4" t="str">
        <f>RIGHT(T930,LEN(T930)-FIND("/",T930))</f>
        <v>jazz</v>
      </c>
      <c r="S930" s="4" t="b">
        <v>0</v>
      </c>
      <c r="T930" s="4" t="s">
        <v>8278</v>
      </c>
    </row>
    <row r="931" spans="1:20" x14ac:dyDescent="0.3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11">
        <f t="shared" si="42"/>
        <v>41007.988067129627</v>
      </c>
      <c r="K931" s="4">
        <v>1331358169</v>
      </c>
      <c r="L931" s="11">
        <f t="shared" si="43"/>
        <v>40978.029733796291</v>
      </c>
      <c r="M931" s="4" t="b">
        <v>0</v>
      </c>
      <c r="N931" s="4">
        <v>0</v>
      </c>
      <c r="O931" s="16">
        <f>(E931/D931)*100</f>
        <v>0</v>
      </c>
      <c r="P931" s="7" t="e">
        <f t="shared" si="44"/>
        <v>#DIV/0!</v>
      </c>
      <c r="Q931" s="4" t="str">
        <f>LEFT(T931,FIND("/",T931,1)-1)</f>
        <v>music</v>
      </c>
      <c r="R931" s="4" t="str">
        <f>RIGHT(T931,LEN(T931)-FIND("/",T931))</f>
        <v>jazz</v>
      </c>
      <c r="S931" s="4" t="b">
        <v>0</v>
      </c>
      <c r="T931" s="4" t="s">
        <v>8278</v>
      </c>
    </row>
    <row r="932" spans="1:20" ht="28.8" x14ac:dyDescent="0.3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11">
        <f t="shared" si="42"/>
        <v>40354.688888888886</v>
      </c>
      <c r="K932" s="4">
        <v>1273874306</v>
      </c>
      <c r="L932" s="11">
        <f t="shared" si="43"/>
        <v>40312.707245370366</v>
      </c>
      <c r="M932" s="4" t="b">
        <v>0</v>
      </c>
      <c r="N932" s="4">
        <v>5</v>
      </c>
      <c r="O932" s="16">
        <f>(E932/D932)*100</f>
        <v>38.333333333333336</v>
      </c>
      <c r="P932" s="7">
        <f t="shared" si="44"/>
        <v>69</v>
      </c>
      <c r="Q932" s="4" t="str">
        <f>LEFT(T932,FIND("/",T932,1)-1)</f>
        <v>music</v>
      </c>
      <c r="R932" s="4" t="str">
        <f>RIGHT(T932,LEN(T932)-FIND("/",T932))</f>
        <v>jazz</v>
      </c>
      <c r="S932" s="4" t="b">
        <v>0</v>
      </c>
      <c r="T932" s="4" t="s">
        <v>8278</v>
      </c>
    </row>
    <row r="933" spans="1:20" ht="28.8" x14ac:dyDescent="0.3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11">
        <f t="shared" si="42"/>
        <v>41714.708333333328</v>
      </c>
      <c r="K933" s="4">
        <v>1392021502</v>
      </c>
      <c r="L933" s="11">
        <f t="shared" si="43"/>
        <v>41680.151643518519</v>
      </c>
      <c r="M933" s="4" t="b">
        <v>0</v>
      </c>
      <c r="N933" s="4">
        <v>7</v>
      </c>
      <c r="O933" s="16">
        <f>(E933/D933)*100</f>
        <v>6.5500000000000007</v>
      </c>
      <c r="P933" s="7">
        <f t="shared" si="44"/>
        <v>18.714285714285715</v>
      </c>
      <c r="Q933" s="4" t="str">
        <f>LEFT(T933,FIND("/",T933,1)-1)</f>
        <v>music</v>
      </c>
      <c r="R933" s="4" t="str">
        <f>RIGHT(T933,LEN(T933)-FIND("/",T933))</f>
        <v>jazz</v>
      </c>
      <c r="S933" s="4" t="b">
        <v>0</v>
      </c>
      <c r="T933" s="4" t="s">
        <v>8278</v>
      </c>
    </row>
    <row r="934" spans="1:20" x14ac:dyDescent="0.3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11">
        <f t="shared" si="42"/>
        <v>41355.719270833331</v>
      </c>
      <c r="K934" s="4">
        <v>1360106145</v>
      </c>
      <c r="L934" s="11">
        <f t="shared" si="43"/>
        <v>41310.760937499996</v>
      </c>
      <c r="M934" s="4" t="b">
        <v>0</v>
      </c>
      <c r="N934" s="4">
        <v>30</v>
      </c>
      <c r="O934" s="16">
        <f>(E934/D934)*100</f>
        <v>14.536842105263158</v>
      </c>
      <c r="P934" s="7">
        <f t="shared" si="44"/>
        <v>46.033333333333331</v>
      </c>
      <c r="Q934" s="4" t="str">
        <f>LEFT(T934,FIND("/",T934,1)-1)</f>
        <v>music</v>
      </c>
      <c r="R934" s="4" t="str">
        <f>RIGHT(T934,LEN(T934)-FIND("/",T934))</f>
        <v>jazz</v>
      </c>
      <c r="S934" s="4" t="b">
        <v>0</v>
      </c>
      <c r="T934" s="4" t="s">
        <v>8278</v>
      </c>
    </row>
    <row r="935" spans="1:20" ht="28.8" x14ac:dyDescent="0.3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11">
        <f t="shared" si="42"/>
        <v>41770.960752314815</v>
      </c>
      <c r="K935" s="4">
        <v>1394683409</v>
      </c>
      <c r="L935" s="11">
        <f t="shared" si="43"/>
        <v>41710.960752314815</v>
      </c>
      <c r="M935" s="4" t="b">
        <v>0</v>
      </c>
      <c r="N935" s="4">
        <v>2</v>
      </c>
      <c r="O935" s="16">
        <f>(E935/D935)*100</f>
        <v>6</v>
      </c>
      <c r="P935" s="7">
        <f t="shared" si="44"/>
        <v>60</v>
      </c>
      <c r="Q935" s="4" t="str">
        <f>LEFT(T935,FIND("/",T935,1)-1)</f>
        <v>music</v>
      </c>
      <c r="R935" s="4" t="str">
        <f>RIGHT(T935,LEN(T935)-FIND("/",T935))</f>
        <v>jazz</v>
      </c>
      <c r="S935" s="4" t="b">
        <v>0</v>
      </c>
      <c r="T935" s="4" t="s">
        <v>8278</v>
      </c>
    </row>
    <row r="936" spans="1:20" ht="28.8" x14ac:dyDescent="0.3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11">
        <f t="shared" si="42"/>
        <v>41763.041666666664</v>
      </c>
      <c r="K936" s="4">
        <v>1396633284</v>
      </c>
      <c r="L936" s="11">
        <f t="shared" si="43"/>
        <v>41733.528749999998</v>
      </c>
      <c r="M936" s="4" t="b">
        <v>0</v>
      </c>
      <c r="N936" s="4">
        <v>30</v>
      </c>
      <c r="O936" s="16">
        <f>(E936/D936)*100</f>
        <v>30.4</v>
      </c>
      <c r="P936" s="7">
        <f t="shared" si="44"/>
        <v>50.666666666666664</v>
      </c>
      <c r="Q936" s="4" t="str">
        <f>LEFT(T936,FIND("/",T936,1)-1)</f>
        <v>music</v>
      </c>
      <c r="R936" s="4" t="str">
        <f>RIGHT(T936,LEN(T936)-FIND("/",T936))</f>
        <v>jazz</v>
      </c>
      <c r="S936" s="4" t="b">
        <v>0</v>
      </c>
      <c r="T936" s="4" t="s">
        <v>8278</v>
      </c>
    </row>
    <row r="937" spans="1:20" ht="28.8" x14ac:dyDescent="0.3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11">
        <f t="shared" si="42"/>
        <v>42398.125335648147</v>
      </c>
      <c r="K937" s="4">
        <v>1451462429</v>
      </c>
      <c r="L937" s="11">
        <f t="shared" si="43"/>
        <v>42368.125335648147</v>
      </c>
      <c r="M937" s="4" t="b">
        <v>0</v>
      </c>
      <c r="N937" s="4">
        <v>2</v>
      </c>
      <c r="O937" s="16">
        <f>(E937/D937)*100</f>
        <v>1.4285714285714286</v>
      </c>
      <c r="P937" s="7">
        <f t="shared" si="44"/>
        <v>25</v>
      </c>
      <c r="Q937" s="4" t="str">
        <f>LEFT(T937,FIND("/",T937,1)-1)</f>
        <v>music</v>
      </c>
      <c r="R937" s="4" t="str">
        <f>RIGHT(T937,LEN(T937)-FIND("/",T937))</f>
        <v>jazz</v>
      </c>
      <c r="S937" s="4" t="b">
        <v>0</v>
      </c>
      <c r="T937" s="4" t="s">
        <v>8278</v>
      </c>
    </row>
    <row r="938" spans="1:20" x14ac:dyDescent="0.3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11">
        <f t="shared" si="42"/>
        <v>40926.625</v>
      </c>
      <c r="K938" s="4">
        <v>1323131689</v>
      </c>
      <c r="L938" s="11">
        <f t="shared" si="43"/>
        <v>40882.815844907404</v>
      </c>
      <c r="M938" s="4" t="b">
        <v>0</v>
      </c>
      <c r="N938" s="4">
        <v>0</v>
      </c>
      <c r="O938" s="16">
        <f>(E938/D938)*100</f>
        <v>0</v>
      </c>
      <c r="P938" s="7" t="e">
        <f t="shared" si="44"/>
        <v>#DIV/0!</v>
      </c>
      <c r="Q938" s="4" t="str">
        <f>LEFT(T938,FIND("/",T938,1)-1)</f>
        <v>music</v>
      </c>
      <c r="R938" s="4" t="str">
        <f>RIGHT(T938,LEN(T938)-FIND("/",T938))</f>
        <v>jazz</v>
      </c>
      <c r="S938" s="4" t="b">
        <v>0</v>
      </c>
      <c r="T938" s="4" t="s">
        <v>8278</v>
      </c>
    </row>
    <row r="939" spans="1:20" ht="28.8" x14ac:dyDescent="0.3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11">
        <f t="shared" si="42"/>
        <v>41581.63144675926</v>
      </c>
      <c r="K939" s="4">
        <v>1380913757</v>
      </c>
      <c r="L939" s="11">
        <f t="shared" si="43"/>
        <v>41551.589780092589</v>
      </c>
      <c r="M939" s="4" t="b">
        <v>0</v>
      </c>
      <c r="N939" s="4">
        <v>2</v>
      </c>
      <c r="O939" s="16">
        <f>(E939/D939)*100</f>
        <v>1.1428571428571428</v>
      </c>
      <c r="P939" s="7">
        <f t="shared" si="44"/>
        <v>20</v>
      </c>
      <c r="Q939" s="4" t="str">
        <f>LEFT(T939,FIND("/",T939,1)-1)</f>
        <v>music</v>
      </c>
      <c r="R939" s="4" t="str">
        <f>RIGHT(T939,LEN(T939)-FIND("/",T939))</f>
        <v>jazz</v>
      </c>
      <c r="S939" s="4" t="b">
        <v>0</v>
      </c>
      <c r="T939" s="4" t="s">
        <v>8278</v>
      </c>
    </row>
    <row r="940" spans="1:20" ht="28.8" x14ac:dyDescent="0.3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11">
        <f t="shared" si="42"/>
        <v>41154.27138888889</v>
      </c>
      <c r="K940" s="4">
        <v>1343993448</v>
      </c>
      <c r="L940" s="11">
        <f t="shared" si="43"/>
        <v>41124.27138888889</v>
      </c>
      <c r="M940" s="4" t="b">
        <v>0</v>
      </c>
      <c r="N940" s="4">
        <v>1</v>
      </c>
      <c r="O940" s="16">
        <f>(E940/D940)*100</f>
        <v>0.35714285714285715</v>
      </c>
      <c r="P940" s="7">
        <f t="shared" si="44"/>
        <v>25</v>
      </c>
      <c r="Q940" s="4" t="str">
        <f>LEFT(T940,FIND("/",T940,1)-1)</f>
        <v>music</v>
      </c>
      <c r="R940" s="4" t="str">
        <f>RIGHT(T940,LEN(T940)-FIND("/",T940))</f>
        <v>jazz</v>
      </c>
      <c r="S940" s="4" t="b">
        <v>0</v>
      </c>
      <c r="T940" s="4" t="s">
        <v>8278</v>
      </c>
    </row>
    <row r="941" spans="1:20" ht="28.8" x14ac:dyDescent="0.3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11">
        <f t="shared" si="42"/>
        <v>41455.623611111107</v>
      </c>
      <c r="K941" s="4">
        <v>1369246738</v>
      </c>
      <c r="L941" s="11">
        <f t="shared" si="43"/>
        <v>41416.554837962962</v>
      </c>
      <c r="M941" s="4" t="b">
        <v>0</v>
      </c>
      <c r="N941" s="4">
        <v>2</v>
      </c>
      <c r="O941" s="16">
        <f>(E941/D941)*100</f>
        <v>1.4545454545454546</v>
      </c>
      <c r="P941" s="7">
        <f t="shared" si="44"/>
        <v>20</v>
      </c>
      <c r="Q941" s="4" t="str">
        <f>LEFT(T941,FIND("/",T941,1)-1)</f>
        <v>music</v>
      </c>
      <c r="R941" s="4" t="str">
        <f>RIGHT(T941,LEN(T941)-FIND("/",T941))</f>
        <v>jazz</v>
      </c>
      <c r="S941" s="4" t="b">
        <v>0</v>
      </c>
      <c r="T941" s="4" t="s">
        <v>8278</v>
      </c>
    </row>
    <row r="942" spans="1:20" ht="28.8" x14ac:dyDescent="0.3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11">
        <f t="shared" si="42"/>
        <v>42226.800069444442</v>
      </c>
      <c r="K942" s="4">
        <v>1435363926</v>
      </c>
      <c r="L942" s="11">
        <f t="shared" si="43"/>
        <v>42181.800069444442</v>
      </c>
      <c r="M942" s="4" t="b">
        <v>0</v>
      </c>
      <c r="N942" s="4">
        <v>14</v>
      </c>
      <c r="O942" s="16">
        <f>(E942/D942)*100</f>
        <v>17.155555555555555</v>
      </c>
      <c r="P942" s="7">
        <f t="shared" si="44"/>
        <v>110.28571428571429</v>
      </c>
      <c r="Q942" s="4" t="str">
        <f>LEFT(T942,FIND("/",T942,1)-1)</f>
        <v>technology</v>
      </c>
      <c r="R942" s="4" t="str">
        <f>RIGHT(T942,LEN(T942)-FIND("/",T942))</f>
        <v>wearables</v>
      </c>
      <c r="S942" s="4" t="b">
        <v>0</v>
      </c>
      <c r="T942" s="4" t="s">
        <v>8273</v>
      </c>
    </row>
    <row r="943" spans="1:20" ht="28.8" x14ac:dyDescent="0.3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11">
        <f t="shared" si="42"/>
        <v>42775.888252314813</v>
      </c>
      <c r="K943" s="4">
        <v>1484101145</v>
      </c>
      <c r="L943" s="11">
        <f t="shared" si="43"/>
        <v>42745.888252314813</v>
      </c>
      <c r="M943" s="4" t="b">
        <v>0</v>
      </c>
      <c r="N943" s="4">
        <v>31</v>
      </c>
      <c r="O943" s="16">
        <f>(E943/D943)*100</f>
        <v>2.3220000000000001</v>
      </c>
      <c r="P943" s="7">
        <f t="shared" si="44"/>
        <v>37.451612903225808</v>
      </c>
      <c r="Q943" s="4" t="str">
        <f>LEFT(T943,FIND("/",T943,1)-1)</f>
        <v>technology</v>
      </c>
      <c r="R943" s="4" t="str">
        <f>RIGHT(T943,LEN(T943)-FIND("/",T943))</f>
        <v>wearables</v>
      </c>
      <c r="S943" s="4" t="b">
        <v>0</v>
      </c>
      <c r="T943" s="4" t="s">
        <v>8273</v>
      </c>
    </row>
    <row r="944" spans="1:20" ht="28.8" x14ac:dyDescent="0.3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11">
        <f t="shared" si="42"/>
        <v>42418.634953703695</v>
      </c>
      <c r="K944" s="4">
        <v>1452716060</v>
      </c>
      <c r="L944" s="11">
        <f t="shared" si="43"/>
        <v>42382.634953703695</v>
      </c>
      <c r="M944" s="4" t="b">
        <v>0</v>
      </c>
      <c r="N944" s="4">
        <v>16</v>
      </c>
      <c r="O944" s="16">
        <f>(E944/D944)*100</f>
        <v>8.9066666666666663</v>
      </c>
      <c r="P944" s="7">
        <f t="shared" si="44"/>
        <v>41.75</v>
      </c>
      <c r="Q944" s="4" t="str">
        <f>LEFT(T944,FIND("/",T944,1)-1)</f>
        <v>technology</v>
      </c>
      <c r="R944" s="4" t="str">
        <f>RIGHT(T944,LEN(T944)-FIND("/",T944))</f>
        <v>wearables</v>
      </c>
      <c r="S944" s="4" t="b">
        <v>0</v>
      </c>
      <c r="T944" s="4" t="s">
        <v>8273</v>
      </c>
    </row>
    <row r="945" spans="1:20" x14ac:dyDescent="0.3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11">
        <f t="shared" si="42"/>
        <v>42703.501215277771</v>
      </c>
      <c r="K945" s="4">
        <v>1477843305</v>
      </c>
      <c r="L945" s="11">
        <f t="shared" si="43"/>
        <v>42673.459548611114</v>
      </c>
      <c r="M945" s="4" t="b">
        <v>0</v>
      </c>
      <c r="N945" s="4">
        <v>12</v>
      </c>
      <c r="O945" s="16">
        <f>(E945/D945)*100</f>
        <v>9.6333333333333346</v>
      </c>
      <c r="P945" s="7">
        <f t="shared" si="44"/>
        <v>24.083333333333332</v>
      </c>
      <c r="Q945" s="4" t="str">
        <f>LEFT(T945,FIND("/",T945,1)-1)</f>
        <v>technology</v>
      </c>
      <c r="R945" s="4" t="str">
        <f>RIGHT(T945,LEN(T945)-FIND("/",T945))</f>
        <v>wearables</v>
      </c>
      <c r="S945" s="4" t="b">
        <v>0</v>
      </c>
      <c r="T945" s="4" t="s">
        <v>8273</v>
      </c>
    </row>
    <row r="946" spans="1:20" x14ac:dyDescent="0.3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11">
        <f t="shared" si="42"/>
        <v>42478.374999999993</v>
      </c>
      <c r="K946" s="4">
        <v>1458050450</v>
      </c>
      <c r="L946" s="11">
        <f t="shared" si="43"/>
        <v>42444.375578703701</v>
      </c>
      <c r="M946" s="4" t="b">
        <v>0</v>
      </c>
      <c r="N946" s="4">
        <v>96</v>
      </c>
      <c r="O946" s="16">
        <f>(E946/D946)*100</f>
        <v>13.325999999999999</v>
      </c>
      <c r="P946" s="7">
        <f t="shared" si="44"/>
        <v>69.40625</v>
      </c>
      <c r="Q946" s="4" t="str">
        <f>LEFT(T946,FIND("/",T946,1)-1)</f>
        <v>technology</v>
      </c>
      <c r="R946" s="4" t="str">
        <f>RIGHT(T946,LEN(T946)-FIND("/",T946))</f>
        <v>wearables</v>
      </c>
      <c r="S946" s="4" t="b">
        <v>0</v>
      </c>
      <c r="T946" s="4" t="s">
        <v>8273</v>
      </c>
    </row>
    <row r="947" spans="1:20" x14ac:dyDescent="0.3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11">
        <f t="shared" si="42"/>
        <v>42784.790972222218</v>
      </c>
      <c r="K947" s="4">
        <v>1482958626</v>
      </c>
      <c r="L947" s="11">
        <f t="shared" si="43"/>
        <v>42732.664652777778</v>
      </c>
      <c r="M947" s="4" t="b">
        <v>0</v>
      </c>
      <c r="N947" s="4">
        <v>16</v>
      </c>
      <c r="O947" s="16">
        <f>(E947/D947)*100</f>
        <v>2.484</v>
      </c>
      <c r="P947" s="7">
        <f t="shared" si="44"/>
        <v>155.25</v>
      </c>
      <c r="Q947" s="4" t="str">
        <f>LEFT(T947,FIND("/",T947,1)-1)</f>
        <v>technology</v>
      </c>
      <c r="R947" s="4" t="str">
        <f>RIGHT(T947,LEN(T947)-FIND("/",T947))</f>
        <v>wearables</v>
      </c>
      <c r="S947" s="4" t="b">
        <v>0</v>
      </c>
      <c r="T947" s="4" t="s">
        <v>8273</v>
      </c>
    </row>
    <row r="948" spans="1:20" x14ac:dyDescent="0.3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11">
        <f t="shared" si="42"/>
        <v>42622.542222222219</v>
      </c>
      <c r="K948" s="4">
        <v>1470852048</v>
      </c>
      <c r="L948" s="11">
        <f t="shared" si="43"/>
        <v>42592.542222222219</v>
      </c>
      <c r="M948" s="4" t="b">
        <v>0</v>
      </c>
      <c r="N948" s="4">
        <v>5</v>
      </c>
      <c r="O948" s="16">
        <f>(E948/D948)*100</f>
        <v>1.9066666666666665</v>
      </c>
      <c r="P948" s="7">
        <f t="shared" si="44"/>
        <v>57.2</v>
      </c>
      <c r="Q948" s="4" t="str">
        <f>LEFT(T948,FIND("/",T948,1)-1)</f>
        <v>technology</v>
      </c>
      <c r="R948" s="4" t="str">
        <f>RIGHT(T948,LEN(T948)-FIND("/",T948))</f>
        <v>wearables</v>
      </c>
      <c r="S948" s="4" t="b">
        <v>0</v>
      </c>
      <c r="T948" s="4" t="s">
        <v>8273</v>
      </c>
    </row>
    <row r="949" spans="1:20" ht="28.8" x14ac:dyDescent="0.3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11">
        <f t="shared" si="42"/>
        <v>42551.57298611111</v>
      </c>
      <c r="K949" s="4">
        <v>1462128306</v>
      </c>
      <c r="L949" s="11">
        <f t="shared" si="43"/>
        <v>42491.57298611111</v>
      </c>
      <c r="M949" s="4" t="b">
        <v>0</v>
      </c>
      <c r="N949" s="4">
        <v>0</v>
      </c>
      <c r="O949" s="16">
        <f>(E949/D949)*100</f>
        <v>0</v>
      </c>
      <c r="P949" s="7" t="e">
        <f t="shared" si="44"/>
        <v>#DIV/0!</v>
      </c>
      <c r="Q949" s="4" t="str">
        <f>LEFT(T949,FIND("/",T949,1)-1)</f>
        <v>technology</v>
      </c>
      <c r="R949" s="4" t="str">
        <f>RIGHT(T949,LEN(T949)-FIND("/",T949))</f>
        <v>wearables</v>
      </c>
      <c r="S949" s="4" t="b">
        <v>0</v>
      </c>
      <c r="T949" s="4" t="s">
        <v>8273</v>
      </c>
    </row>
    <row r="950" spans="1:20" ht="28.8" x14ac:dyDescent="0.3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11">
        <f t="shared" si="42"/>
        <v>42441.619953703703</v>
      </c>
      <c r="K950" s="4">
        <v>1455220364</v>
      </c>
      <c r="L950" s="11">
        <f t="shared" si="43"/>
        <v>42411.619953703703</v>
      </c>
      <c r="M950" s="4" t="b">
        <v>0</v>
      </c>
      <c r="N950" s="4">
        <v>8</v>
      </c>
      <c r="O950" s="16">
        <f>(E950/D950)*100</f>
        <v>12</v>
      </c>
      <c r="P950" s="7">
        <f t="shared" si="44"/>
        <v>60</v>
      </c>
      <c r="Q950" s="4" t="str">
        <f>LEFT(T950,FIND("/",T950,1)-1)</f>
        <v>technology</v>
      </c>
      <c r="R950" s="4" t="str">
        <f>RIGHT(T950,LEN(T950)-FIND("/",T950))</f>
        <v>wearables</v>
      </c>
      <c r="S950" s="4" t="b">
        <v>0</v>
      </c>
      <c r="T950" s="4" t="s">
        <v>8273</v>
      </c>
    </row>
    <row r="951" spans="1:20" x14ac:dyDescent="0.3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11">
        <f t="shared" si="42"/>
        <v>42420.835370370369</v>
      </c>
      <c r="K951" s="4">
        <v>1450832576</v>
      </c>
      <c r="L951" s="11">
        <f t="shared" si="43"/>
        <v>42360.835370370369</v>
      </c>
      <c r="M951" s="4" t="b">
        <v>0</v>
      </c>
      <c r="N951" s="4">
        <v>7</v>
      </c>
      <c r="O951" s="16">
        <f>(E951/D951)*100</f>
        <v>1.365</v>
      </c>
      <c r="P951" s="7">
        <f t="shared" si="44"/>
        <v>39</v>
      </c>
      <c r="Q951" s="4" t="str">
        <f>LEFT(T951,FIND("/",T951,1)-1)</f>
        <v>technology</v>
      </c>
      <c r="R951" s="4" t="str">
        <f>RIGHT(T951,LEN(T951)-FIND("/",T951))</f>
        <v>wearables</v>
      </c>
      <c r="S951" s="4" t="b">
        <v>0</v>
      </c>
      <c r="T951" s="4" t="s">
        <v>8273</v>
      </c>
    </row>
    <row r="952" spans="1:20" x14ac:dyDescent="0.3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11">
        <f t="shared" si="42"/>
        <v>42386.54237268518</v>
      </c>
      <c r="K952" s="4">
        <v>1450461661</v>
      </c>
      <c r="L952" s="11">
        <f t="shared" si="43"/>
        <v>42356.54237268518</v>
      </c>
      <c r="M952" s="4" t="b">
        <v>0</v>
      </c>
      <c r="N952" s="4">
        <v>24</v>
      </c>
      <c r="O952" s="16">
        <f>(E952/D952)*100</f>
        <v>28.04</v>
      </c>
      <c r="P952" s="7">
        <f t="shared" si="44"/>
        <v>58.416666666666664</v>
      </c>
      <c r="Q952" s="4" t="str">
        <f>LEFT(T952,FIND("/",T952,1)-1)</f>
        <v>technology</v>
      </c>
      <c r="R952" s="4" t="str">
        <f>RIGHT(T952,LEN(T952)-FIND("/",T952))</f>
        <v>wearables</v>
      </c>
      <c r="S952" s="4" t="b">
        <v>0</v>
      </c>
      <c r="T952" s="4" t="s">
        <v>8273</v>
      </c>
    </row>
    <row r="953" spans="1:20" x14ac:dyDescent="0.3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11">
        <f t="shared" si="42"/>
        <v>42525.44527777777</v>
      </c>
      <c r="K953" s="4">
        <v>1461166872</v>
      </c>
      <c r="L953" s="11">
        <f t="shared" si="43"/>
        <v>42480.44527777777</v>
      </c>
      <c r="M953" s="4" t="b">
        <v>0</v>
      </c>
      <c r="N953" s="4">
        <v>121</v>
      </c>
      <c r="O953" s="16">
        <f>(E953/D953)*100</f>
        <v>38.39</v>
      </c>
      <c r="P953" s="7">
        <f t="shared" si="44"/>
        <v>158.63636363636363</v>
      </c>
      <c r="Q953" s="4" t="str">
        <f>LEFT(T953,FIND("/",T953,1)-1)</f>
        <v>technology</v>
      </c>
      <c r="R953" s="4" t="str">
        <f>RIGHT(T953,LEN(T953)-FIND("/",T953))</f>
        <v>wearables</v>
      </c>
      <c r="S953" s="4" t="b">
        <v>0</v>
      </c>
      <c r="T953" s="4" t="s">
        <v>8273</v>
      </c>
    </row>
    <row r="954" spans="1:20" x14ac:dyDescent="0.3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11">
        <f t="shared" si="42"/>
        <v>42692.446898148148</v>
      </c>
      <c r="K954" s="4">
        <v>1476888212</v>
      </c>
      <c r="L954" s="11">
        <f t="shared" si="43"/>
        <v>42662.405231481483</v>
      </c>
      <c r="M954" s="4" t="b">
        <v>0</v>
      </c>
      <c r="N954" s="4">
        <v>196</v>
      </c>
      <c r="O954" s="16">
        <f>(E954/D954)*100</f>
        <v>39.942857142857143</v>
      </c>
      <c r="P954" s="7">
        <f t="shared" si="44"/>
        <v>99.857142857142861</v>
      </c>
      <c r="Q954" s="4" t="str">
        <f>LEFT(T954,FIND("/",T954,1)-1)</f>
        <v>technology</v>
      </c>
      <c r="R954" s="4" t="str">
        <f>RIGHT(T954,LEN(T954)-FIND("/",T954))</f>
        <v>wearables</v>
      </c>
      <c r="S954" s="4" t="b">
        <v>0</v>
      </c>
      <c r="T954" s="4" t="s">
        <v>8273</v>
      </c>
    </row>
    <row r="955" spans="1:20" x14ac:dyDescent="0.3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11">
        <f t="shared" si="42"/>
        <v>42028.956006944441</v>
      </c>
      <c r="K955" s="4">
        <v>1419566199</v>
      </c>
      <c r="L955" s="11">
        <f t="shared" si="43"/>
        <v>41998.956006944441</v>
      </c>
      <c r="M955" s="4" t="b">
        <v>0</v>
      </c>
      <c r="N955" s="4">
        <v>5</v>
      </c>
      <c r="O955" s="16">
        <f>(E955/D955)*100</f>
        <v>0.84</v>
      </c>
      <c r="P955" s="7">
        <f t="shared" si="44"/>
        <v>25.2</v>
      </c>
      <c r="Q955" s="4" t="str">
        <f>LEFT(T955,FIND("/",T955,1)-1)</f>
        <v>technology</v>
      </c>
      <c r="R955" s="4" t="str">
        <f>RIGHT(T955,LEN(T955)-FIND("/",T955))</f>
        <v>wearables</v>
      </c>
      <c r="S955" s="4" t="b">
        <v>0</v>
      </c>
      <c r="T955" s="4" t="s">
        <v>8273</v>
      </c>
    </row>
    <row r="956" spans="1:20" ht="28.8" x14ac:dyDescent="0.3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11">
        <f t="shared" si="42"/>
        <v>42236.625451388885</v>
      </c>
      <c r="K956" s="4">
        <v>1436472039</v>
      </c>
      <c r="L956" s="11">
        <f t="shared" si="43"/>
        <v>42194.625451388885</v>
      </c>
      <c r="M956" s="4" t="b">
        <v>0</v>
      </c>
      <c r="N956" s="4">
        <v>73</v>
      </c>
      <c r="O956" s="16">
        <f>(E956/D956)*100</f>
        <v>43.406666666666666</v>
      </c>
      <c r="P956" s="7">
        <f t="shared" si="44"/>
        <v>89.191780821917803</v>
      </c>
      <c r="Q956" s="4" t="str">
        <f>LEFT(T956,FIND("/",T956,1)-1)</f>
        <v>technology</v>
      </c>
      <c r="R956" s="4" t="str">
        <f>RIGHT(T956,LEN(T956)-FIND("/",T956))</f>
        <v>wearables</v>
      </c>
      <c r="S956" s="4" t="b">
        <v>0</v>
      </c>
      <c r="T956" s="4" t="s">
        <v>8273</v>
      </c>
    </row>
    <row r="957" spans="1:20" ht="28.8" x14ac:dyDescent="0.3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11">
        <f t="shared" si="42"/>
        <v>42626.086805555555</v>
      </c>
      <c r="K957" s="4">
        <v>1470294300</v>
      </c>
      <c r="L957" s="11">
        <f t="shared" si="43"/>
        <v>42586.086805555555</v>
      </c>
      <c r="M957" s="4" t="b">
        <v>0</v>
      </c>
      <c r="N957" s="4">
        <v>93</v>
      </c>
      <c r="O957" s="16">
        <f>(E957/D957)*100</f>
        <v>5.6613333333333333</v>
      </c>
      <c r="P957" s="7">
        <f t="shared" si="44"/>
        <v>182.6236559139785</v>
      </c>
      <c r="Q957" s="4" t="str">
        <f>LEFT(T957,FIND("/",T957,1)-1)</f>
        <v>technology</v>
      </c>
      <c r="R957" s="4" t="str">
        <f>RIGHT(T957,LEN(T957)-FIND("/",T957))</f>
        <v>wearables</v>
      </c>
      <c r="S957" s="4" t="b">
        <v>0</v>
      </c>
      <c r="T957" s="4" t="s">
        <v>8273</v>
      </c>
    </row>
    <row r="958" spans="1:20" ht="43.2" x14ac:dyDescent="0.3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11">
        <f t="shared" si="42"/>
        <v>42120.663877314808</v>
      </c>
      <c r="K958" s="4">
        <v>1424901359</v>
      </c>
      <c r="L958" s="11">
        <f t="shared" si="43"/>
        <v>42060.705543981479</v>
      </c>
      <c r="M958" s="4" t="b">
        <v>0</v>
      </c>
      <c r="N958" s="4">
        <v>17</v>
      </c>
      <c r="O958" s="16">
        <f>(E958/D958)*100</f>
        <v>1.722</v>
      </c>
      <c r="P958" s="7">
        <f t="shared" si="44"/>
        <v>50.647058823529413</v>
      </c>
      <c r="Q958" s="4" t="str">
        <f>LEFT(T958,FIND("/",T958,1)-1)</f>
        <v>technology</v>
      </c>
      <c r="R958" s="4" t="str">
        <f>RIGHT(T958,LEN(T958)-FIND("/",T958))</f>
        <v>wearables</v>
      </c>
      <c r="S958" s="4" t="b">
        <v>0</v>
      </c>
      <c r="T958" s="4" t="s">
        <v>8273</v>
      </c>
    </row>
    <row r="959" spans="1:20" x14ac:dyDescent="0.3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11">
        <f t="shared" si="42"/>
        <v>42691.385798611103</v>
      </c>
      <c r="K959" s="4">
        <v>1476710133</v>
      </c>
      <c r="L959" s="11">
        <f t="shared" si="43"/>
        <v>42660.344131944446</v>
      </c>
      <c r="M959" s="4" t="b">
        <v>0</v>
      </c>
      <c r="N959" s="4">
        <v>7</v>
      </c>
      <c r="O959" s="16">
        <f>(E959/D959)*100</f>
        <v>1.9416666666666664</v>
      </c>
      <c r="P959" s="7">
        <f t="shared" si="44"/>
        <v>33.285714285714285</v>
      </c>
      <c r="Q959" s="4" t="str">
        <f>LEFT(T959,FIND("/",T959,1)-1)</f>
        <v>technology</v>
      </c>
      <c r="R959" s="4" t="str">
        <f>RIGHT(T959,LEN(T959)-FIND("/",T959))</f>
        <v>wearables</v>
      </c>
      <c r="S959" s="4" t="b">
        <v>0</v>
      </c>
      <c r="T959" s="4" t="s">
        <v>8273</v>
      </c>
    </row>
    <row r="960" spans="1:20" ht="28.8" x14ac:dyDescent="0.3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11">
        <f t="shared" si="42"/>
        <v>42103.999305555553</v>
      </c>
      <c r="K960" s="4">
        <v>1426792563</v>
      </c>
      <c r="L960" s="11">
        <f t="shared" si="43"/>
        <v>42082.594479166662</v>
      </c>
      <c r="M960" s="4" t="b">
        <v>0</v>
      </c>
      <c r="N960" s="4">
        <v>17</v>
      </c>
      <c r="O960" s="16">
        <f>(E960/D960)*100</f>
        <v>11.328275684711327</v>
      </c>
      <c r="P960" s="7">
        <f t="shared" si="44"/>
        <v>51.823529411764703</v>
      </c>
      <c r="Q960" s="4" t="str">
        <f>LEFT(T960,FIND("/",T960,1)-1)</f>
        <v>technology</v>
      </c>
      <c r="R960" s="4" t="str">
        <f>RIGHT(T960,LEN(T960)-FIND("/",T960))</f>
        <v>wearables</v>
      </c>
      <c r="S960" s="4" t="b">
        <v>0</v>
      </c>
      <c r="T960" s="4" t="s">
        <v>8273</v>
      </c>
    </row>
    <row r="961" spans="1:20" ht="28.8" x14ac:dyDescent="0.3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11">
        <f t="shared" si="42"/>
        <v>42022.96603009259</v>
      </c>
      <c r="K961" s="4">
        <v>1419048665</v>
      </c>
      <c r="L961" s="11">
        <f t="shared" si="43"/>
        <v>41992.96603009259</v>
      </c>
      <c r="M961" s="4" t="b">
        <v>0</v>
      </c>
      <c r="N961" s="4">
        <v>171</v>
      </c>
      <c r="O961" s="16">
        <f>(E961/D961)*100</f>
        <v>38.86</v>
      </c>
      <c r="P961" s="7">
        <f t="shared" si="44"/>
        <v>113.62573099415205</v>
      </c>
      <c r="Q961" s="4" t="str">
        <f>LEFT(T961,FIND("/",T961,1)-1)</f>
        <v>technology</v>
      </c>
      <c r="R961" s="4" t="str">
        <f>RIGHT(T961,LEN(T961)-FIND("/",T961))</f>
        <v>wearables</v>
      </c>
      <c r="S961" s="4" t="b">
        <v>0</v>
      </c>
      <c r="T961" s="4" t="s">
        <v>8273</v>
      </c>
    </row>
    <row r="962" spans="1:20" x14ac:dyDescent="0.3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11">
        <f t="shared" si="42"/>
        <v>42808.376793981479</v>
      </c>
      <c r="K962" s="4">
        <v>1485874955</v>
      </c>
      <c r="L962" s="11">
        <f t="shared" si="43"/>
        <v>42766.41846064815</v>
      </c>
      <c r="M962" s="4" t="b">
        <v>0</v>
      </c>
      <c r="N962" s="4">
        <v>188</v>
      </c>
      <c r="O962" s="16">
        <f>(E962/D962)*100</f>
        <v>46.100628930817614</v>
      </c>
      <c r="P962" s="7">
        <f t="shared" si="44"/>
        <v>136.46276595744681</v>
      </c>
      <c r="Q962" s="4" t="str">
        <f>LEFT(T962,FIND("/",T962,1)-1)</f>
        <v>technology</v>
      </c>
      <c r="R962" s="4" t="str">
        <f>RIGHT(T962,LEN(T962)-FIND("/",T962))</f>
        <v>wearables</v>
      </c>
      <c r="S962" s="4" t="b">
        <v>0</v>
      </c>
      <c r="T962" s="4" t="s">
        <v>8273</v>
      </c>
    </row>
    <row r="963" spans="1:20" ht="28.8" x14ac:dyDescent="0.3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11">
        <f t="shared" ref="J963:J1026" si="45">(((I963/60)/60)/24)+DATE(1970,1,1)+(-5/24)</f>
        <v>42786.583333333336</v>
      </c>
      <c r="K963" s="4">
        <v>1483634335</v>
      </c>
      <c r="L963" s="11">
        <f t="shared" ref="L963:L1026" si="46">(((K963/60)/60)/24)+DATE(1970,1,1)+(-5/24)</f>
        <v>42740.485358796293</v>
      </c>
      <c r="M963" s="4" t="b">
        <v>0</v>
      </c>
      <c r="N963" s="4">
        <v>110</v>
      </c>
      <c r="O963" s="16">
        <f>(E963/D963)*100</f>
        <v>42.188421052631583</v>
      </c>
      <c r="P963" s="7">
        <f t="shared" ref="P963:P1026" si="47">(E963/N963)</f>
        <v>364.35454545454547</v>
      </c>
      <c r="Q963" s="4" t="str">
        <f>LEFT(T963,FIND("/",T963,1)-1)</f>
        <v>technology</v>
      </c>
      <c r="R963" s="4" t="str">
        <f>RIGHT(T963,LEN(T963)-FIND("/",T963))</f>
        <v>wearables</v>
      </c>
      <c r="S963" s="4" t="b">
        <v>0</v>
      </c>
      <c r="T963" s="4" t="s">
        <v>8273</v>
      </c>
    </row>
    <row r="964" spans="1:20" ht="28.8" x14ac:dyDescent="0.3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11">
        <f t="shared" si="45"/>
        <v>42411.504085648143</v>
      </c>
      <c r="K964" s="4">
        <v>1451927153</v>
      </c>
      <c r="L964" s="11">
        <f t="shared" si="46"/>
        <v>42373.504085648143</v>
      </c>
      <c r="M964" s="4" t="b">
        <v>0</v>
      </c>
      <c r="N964" s="4">
        <v>37</v>
      </c>
      <c r="O964" s="16">
        <f>(E964/D964)*100</f>
        <v>28.48</v>
      </c>
      <c r="P964" s="7">
        <f t="shared" si="47"/>
        <v>19.243243243243242</v>
      </c>
      <c r="Q964" s="4" t="str">
        <f>LEFT(T964,FIND("/",T964,1)-1)</f>
        <v>technology</v>
      </c>
      <c r="R964" s="4" t="str">
        <f>RIGHT(T964,LEN(T964)-FIND("/",T964))</f>
        <v>wearables</v>
      </c>
      <c r="S964" s="4" t="b">
        <v>0</v>
      </c>
      <c r="T964" s="4" t="s">
        <v>8273</v>
      </c>
    </row>
    <row r="965" spans="1:20" x14ac:dyDescent="0.3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11">
        <f t="shared" si="45"/>
        <v>42660.427303240744</v>
      </c>
      <c r="K965" s="4">
        <v>1473693319</v>
      </c>
      <c r="L965" s="11">
        <f t="shared" si="46"/>
        <v>42625.427303240744</v>
      </c>
      <c r="M965" s="4" t="b">
        <v>0</v>
      </c>
      <c r="N965" s="4">
        <v>9</v>
      </c>
      <c r="O965" s="16">
        <f>(E965/D965)*100</f>
        <v>1.077142857142857</v>
      </c>
      <c r="P965" s="7">
        <f t="shared" si="47"/>
        <v>41.888888888888886</v>
      </c>
      <c r="Q965" s="4" t="str">
        <f>LEFT(T965,FIND("/",T965,1)-1)</f>
        <v>technology</v>
      </c>
      <c r="R965" s="4" t="str">
        <f>RIGHT(T965,LEN(T965)-FIND("/",T965))</f>
        <v>wearables</v>
      </c>
      <c r="S965" s="4" t="b">
        <v>0</v>
      </c>
      <c r="T965" s="4" t="s">
        <v>8273</v>
      </c>
    </row>
    <row r="966" spans="1:20" ht="28.8" x14ac:dyDescent="0.3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11">
        <f t="shared" si="45"/>
        <v>42248.420358796291</v>
      </c>
      <c r="K966" s="4">
        <v>1437663919</v>
      </c>
      <c r="L966" s="11">
        <f t="shared" si="46"/>
        <v>42208.420358796291</v>
      </c>
      <c r="M966" s="4" t="b">
        <v>0</v>
      </c>
      <c r="N966" s="4">
        <v>29</v>
      </c>
      <c r="O966" s="16">
        <f>(E966/D966)*100</f>
        <v>0.79909090909090907</v>
      </c>
      <c r="P966" s="7">
        <f t="shared" si="47"/>
        <v>30.310344827586206</v>
      </c>
      <c r="Q966" s="4" t="str">
        <f>LEFT(T966,FIND("/",T966,1)-1)</f>
        <v>technology</v>
      </c>
      <c r="R966" s="4" t="str">
        <f>RIGHT(T966,LEN(T966)-FIND("/",T966))</f>
        <v>wearables</v>
      </c>
      <c r="S966" s="4" t="b">
        <v>0</v>
      </c>
      <c r="T966" s="4" t="s">
        <v>8273</v>
      </c>
    </row>
    <row r="967" spans="1:20" ht="28.8" x14ac:dyDescent="0.3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11">
        <f t="shared" si="45"/>
        <v>42668.957638888889</v>
      </c>
      <c r="K967" s="4">
        <v>1474676646</v>
      </c>
      <c r="L967" s="11">
        <f t="shared" si="46"/>
        <v>42636.808402777773</v>
      </c>
      <c r="M967" s="4" t="b">
        <v>0</v>
      </c>
      <c r="N967" s="4">
        <v>6</v>
      </c>
      <c r="O967" s="16">
        <f>(E967/D967)*100</f>
        <v>1.1919999999999999</v>
      </c>
      <c r="P967" s="7">
        <f t="shared" si="47"/>
        <v>49.666666666666664</v>
      </c>
      <c r="Q967" s="4" t="str">
        <f>LEFT(T967,FIND("/",T967,1)-1)</f>
        <v>technology</v>
      </c>
      <c r="R967" s="4" t="str">
        <f>RIGHT(T967,LEN(T967)-FIND("/",T967))</f>
        <v>wearables</v>
      </c>
      <c r="S967" s="4" t="b">
        <v>0</v>
      </c>
      <c r="T967" s="4" t="s">
        <v>8273</v>
      </c>
    </row>
    <row r="968" spans="1:20" x14ac:dyDescent="0.3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11">
        <f t="shared" si="45"/>
        <v>42649.427453703705</v>
      </c>
      <c r="K968" s="4">
        <v>1473174932</v>
      </c>
      <c r="L968" s="11">
        <f t="shared" si="46"/>
        <v>42619.427453703705</v>
      </c>
      <c r="M968" s="4" t="b">
        <v>0</v>
      </c>
      <c r="N968" s="4">
        <v>30</v>
      </c>
      <c r="O968" s="16">
        <f>(E968/D968)*100</f>
        <v>14.799999999999999</v>
      </c>
      <c r="P968" s="7">
        <f t="shared" si="47"/>
        <v>59.2</v>
      </c>
      <c r="Q968" s="4" t="str">
        <f>LEFT(T968,FIND("/",T968,1)-1)</f>
        <v>technology</v>
      </c>
      <c r="R968" s="4" t="str">
        <f>RIGHT(T968,LEN(T968)-FIND("/",T968))</f>
        <v>wearables</v>
      </c>
      <c r="S968" s="4" t="b">
        <v>0</v>
      </c>
      <c r="T968" s="4" t="s">
        <v>8273</v>
      </c>
    </row>
    <row r="969" spans="1:20" x14ac:dyDescent="0.3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11">
        <f t="shared" si="45"/>
        <v>42482.004328703704</v>
      </c>
      <c r="K969" s="4">
        <v>1456121174</v>
      </c>
      <c r="L969" s="11">
        <f t="shared" si="46"/>
        <v>42422.045995370368</v>
      </c>
      <c r="M969" s="4" t="b">
        <v>0</v>
      </c>
      <c r="N969" s="4">
        <v>81</v>
      </c>
      <c r="O969" s="16">
        <f>(E969/D969)*100</f>
        <v>17.810000000000002</v>
      </c>
      <c r="P969" s="7">
        <f t="shared" si="47"/>
        <v>43.97530864197531</v>
      </c>
      <c r="Q969" s="4" t="str">
        <f>LEFT(T969,FIND("/",T969,1)-1)</f>
        <v>technology</v>
      </c>
      <c r="R969" s="4" t="str">
        <f>RIGHT(T969,LEN(T969)-FIND("/",T969))</f>
        <v>wearables</v>
      </c>
      <c r="S969" s="4" t="b">
        <v>0</v>
      </c>
      <c r="T969" s="4" t="s">
        <v>8273</v>
      </c>
    </row>
    <row r="970" spans="1:20" ht="28.8" x14ac:dyDescent="0.3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11">
        <f t="shared" si="45"/>
        <v>41866.639282407406</v>
      </c>
      <c r="K970" s="4">
        <v>1405542034</v>
      </c>
      <c r="L970" s="11">
        <f t="shared" si="46"/>
        <v>41836.639282407406</v>
      </c>
      <c r="M970" s="4" t="b">
        <v>0</v>
      </c>
      <c r="N970" s="4">
        <v>4</v>
      </c>
      <c r="O970" s="16">
        <f>(E970/D970)*100</f>
        <v>1.325</v>
      </c>
      <c r="P970" s="7">
        <f t="shared" si="47"/>
        <v>26.5</v>
      </c>
      <c r="Q970" s="4" t="str">
        <f>LEFT(T970,FIND("/",T970,1)-1)</f>
        <v>technology</v>
      </c>
      <c r="R970" s="4" t="str">
        <f>RIGHT(T970,LEN(T970)-FIND("/",T970))</f>
        <v>wearables</v>
      </c>
      <c r="S970" s="4" t="b">
        <v>0</v>
      </c>
      <c r="T970" s="4" t="s">
        <v>8273</v>
      </c>
    </row>
    <row r="971" spans="1:20" x14ac:dyDescent="0.3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11">
        <f t="shared" si="45"/>
        <v>42775.094988425924</v>
      </c>
      <c r="K971" s="4">
        <v>1483773407</v>
      </c>
      <c r="L971" s="11">
        <f t="shared" si="46"/>
        <v>42742.094988425924</v>
      </c>
      <c r="M971" s="4" t="b">
        <v>0</v>
      </c>
      <c r="N971" s="4">
        <v>11</v>
      </c>
      <c r="O971" s="16">
        <f>(E971/D971)*100</f>
        <v>46.666666666666664</v>
      </c>
      <c r="P971" s="7">
        <f t="shared" si="47"/>
        <v>1272.7272727272727</v>
      </c>
      <c r="Q971" s="4" t="str">
        <f>LEFT(T971,FIND("/",T971,1)-1)</f>
        <v>technology</v>
      </c>
      <c r="R971" s="4" t="str">
        <f>RIGHT(T971,LEN(T971)-FIND("/",T971))</f>
        <v>wearables</v>
      </c>
      <c r="S971" s="4" t="b">
        <v>0</v>
      </c>
      <c r="T971" s="4" t="s">
        <v>8273</v>
      </c>
    </row>
    <row r="972" spans="1:20" ht="28.8" x14ac:dyDescent="0.3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11">
        <f t="shared" si="45"/>
        <v>42757.999305555553</v>
      </c>
      <c r="K972" s="4">
        <v>1481951853</v>
      </c>
      <c r="L972" s="11">
        <f t="shared" si="46"/>
        <v>42721.012187499997</v>
      </c>
      <c r="M972" s="4" t="b">
        <v>0</v>
      </c>
      <c r="N972" s="4">
        <v>14</v>
      </c>
      <c r="O972" s="16">
        <f>(E972/D972)*100</f>
        <v>45.92</v>
      </c>
      <c r="P972" s="7">
        <f t="shared" si="47"/>
        <v>164</v>
      </c>
      <c r="Q972" s="4" t="str">
        <f>LEFT(T972,FIND("/",T972,1)-1)</f>
        <v>technology</v>
      </c>
      <c r="R972" s="4" t="str">
        <f>RIGHT(T972,LEN(T972)-FIND("/",T972))</f>
        <v>wearables</v>
      </c>
      <c r="S972" s="4" t="b">
        <v>0</v>
      </c>
      <c r="T972" s="4" t="s">
        <v>8273</v>
      </c>
    </row>
    <row r="973" spans="1:20" ht="28.8" x14ac:dyDescent="0.3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11">
        <f t="shared" si="45"/>
        <v>42156.500694444439</v>
      </c>
      <c r="K973" s="4">
        <v>1429290060</v>
      </c>
      <c r="L973" s="11">
        <f t="shared" si="46"/>
        <v>42111.500694444439</v>
      </c>
      <c r="M973" s="4" t="b">
        <v>0</v>
      </c>
      <c r="N973" s="4">
        <v>5</v>
      </c>
      <c r="O973" s="16">
        <f>(E973/D973)*100</f>
        <v>0.22599999999999998</v>
      </c>
      <c r="P973" s="7">
        <f t="shared" si="47"/>
        <v>45.2</v>
      </c>
      <c r="Q973" s="4" t="str">
        <f>LEFT(T973,FIND("/",T973,1)-1)</f>
        <v>technology</v>
      </c>
      <c r="R973" s="4" t="str">
        <f>RIGHT(T973,LEN(T973)-FIND("/",T973))</f>
        <v>wearables</v>
      </c>
      <c r="S973" s="4" t="b">
        <v>0</v>
      </c>
      <c r="T973" s="4" t="s">
        <v>8273</v>
      </c>
    </row>
    <row r="974" spans="1:20" ht="28.8" x14ac:dyDescent="0.3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11">
        <f t="shared" si="45"/>
        <v>41886.082638888889</v>
      </c>
      <c r="K974" s="4">
        <v>1407271598</v>
      </c>
      <c r="L974" s="11">
        <f t="shared" si="46"/>
        <v>41856.657384259255</v>
      </c>
      <c r="M974" s="4" t="b">
        <v>0</v>
      </c>
      <c r="N974" s="4">
        <v>45</v>
      </c>
      <c r="O974" s="16">
        <f>(E974/D974)*100</f>
        <v>34.625</v>
      </c>
      <c r="P974" s="7">
        <f t="shared" si="47"/>
        <v>153.88888888888889</v>
      </c>
      <c r="Q974" s="4" t="str">
        <f>LEFT(T974,FIND("/",T974,1)-1)</f>
        <v>technology</v>
      </c>
      <c r="R974" s="4" t="str">
        <f>RIGHT(T974,LEN(T974)-FIND("/",T974))</f>
        <v>wearables</v>
      </c>
      <c r="S974" s="4" t="b">
        <v>0</v>
      </c>
      <c r="T974" s="4" t="s">
        <v>8273</v>
      </c>
    </row>
    <row r="975" spans="1:20" ht="28.8" x14ac:dyDescent="0.3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11">
        <f t="shared" si="45"/>
        <v>42316.848298611112</v>
      </c>
      <c r="K975" s="4">
        <v>1441844493</v>
      </c>
      <c r="L975" s="11">
        <f t="shared" si="46"/>
        <v>42256.806631944441</v>
      </c>
      <c r="M975" s="4" t="b">
        <v>0</v>
      </c>
      <c r="N975" s="4">
        <v>8</v>
      </c>
      <c r="O975" s="16">
        <f>(E975/D975)*100</f>
        <v>2.0549999999999997</v>
      </c>
      <c r="P975" s="7">
        <f t="shared" si="47"/>
        <v>51.375</v>
      </c>
      <c r="Q975" s="4" t="str">
        <f>LEFT(T975,FIND("/",T975,1)-1)</f>
        <v>technology</v>
      </c>
      <c r="R975" s="4" t="str">
        <f>RIGHT(T975,LEN(T975)-FIND("/",T975))</f>
        <v>wearables</v>
      </c>
      <c r="S975" s="4" t="b">
        <v>0</v>
      </c>
      <c r="T975" s="4" t="s">
        <v>8273</v>
      </c>
    </row>
    <row r="976" spans="1:20" x14ac:dyDescent="0.3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11">
        <f t="shared" si="45"/>
        <v>42454.499490740738</v>
      </c>
      <c r="K976" s="4">
        <v>1456336756</v>
      </c>
      <c r="L976" s="11">
        <f t="shared" si="46"/>
        <v>42424.541157407402</v>
      </c>
      <c r="M976" s="4" t="b">
        <v>0</v>
      </c>
      <c r="N976" s="4">
        <v>3</v>
      </c>
      <c r="O976" s="16">
        <f>(E976/D976)*100</f>
        <v>0.55999999999999994</v>
      </c>
      <c r="P976" s="7">
        <f t="shared" si="47"/>
        <v>93.333333333333329</v>
      </c>
      <c r="Q976" s="4" t="str">
        <f>LEFT(T976,FIND("/",T976,1)-1)</f>
        <v>technology</v>
      </c>
      <c r="R976" s="4" t="str">
        <f>RIGHT(T976,LEN(T976)-FIND("/",T976))</f>
        <v>wearables</v>
      </c>
      <c r="S976" s="4" t="b">
        <v>0</v>
      </c>
      <c r="T976" s="4" t="s">
        <v>8273</v>
      </c>
    </row>
    <row r="977" spans="1:20" ht="28.8" x14ac:dyDescent="0.3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11">
        <f t="shared" si="45"/>
        <v>42549.488252314812</v>
      </c>
      <c r="K977" s="4">
        <v>1461948185</v>
      </c>
      <c r="L977" s="11">
        <f t="shared" si="46"/>
        <v>42489.488252314812</v>
      </c>
      <c r="M977" s="4" t="b">
        <v>0</v>
      </c>
      <c r="N977" s="4">
        <v>24</v>
      </c>
      <c r="O977" s="16">
        <f>(E977/D977)*100</f>
        <v>2.6069999999999998</v>
      </c>
      <c r="P977" s="7">
        <f t="shared" si="47"/>
        <v>108.625</v>
      </c>
      <c r="Q977" s="4" t="str">
        <f>LEFT(T977,FIND("/",T977,1)-1)</f>
        <v>technology</v>
      </c>
      <c r="R977" s="4" t="str">
        <f>RIGHT(T977,LEN(T977)-FIND("/",T977))</f>
        <v>wearables</v>
      </c>
      <c r="S977" s="4" t="b">
        <v>0</v>
      </c>
      <c r="T977" s="4" t="s">
        <v>8273</v>
      </c>
    </row>
    <row r="978" spans="1:20" ht="28.8" x14ac:dyDescent="0.3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11">
        <f t="shared" si="45"/>
        <v>42229.850659722222</v>
      </c>
      <c r="K978" s="4">
        <v>1435627497</v>
      </c>
      <c r="L978" s="11">
        <f t="shared" si="46"/>
        <v>42184.850659722222</v>
      </c>
      <c r="M978" s="4" t="b">
        <v>0</v>
      </c>
      <c r="N978" s="4">
        <v>18</v>
      </c>
      <c r="O978" s="16">
        <f>(E978/D978)*100</f>
        <v>1.9259999999999999</v>
      </c>
      <c r="P978" s="7">
        <f t="shared" si="47"/>
        <v>160.5</v>
      </c>
      <c r="Q978" s="4" t="str">
        <f>LEFT(T978,FIND("/",T978,1)-1)</f>
        <v>technology</v>
      </c>
      <c r="R978" s="4" t="str">
        <f>RIGHT(T978,LEN(T978)-FIND("/",T978))</f>
        <v>wearables</v>
      </c>
      <c r="S978" s="4" t="b">
        <v>0</v>
      </c>
      <c r="T978" s="4" t="s">
        <v>8273</v>
      </c>
    </row>
    <row r="979" spans="1:20" ht="28.8" x14ac:dyDescent="0.3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11">
        <f t="shared" si="45"/>
        <v>42421.733761574076</v>
      </c>
      <c r="K979" s="4">
        <v>1453502197</v>
      </c>
      <c r="L979" s="11">
        <f t="shared" si="46"/>
        <v>42391.733761574076</v>
      </c>
      <c r="M979" s="4" t="b">
        <v>0</v>
      </c>
      <c r="N979" s="4">
        <v>12</v>
      </c>
      <c r="O979" s="16">
        <f>(E979/D979)*100</f>
        <v>33.666666666666664</v>
      </c>
      <c r="P979" s="7">
        <f t="shared" si="47"/>
        <v>75.75</v>
      </c>
      <c r="Q979" s="4" t="str">
        <f>LEFT(T979,FIND("/",T979,1)-1)</f>
        <v>technology</v>
      </c>
      <c r="R979" s="4" t="str">
        <f>RIGHT(T979,LEN(T979)-FIND("/",T979))</f>
        <v>wearables</v>
      </c>
      <c r="S979" s="4" t="b">
        <v>0</v>
      </c>
      <c r="T979" s="4" t="s">
        <v>8273</v>
      </c>
    </row>
    <row r="980" spans="1:20" x14ac:dyDescent="0.3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11">
        <f t="shared" si="45"/>
        <v>42425.100706018515</v>
      </c>
      <c r="K980" s="4">
        <v>1453793101</v>
      </c>
      <c r="L980" s="11">
        <f t="shared" si="46"/>
        <v>42395.100706018515</v>
      </c>
      <c r="M980" s="4" t="b">
        <v>0</v>
      </c>
      <c r="N980" s="4">
        <v>123</v>
      </c>
      <c r="O980" s="16">
        <f>(E980/D980)*100</f>
        <v>56.263267182990241</v>
      </c>
      <c r="P980" s="7">
        <f t="shared" si="47"/>
        <v>790.83739837398377</v>
      </c>
      <c r="Q980" s="4" t="str">
        <f>LEFT(T980,FIND("/",T980,1)-1)</f>
        <v>technology</v>
      </c>
      <c r="R980" s="4" t="str">
        <f>RIGHT(T980,LEN(T980)-FIND("/",T980))</f>
        <v>wearables</v>
      </c>
      <c r="S980" s="4" t="b">
        <v>0</v>
      </c>
      <c r="T980" s="4" t="s">
        <v>8273</v>
      </c>
    </row>
    <row r="981" spans="1:20" ht="28.8" x14ac:dyDescent="0.3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11">
        <f t="shared" si="45"/>
        <v>42541.582638888889</v>
      </c>
      <c r="K981" s="4">
        <v>1463392828</v>
      </c>
      <c r="L981" s="11">
        <f t="shared" si="46"/>
        <v>42506.208657407398</v>
      </c>
      <c r="M981" s="4" t="b">
        <v>0</v>
      </c>
      <c r="N981" s="4">
        <v>96</v>
      </c>
      <c r="O981" s="16">
        <f>(E981/D981)*100</f>
        <v>82.817599999999999</v>
      </c>
      <c r="P981" s="7">
        <f t="shared" si="47"/>
        <v>301.93916666666667</v>
      </c>
      <c r="Q981" s="4" t="str">
        <f>LEFT(T981,FIND("/",T981,1)-1)</f>
        <v>technology</v>
      </c>
      <c r="R981" s="4" t="str">
        <f>RIGHT(T981,LEN(T981)-FIND("/",T981))</f>
        <v>wearables</v>
      </c>
      <c r="S981" s="4" t="b">
        <v>0</v>
      </c>
      <c r="T981" s="4" t="s">
        <v>8273</v>
      </c>
    </row>
    <row r="982" spans="1:20" ht="28.8" x14ac:dyDescent="0.3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11">
        <f t="shared" si="45"/>
        <v>41973.737523148149</v>
      </c>
      <c r="K982" s="4">
        <v>1413495722</v>
      </c>
      <c r="L982" s="11">
        <f t="shared" si="46"/>
        <v>41928.695856481478</v>
      </c>
      <c r="M982" s="4" t="b">
        <v>0</v>
      </c>
      <c r="N982" s="4">
        <v>31</v>
      </c>
      <c r="O982" s="16">
        <f>(E982/D982)*100</f>
        <v>14.860000000000001</v>
      </c>
      <c r="P982" s="7">
        <f t="shared" si="47"/>
        <v>47.935483870967744</v>
      </c>
      <c r="Q982" s="4" t="str">
        <f>LEFT(T982,FIND("/",T982,1)-1)</f>
        <v>technology</v>
      </c>
      <c r="R982" s="4" t="str">
        <f>RIGHT(T982,LEN(T982)-FIND("/",T982))</f>
        <v>wearables</v>
      </c>
      <c r="S982" s="4" t="b">
        <v>0</v>
      </c>
      <c r="T982" s="4" t="s">
        <v>8273</v>
      </c>
    </row>
    <row r="983" spans="1:20" ht="28.8" x14ac:dyDescent="0.3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11">
        <f t="shared" si="45"/>
        <v>41860.738680555551</v>
      </c>
      <c r="K983" s="4">
        <v>1405032222</v>
      </c>
      <c r="L983" s="11">
        <f t="shared" si="46"/>
        <v>41830.738680555551</v>
      </c>
      <c r="M983" s="4" t="b">
        <v>0</v>
      </c>
      <c r="N983" s="4">
        <v>4</v>
      </c>
      <c r="O983" s="16">
        <f>(E983/D983)*100</f>
        <v>1.2375123751237513E-2</v>
      </c>
      <c r="P983" s="7">
        <f t="shared" si="47"/>
        <v>2.75</v>
      </c>
      <c r="Q983" s="4" t="str">
        <f>LEFT(T983,FIND("/",T983,1)-1)</f>
        <v>technology</v>
      </c>
      <c r="R983" s="4" t="str">
        <f>RIGHT(T983,LEN(T983)-FIND("/",T983))</f>
        <v>wearables</v>
      </c>
      <c r="S983" s="4" t="b">
        <v>0</v>
      </c>
      <c r="T983" s="4" t="s">
        <v>8273</v>
      </c>
    </row>
    <row r="984" spans="1:20" x14ac:dyDescent="0.3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11">
        <f t="shared" si="45"/>
        <v>42645.544976851852</v>
      </c>
      <c r="K984" s="4">
        <v>1472839486</v>
      </c>
      <c r="L984" s="11">
        <f t="shared" si="46"/>
        <v>42615.544976851852</v>
      </c>
      <c r="M984" s="4" t="b">
        <v>0</v>
      </c>
      <c r="N984" s="4">
        <v>3</v>
      </c>
      <c r="O984" s="16">
        <f>(E984/D984)*100</f>
        <v>1.7142857142857144E-2</v>
      </c>
      <c r="P984" s="7">
        <f t="shared" si="47"/>
        <v>1</v>
      </c>
      <c r="Q984" s="4" t="str">
        <f>LEFT(T984,FIND("/",T984,1)-1)</f>
        <v>technology</v>
      </c>
      <c r="R984" s="4" t="str">
        <f>RIGHT(T984,LEN(T984)-FIND("/",T984))</f>
        <v>wearables</v>
      </c>
      <c r="S984" s="4" t="b">
        <v>0</v>
      </c>
      <c r="T984" s="4" t="s">
        <v>8273</v>
      </c>
    </row>
    <row r="985" spans="1:20" ht="28.8" x14ac:dyDescent="0.3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11">
        <f t="shared" si="45"/>
        <v>42605.662499999999</v>
      </c>
      <c r="K985" s="4">
        <v>1469289685</v>
      </c>
      <c r="L985" s="11">
        <f t="shared" si="46"/>
        <v>42574.459317129629</v>
      </c>
      <c r="M985" s="4" t="b">
        <v>0</v>
      </c>
      <c r="N985" s="4">
        <v>179</v>
      </c>
      <c r="O985" s="16">
        <f>(E985/D985)*100</f>
        <v>29.506136117214709</v>
      </c>
      <c r="P985" s="7">
        <f t="shared" si="47"/>
        <v>171.79329608938548</v>
      </c>
      <c r="Q985" s="4" t="str">
        <f>LEFT(T985,FIND("/",T985,1)-1)</f>
        <v>technology</v>
      </c>
      <c r="R985" s="4" t="str">
        <f>RIGHT(T985,LEN(T985)-FIND("/",T985))</f>
        <v>wearables</v>
      </c>
      <c r="S985" s="4" t="b">
        <v>0</v>
      </c>
      <c r="T985" s="4" t="s">
        <v>8273</v>
      </c>
    </row>
    <row r="986" spans="1:20" ht="43.2" x14ac:dyDescent="0.3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11">
        <f t="shared" si="45"/>
        <v>42090.865833333337</v>
      </c>
      <c r="K986" s="4">
        <v>1424918808</v>
      </c>
      <c r="L986" s="11">
        <f t="shared" si="46"/>
        <v>42060.907499999994</v>
      </c>
      <c r="M986" s="4" t="b">
        <v>0</v>
      </c>
      <c r="N986" s="4">
        <v>3</v>
      </c>
      <c r="O986" s="16">
        <f>(E986/D986)*100</f>
        <v>1.06</v>
      </c>
      <c r="P986" s="7">
        <f t="shared" si="47"/>
        <v>35.333333333333336</v>
      </c>
      <c r="Q986" s="4" t="str">
        <f>LEFT(T986,FIND("/",T986,1)-1)</f>
        <v>technology</v>
      </c>
      <c r="R986" s="4" t="str">
        <f>RIGHT(T986,LEN(T986)-FIND("/",T986))</f>
        <v>wearables</v>
      </c>
      <c r="S986" s="4" t="b">
        <v>0</v>
      </c>
      <c r="T986" s="4" t="s">
        <v>8273</v>
      </c>
    </row>
    <row r="987" spans="1:20" ht="28.8" x14ac:dyDescent="0.3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11">
        <f t="shared" si="45"/>
        <v>42369.749999999993</v>
      </c>
      <c r="K987" s="4">
        <v>1449011610</v>
      </c>
      <c r="L987" s="11">
        <f t="shared" si="46"/>
        <v>42339.759375000001</v>
      </c>
      <c r="M987" s="4" t="b">
        <v>0</v>
      </c>
      <c r="N987" s="4">
        <v>23</v>
      </c>
      <c r="O987" s="16">
        <f>(E987/D987)*100</f>
        <v>6.293333333333333</v>
      </c>
      <c r="P987" s="7">
        <f t="shared" si="47"/>
        <v>82.086956521739125</v>
      </c>
      <c r="Q987" s="4" t="str">
        <f>LEFT(T987,FIND("/",T987,1)-1)</f>
        <v>technology</v>
      </c>
      <c r="R987" s="4" t="str">
        <f>RIGHT(T987,LEN(T987)-FIND("/",T987))</f>
        <v>wearables</v>
      </c>
      <c r="S987" s="4" t="b">
        <v>0</v>
      </c>
      <c r="T987" s="4" t="s">
        <v>8273</v>
      </c>
    </row>
    <row r="988" spans="1:20" ht="28.8" x14ac:dyDescent="0.3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11">
        <f t="shared" si="45"/>
        <v>42378.791666666664</v>
      </c>
      <c r="K988" s="4">
        <v>1447698300</v>
      </c>
      <c r="L988" s="11">
        <f t="shared" si="46"/>
        <v>42324.559027777774</v>
      </c>
      <c r="M988" s="4" t="b">
        <v>0</v>
      </c>
      <c r="N988" s="4">
        <v>23</v>
      </c>
      <c r="O988" s="16">
        <f>(E988/D988)*100</f>
        <v>12.75</v>
      </c>
      <c r="P988" s="7">
        <f t="shared" si="47"/>
        <v>110.8695652173913</v>
      </c>
      <c r="Q988" s="4" t="str">
        <f>LEFT(T988,FIND("/",T988,1)-1)</f>
        <v>technology</v>
      </c>
      <c r="R988" s="4" t="str">
        <f>RIGHT(T988,LEN(T988)-FIND("/",T988))</f>
        <v>wearables</v>
      </c>
      <c r="S988" s="4" t="b">
        <v>0</v>
      </c>
      <c r="T988" s="4" t="s">
        <v>8273</v>
      </c>
    </row>
    <row r="989" spans="1:20" ht="28.8" x14ac:dyDescent="0.3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11">
        <f t="shared" si="45"/>
        <v>41813.086226851847</v>
      </c>
      <c r="K989" s="4">
        <v>1400051050</v>
      </c>
      <c r="L989" s="11">
        <f t="shared" si="46"/>
        <v>41773.086226851847</v>
      </c>
      <c r="M989" s="4" t="b">
        <v>0</v>
      </c>
      <c r="N989" s="4">
        <v>41</v>
      </c>
      <c r="O989" s="16">
        <f>(E989/D989)*100</f>
        <v>13.22</v>
      </c>
      <c r="P989" s="7">
        <f t="shared" si="47"/>
        <v>161.21951219512195</v>
      </c>
      <c r="Q989" s="4" t="str">
        <f>LEFT(T989,FIND("/",T989,1)-1)</f>
        <v>technology</v>
      </c>
      <c r="R989" s="4" t="str">
        <f>RIGHT(T989,LEN(T989)-FIND("/",T989))</f>
        <v>wearables</v>
      </c>
      <c r="S989" s="4" t="b">
        <v>0</v>
      </c>
      <c r="T989" s="4" t="s">
        <v>8273</v>
      </c>
    </row>
    <row r="990" spans="1:20" ht="28.8" x14ac:dyDescent="0.3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11">
        <f t="shared" si="45"/>
        <v>42644.148437499993</v>
      </c>
      <c r="K990" s="4">
        <v>1472718825</v>
      </c>
      <c r="L990" s="11">
        <f t="shared" si="46"/>
        <v>42614.148437499993</v>
      </c>
      <c r="M990" s="4" t="b">
        <v>0</v>
      </c>
      <c r="N990" s="4">
        <v>0</v>
      </c>
      <c r="O990" s="16">
        <f>(E990/D990)*100</f>
        <v>0</v>
      </c>
      <c r="P990" s="7" t="e">
        <f t="shared" si="47"/>
        <v>#DIV/0!</v>
      </c>
      <c r="Q990" s="4" t="str">
        <f>LEFT(T990,FIND("/",T990,1)-1)</f>
        <v>technology</v>
      </c>
      <c r="R990" s="4" t="str">
        <f>RIGHT(T990,LEN(T990)-FIND("/",T990))</f>
        <v>wearables</v>
      </c>
      <c r="S990" s="4" t="b">
        <v>0</v>
      </c>
      <c r="T990" s="4" t="s">
        <v>8273</v>
      </c>
    </row>
    <row r="991" spans="1:20" x14ac:dyDescent="0.3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11">
        <f t="shared" si="45"/>
        <v>42641.725636574069</v>
      </c>
      <c r="K991" s="4">
        <v>1472509495</v>
      </c>
      <c r="L991" s="11">
        <f t="shared" si="46"/>
        <v>42611.725636574069</v>
      </c>
      <c r="M991" s="4" t="b">
        <v>0</v>
      </c>
      <c r="N991" s="4">
        <v>32</v>
      </c>
      <c r="O991" s="16">
        <f>(E991/D991)*100</f>
        <v>16.77</v>
      </c>
      <c r="P991" s="7">
        <f t="shared" si="47"/>
        <v>52.40625</v>
      </c>
      <c r="Q991" s="4" t="str">
        <f>LEFT(T991,FIND("/",T991,1)-1)</f>
        <v>technology</v>
      </c>
      <c r="R991" s="4" t="str">
        <f>RIGHT(T991,LEN(T991)-FIND("/",T991))</f>
        <v>wearables</v>
      </c>
      <c r="S991" s="4" t="b">
        <v>0</v>
      </c>
      <c r="T991" s="4" t="s">
        <v>8273</v>
      </c>
    </row>
    <row r="992" spans="1:20" ht="28.8" x14ac:dyDescent="0.3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11">
        <f t="shared" si="45"/>
        <v>41885.575972222221</v>
      </c>
      <c r="K992" s="4">
        <v>1407178164</v>
      </c>
      <c r="L992" s="11">
        <f t="shared" si="46"/>
        <v>41855.575972222221</v>
      </c>
      <c r="M992" s="4" t="b">
        <v>0</v>
      </c>
      <c r="N992" s="4">
        <v>2</v>
      </c>
      <c r="O992" s="16">
        <f>(E992/D992)*100</f>
        <v>0.104</v>
      </c>
      <c r="P992" s="7">
        <f t="shared" si="47"/>
        <v>13</v>
      </c>
      <c r="Q992" s="4" t="str">
        <f>LEFT(T992,FIND("/",T992,1)-1)</f>
        <v>technology</v>
      </c>
      <c r="R992" s="4" t="str">
        <f>RIGHT(T992,LEN(T992)-FIND("/",T992))</f>
        <v>wearables</v>
      </c>
      <c r="S992" s="4" t="b">
        <v>0</v>
      </c>
      <c r="T992" s="4" t="s">
        <v>8273</v>
      </c>
    </row>
    <row r="993" spans="1:20" ht="43.2" x14ac:dyDescent="0.3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11">
        <f t="shared" si="45"/>
        <v>42563.57708333333</v>
      </c>
      <c r="K993" s="4">
        <v>1466186988</v>
      </c>
      <c r="L993" s="11">
        <f t="shared" si="46"/>
        <v>42538.548472222225</v>
      </c>
      <c r="M993" s="4" t="b">
        <v>0</v>
      </c>
      <c r="N993" s="4">
        <v>7</v>
      </c>
      <c r="O993" s="16">
        <f>(E993/D993)*100</f>
        <v>4.24</v>
      </c>
      <c r="P993" s="7">
        <f t="shared" si="47"/>
        <v>30.285714285714285</v>
      </c>
      <c r="Q993" s="4" t="str">
        <f>LEFT(T993,FIND("/",T993,1)-1)</f>
        <v>technology</v>
      </c>
      <c r="R993" s="4" t="str">
        <f>RIGHT(T993,LEN(T993)-FIND("/",T993))</f>
        <v>wearables</v>
      </c>
      <c r="S993" s="4" t="b">
        <v>0</v>
      </c>
      <c r="T993" s="4" t="s">
        <v>8273</v>
      </c>
    </row>
    <row r="994" spans="1:20" x14ac:dyDescent="0.3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11">
        <f t="shared" si="45"/>
        <v>42497.674988425926</v>
      </c>
      <c r="K994" s="4">
        <v>1457475119</v>
      </c>
      <c r="L994" s="11">
        <f t="shared" si="46"/>
        <v>42437.71665509259</v>
      </c>
      <c r="M994" s="4" t="b">
        <v>0</v>
      </c>
      <c r="N994" s="4">
        <v>4</v>
      </c>
      <c r="O994" s="16">
        <f>(E994/D994)*100</f>
        <v>0.46699999999999997</v>
      </c>
      <c r="P994" s="7">
        <f t="shared" si="47"/>
        <v>116.75</v>
      </c>
      <c r="Q994" s="4" t="str">
        <f>LEFT(T994,FIND("/",T994,1)-1)</f>
        <v>technology</v>
      </c>
      <c r="R994" s="4" t="str">
        <f>RIGHT(T994,LEN(T994)-FIND("/",T994))</f>
        <v>wearables</v>
      </c>
      <c r="S994" s="4" t="b">
        <v>0</v>
      </c>
      <c r="T994" s="4" t="s">
        <v>8273</v>
      </c>
    </row>
    <row r="995" spans="1:20" ht="28.8" x14ac:dyDescent="0.3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11">
        <f t="shared" si="45"/>
        <v>42685.999999999993</v>
      </c>
      <c r="K995" s="4">
        <v>1476054568</v>
      </c>
      <c r="L995" s="11">
        <f t="shared" si="46"/>
        <v>42652.756574074076</v>
      </c>
      <c r="M995" s="4" t="b">
        <v>0</v>
      </c>
      <c r="N995" s="4">
        <v>196</v>
      </c>
      <c r="O995" s="16">
        <f>(E995/D995)*100</f>
        <v>25.087142857142858</v>
      </c>
      <c r="P995" s="7">
        <f t="shared" si="47"/>
        <v>89.59693877551021</v>
      </c>
      <c r="Q995" s="4" t="str">
        <f>LEFT(T995,FIND("/",T995,1)-1)</f>
        <v>technology</v>
      </c>
      <c r="R995" s="4" t="str">
        <f>RIGHT(T995,LEN(T995)-FIND("/",T995))</f>
        <v>wearables</v>
      </c>
      <c r="S995" s="4" t="b">
        <v>0</v>
      </c>
      <c r="T995" s="4" t="s">
        <v>8273</v>
      </c>
    </row>
    <row r="996" spans="1:20" ht="57.6" x14ac:dyDescent="0.3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11">
        <f t="shared" si="45"/>
        <v>41973.749305555553</v>
      </c>
      <c r="K996" s="4">
        <v>1412835530</v>
      </c>
      <c r="L996" s="11">
        <f t="shared" si="46"/>
        <v>41921.054745370369</v>
      </c>
      <c r="M996" s="4" t="b">
        <v>0</v>
      </c>
      <c r="N996" s="4">
        <v>11</v>
      </c>
      <c r="O996" s="16">
        <f>(E996/D996)*100</f>
        <v>2.3345000000000002</v>
      </c>
      <c r="P996" s="7">
        <f t="shared" si="47"/>
        <v>424.45454545454544</v>
      </c>
      <c r="Q996" s="4" t="str">
        <f>LEFT(T996,FIND("/",T996,1)-1)</f>
        <v>technology</v>
      </c>
      <c r="R996" s="4" t="str">
        <f>RIGHT(T996,LEN(T996)-FIND("/",T996))</f>
        <v>wearables</v>
      </c>
      <c r="S996" s="4" t="b">
        <v>0</v>
      </c>
      <c r="T996" s="4" t="s">
        <v>8273</v>
      </c>
    </row>
    <row r="997" spans="1:20" ht="28.8" x14ac:dyDescent="0.3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11">
        <f t="shared" si="45"/>
        <v>41972.458333333336</v>
      </c>
      <c r="K997" s="4">
        <v>1415140480</v>
      </c>
      <c r="L997" s="11">
        <f t="shared" si="46"/>
        <v>41947.732407407406</v>
      </c>
      <c r="M997" s="4" t="b">
        <v>0</v>
      </c>
      <c r="N997" s="4">
        <v>9</v>
      </c>
      <c r="O997" s="16">
        <f>(E997/D997)*100</f>
        <v>7.26</v>
      </c>
      <c r="P997" s="7">
        <f t="shared" si="47"/>
        <v>80.666666666666671</v>
      </c>
      <c r="Q997" s="4" t="str">
        <f>LEFT(T997,FIND("/",T997,1)-1)</f>
        <v>technology</v>
      </c>
      <c r="R997" s="4" t="str">
        <f>RIGHT(T997,LEN(T997)-FIND("/",T997))</f>
        <v>wearables</v>
      </c>
      <c r="S997" s="4" t="b">
        <v>0</v>
      </c>
      <c r="T997" s="4" t="s">
        <v>8273</v>
      </c>
    </row>
    <row r="998" spans="1:20" x14ac:dyDescent="0.3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11">
        <f t="shared" si="45"/>
        <v>41847.435416666667</v>
      </c>
      <c r="K998" s="4">
        <v>1403902060</v>
      </c>
      <c r="L998" s="11">
        <f t="shared" si="46"/>
        <v>41817.658101851848</v>
      </c>
      <c r="M998" s="4" t="b">
        <v>0</v>
      </c>
      <c r="N998" s="4">
        <v>5</v>
      </c>
      <c r="O998" s="16">
        <f>(E998/D998)*100</f>
        <v>1.625</v>
      </c>
      <c r="P998" s="7">
        <f t="shared" si="47"/>
        <v>13</v>
      </c>
      <c r="Q998" s="4" t="str">
        <f>LEFT(T998,FIND("/",T998,1)-1)</f>
        <v>technology</v>
      </c>
      <c r="R998" s="4" t="str">
        <f>RIGHT(T998,LEN(T998)-FIND("/",T998))</f>
        <v>wearables</v>
      </c>
      <c r="S998" s="4" t="b">
        <v>0</v>
      </c>
      <c r="T998" s="4" t="s">
        <v>8273</v>
      </c>
    </row>
    <row r="999" spans="1:20" x14ac:dyDescent="0.3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11">
        <f t="shared" si="45"/>
        <v>41970.936307870368</v>
      </c>
      <c r="K999" s="4">
        <v>1414549697</v>
      </c>
      <c r="L999" s="11">
        <f t="shared" si="46"/>
        <v>41940.894641203704</v>
      </c>
      <c r="M999" s="4" t="b">
        <v>0</v>
      </c>
      <c r="N999" s="4">
        <v>8</v>
      </c>
      <c r="O999" s="16">
        <f>(E999/D999)*100</f>
        <v>1.3</v>
      </c>
      <c r="P999" s="7">
        <f t="shared" si="47"/>
        <v>8.125</v>
      </c>
      <c r="Q999" s="4" t="str">
        <f>LEFT(T999,FIND("/",T999,1)-1)</f>
        <v>technology</v>
      </c>
      <c r="R999" s="4" t="str">
        <f>RIGHT(T999,LEN(T999)-FIND("/",T999))</f>
        <v>wearables</v>
      </c>
      <c r="S999" s="4" t="b">
        <v>0</v>
      </c>
      <c r="T999" s="4" t="s">
        <v>8273</v>
      </c>
    </row>
    <row r="1000" spans="1:20" x14ac:dyDescent="0.3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11">
        <f t="shared" si="45"/>
        <v>42327.002326388887</v>
      </c>
      <c r="K1000" s="4">
        <v>1444017801</v>
      </c>
      <c r="L1000" s="11">
        <f t="shared" si="46"/>
        <v>42281.960659722223</v>
      </c>
      <c r="M1000" s="4" t="b">
        <v>0</v>
      </c>
      <c r="N1000" s="4">
        <v>229</v>
      </c>
      <c r="O1000" s="16">
        <f>(E1000/D1000)*100</f>
        <v>58.558333333333337</v>
      </c>
      <c r="P1000" s="7">
        <f t="shared" si="47"/>
        <v>153.42794759825327</v>
      </c>
      <c r="Q1000" s="4" t="str">
        <f>LEFT(T1000,FIND("/",T1000,1)-1)</f>
        <v>technology</v>
      </c>
      <c r="R1000" s="4" t="str">
        <f>RIGHT(T1000,LEN(T1000)-FIND("/",T1000))</f>
        <v>wearables</v>
      </c>
      <c r="S1000" s="4" t="b">
        <v>0</v>
      </c>
      <c r="T1000" s="4" t="s">
        <v>8273</v>
      </c>
    </row>
    <row r="1001" spans="1:20" ht="28.8" x14ac:dyDescent="0.3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11">
        <f t="shared" si="45"/>
        <v>41956.126388888886</v>
      </c>
      <c r="K1001" s="4">
        <v>1413270690</v>
      </c>
      <c r="L1001" s="11">
        <f t="shared" si="46"/>
        <v>41926.091319444444</v>
      </c>
      <c r="M1001" s="4" t="b">
        <v>0</v>
      </c>
      <c r="N1001" s="4">
        <v>40</v>
      </c>
      <c r="O1001" s="16">
        <f>(E1001/D1001)*100</f>
        <v>7.7886666666666677</v>
      </c>
      <c r="P1001" s="7">
        <f t="shared" si="47"/>
        <v>292.07499999999999</v>
      </c>
      <c r="Q1001" s="4" t="str">
        <f>LEFT(T1001,FIND("/",T1001,1)-1)</f>
        <v>technology</v>
      </c>
      <c r="R1001" s="4" t="str">
        <f>RIGHT(T1001,LEN(T1001)-FIND("/",T1001))</f>
        <v>wearables</v>
      </c>
      <c r="S1001" s="4" t="b">
        <v>0</v>
      </c>
      <c r="T1001" s="4" t="s">
        <v>8273</v>
      </c>
    </row>
    <row r="1002" spans="1:20" ht="28.8" x14ac:dyDescent="0.3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11">
        <f t="shared" si="45"/>
        <v>42808.80972222222</v>
      </c>
      <c r="K1002" s="4">
        <v>1484357160</v>
      </c>
      <c r="L1002" s="11">
        <f t="shared" si="46"/>
        <v>42748.851388888892</v>
      </c>
      <c r="M1002" s="4" t="b">
        <v>0</v>
      </c>
      <c r="N1002" s="4">
        <v>6</v>
      </c>
      <c r="O1002" s="16">
        <f>(E1002/D1002)*100</f>
        <v>2.2157147647256061</v>
      </c>
      <c r="P1002" s="7">
        <f t="shared" si="47"/>
        <v>3304</v>
      </c>
      <c r="Q1002" s="4" t="str">
        <f>LEFT(T1002,FIND("/",T1002,1)-1)</f>
        <v>technology</v>
      </c>
      <c r="R1002" s="4" t="str">
        <f>RIGHT(T1002,LEN(T1002)-FIND("/",T1002))</f>
        <v>wearables</v>
      </c>
      <c r="S1002" s="4" t="b">
        <v>0</v>
      </c>
      <c r="T1002" s="4" t="s">
        <v>8273</v>
      </c>
    </row>
    <row r="1003" spans="1:20" ht="28.8" x14ac:dyDescent="0.3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11">
        <f t="shared" si="45"/>
        <v>42765.511724537035</v>
      </c>
      <c r="K1003" s="4">
        <v>1481908613</v>
      </c>
      <c r="L1003" s="11">
        <f t="shared" si="46"/>
        <v>42720.511724537035</v>
      </c>
      <c r="M1003" s="4" t="b">
        <v>0</v>
      </c>
      <c r="N1003" s="4">
        <v>4</v>
      </c>
      <c r="O1003" s="16">
        <f>(E1003/D1003)*100</f>
        <v>104</v>
      </c>
      <c r="P1003" s="7">
        <f t="shared" si="47"/>
        <v>1300</v>
      </c>
      <c r="Q1003" s="4" t="str">
        <f>LEFT(T1003,FIND("/",T1003,1)-1)</f>
        <v>technology</v>
      </c>
      <c r="R1003" s="4" t="str">
        <f>RIGHT(T1003,LEN(T1003)-FIND("/",T1003))</f>
        <v>wearables</v>
      </c>
      <c r="S1003" s="4" t="b">
        <v>0</v>
      </c>
      <c r="T1003" s="4" t="s">
        <v>8273</v>
      </c>
    </row>
    <row r="1004" spans="1:20" ht="28.8" x14ac:dyDescent="0.3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11">
        <f t="shared" si="45"/>
        <v>42355.040972222218</v>
      </c>
      <c r="K1004" s="4">
        <v>1447777514</v>
      </c>
      <c r="L1004" s="11">
        <f t="shared" si="46"/>
        <v>42325.475856481477</v>
      </c>
      <c r="M1004" s="4" t="b">
        <v>0</v>
      </c>
      <c r="N1004" s="4">
        <v>22</v>
      </c>
      <c r="O1004" s="16">
        <f>(E1004/D1004)*100</f>
        <v>29.6029602960296</v>
      </c>
      <c r="P1004" s="7">
        <f t="shared" si="47"/>
        <v>134.54545454545453</v>
      </c>
      <c r="Q1004" s="4" t="str">
        <f>LEFT(T1004,FIND("/",T1004,1)-1)</f>
        <v>technology</v>
      </c>
      <c r="R1004" s="4" t="str">
        <f>RIGHT(T1004,LEN(T1004)-FIND("/",T1004))</f>
        <v>wearables</v>
      </c>
      <c r="S1004" s="4" t="b">
        <v>0</v>
      </c>
      <c r="T1004" s="4" t="s">
        <v>8273</v>
      </c>
    </row>
    <row r="1005" spans="1:20" ht="28.8" x14ac:dyDescent="0.3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11">
        <f t="shared" si="45"/>
        <v>42810.459039351852</v>
      </c>
      <c r="K1005" s="4">
        <v>1487091661</v>
      </c>
      <c r="L1005" s="11">
        <f t="shared" si="46"/>
        <v>42780.500706018516</v>
      </c>
      <c r="M1005" s="4" t="b">
        <v>0</v>
      </c>
      <c r="N1005" s="4">
        <v>15</v>
      </c>
      <c r="O1005" s="16">
        <f>(E1005/D1005)*100</f>
        <v>16.055</v>
      </c>
      <c r="P1005" s="7">
        <f t="shared" si="47"/>
        <v>214.06666666666666</v>
      </c>
      <c r="Q1005" s="4" t="str">
        <f>LEFT(T1005,FIND("/",T1005,1)-1)</f>
        <v>technology</v>
      </c>
      <c r="R1005" s="4" t="str">
        <f>RIGHT(T1005,LEN(T1005)-FIND("/",T1005))</f>
        <v>wearables</v>
      </c>
      <c r="S1005" s="4" t="b">
        <v>0</v>
      </c>
      <c r="T1005" s="4" t="s">
        <v>8273</v>
      </c>
    </row>
    <row r="1006" spans="1:20" ht="28.8" x14ac:dyDescent="0.3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11">
        <f t="shared" si="45"/>
        <v>42418.5003125</v>
      </c>
      <c r="K1006" s="4">
        <v>1453222827</v>
      </c>
      <c r="L1006" s="11">
        <f t="shared" si="46"/>
        <v>42388.5003125</v>
      </c>
      <c r="M1006" s="4" t="b">
        <v>0</v>
      </c>
      <c r="N1006" s="4">
        <v>95</v>
      </c>
      <c r="O1006" s="16">
        <f>(E1006/D1006)*100</f>
        <v>82.207999999999998</v>
      </c>
      <c r="P1006" s="7">
        <f t="shared" si="47"/>
        <v>216.33684210526314</v>
      </c>
      <c r="Q1006" s="4" t="str">
        <f>LEFT(T1006,FIND("/",T1006,1)-1)</f>
        <v>technology</v>
      </c>
      <c r="R1006" s="4" t="str">
        <f>RIGHT(T1006,LEN(T1006)-FIND("/",T1006))</f>
        <v>wearables</v>
      </c>
      <c r="S1006" s="4" t="b">
        <v>0</v>
      </c>
      <c r="T1006" s="4" t="s">
        <v>8273</v>
      </c>
    </row>
    <row r="1007" spans="1:20" ht="28.8" x14ac:dyDescent="0.3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11">
        <f t="shared" si="45"/>
        <v>42307.416469907403</v>
      </c>
      <c r="K1007" s="4">
        <v>1443538783</v>
      </c>
      <c r="L1007" s="11">
        <f t="shared" si="46"/>
        <v>42276.416469907403</v>
      </c>
      <c r="M1007" s="4" t="b">
        <v>0</v>
      </c>
      <c r="N1007" s="4">
        <v>161</v>
      </c>
      <c r="O1007" s="16">
        <f>(E1007/D1007)*100</f>
        <v>75.051000000000002</v>
      </c>
      <c r="P1007" s="7">
        <f t="shared" si="47"/>
        <v>932.31055900621118</v>
      </c>
      <c r="Q1007" s="4" t="str">
        <f>LEFT(T1007,FIND("/",T1007,1)-1)</f>
        <v>technology</v>
      </c>
      <c r="R1007" s="4" t="str">
        <f>RIGHT(T1007,LEN(T1007)-FIND("/",T1007))</f>
        <v>wearables</v>
      </c>
      <c r="S1007" s="4" t="b">
        <v>0</v>
      </c>
      <c r="T1007" s="4" t="s">
        <v>8273</v>
      </c>
    </row>
    <row r="1008" spans="1:20" ht="28.8" x14ac:dyDescent="0.3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11">
        <f t="shared" si="45"/>
        <v>41985.09097222222</v>
      </c>
      <c r="K1008" s="4">
        <v>1417654672</v>
      </c>
      <c r="L1008" s="11">
        <f t="shared" si="46"/>
        <v>41976.83185185185</v>
      </c>
      <c r="M1008" s="4" t="b">
        <v>0</v>
      </c>
      <c r="N1008" s="4">
        <v>8</v>
      </c>
      <c r="O1008" s="16">
        <f>(E1008/D1008)*100</f>
        <v>5.8500000000000005</v>
      </c>
      <c r="P1008" s="7">
        <f t="shared" si="47"/>
        <v>29.25</v>
      </c>
      <c r="Q1008" s="4" t="str">
        <f>LEFT(T1008,FIND("/",T1008,1)-1)</f>
        <v>technology</v>
      </c>
      <c r="R1008" s="4" t="str">
        <f>RIGHT(T1008,LEN(T1008)-FIND("/",T1008))</f>
        <v>wearables</v>
      </c>
      <c r="S1008" s="4" t="b">
        <v>0</v>
      </c>
      <c r="T1008" s="4" t="s">
        <v>8273</v>
      </c>
    </row>
    <row r="1009" spans="1:20" x14ac:dyDescent="0.3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11">
        <f t="shared" si="45"/>
        <v>42718.416932870365</v>
      </c>
      <c r="K1009" s="4">
        <v>1478095223</v>
      </c>
      <c r="L1009" s="11">
        <f t="shared" si="46"/>
        <v>42676.3752662037</v>
      </c>
      <c r="M1009" s="4" t="b">
        <v>0</v>
      </c>
      <c r="N1009" s="4">
        <v>76</v>
      </c>
      <c r="O1009" s="16">
        <f>(E1009/D1009)*100</f>
        <v>44.32</v>
      </c>
      <c r="P1009" s="7">
        <f t="shared" si="47"/>
        <v>174.94736842105263</v>
      </c>
      <c r="Q1009" s="4" t="str">
        <f>LEFT(T1009,FIND("/",T1009,1)-1)</f>
        <v>technology</v>
      </c>
      <c r="R1009" s="4" t="str">
        <f>RIGHT(T1009,LEN(T1009)-FIND("/",T1009))</f>
        <v>wearables</v>
      </c>
      <c r="S1009" s="4" t="b">
        <v>0</v>
      </c>
      <c r="T1009" s="4" t="s">
        <v>8273</v>
      </c>
    </row>
    <row r="1010" spans="1:20" ht="28.8" x14ac:dyDescent="0.3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11">
        <f t="shared" si="45"/>
        <v>42732.600868055553</v>
      </c>
      <c r="K1010" s="4">
        <v>1480361115</v>
      </c>
      <c r="L1010" s="11">
        <f t="shared" si="46"/>
        <v>42702.600868055553</v>
      </c>
      <c r="M1010" s="4" t="b">
        <v>0</v>
      </c>
      <c r="N1010" s="4">
        <v>1</v>
      </c>
      <c r="O1010" s="16">
        <f>(E1010/D1010)*100</f>
        <v>0.26737967914438499</v>
      </c>
      <c r="P1010" s="7">
        <f t="shared" si="47"/>
        <v>250</v>
      </c>
      <c r="Q1010" s="4" t="str">
        <f>LEFT(T1010,FIND("/",T1010,1)-1)</f>
        <v>technology</v>
      </c>
      <c r="R1010" s="4" t="str">
        <f>RIGHT(T1010,LEN(T1010)-FIND("/",T1010))</f>
        <v>wearables</v>
      </c>
      <c r="S1010" s="4" t="b">
        <v>0</v>
      </c>
      <c r="T1010" s="4" t="s">
        <v>8273</v>
      </c>
    </row>
    <row r="1011" spans="1:20" ht="28.8" x14ac:dyDescent="0.3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11">
        <f t="shared" si="45"/>
        <v>42540.396365740737</v>
      </c>
      <c r="K1011" s="4">
        <v>1463754646</v>
      </c>
      <c r="L1011" s="11">
        <f t="shared" si="46"/>
        <v>42510.396365740737</v>
      </c>
      <c r="M1011" s="4" t="b">
        <v>0</v>
      </c>
      <c r="N1011" s="4">
        <v>101</v>
      </c>
      <c r="O1011" s="16">
        <f>(E1011/D1011)*100</f>
        <v>13.13</v>
      </c>
      <c r="P1011" s="7">
        <f t="shared" si="47"/>
        <v>65</v>
      </c>
      <c r="Q1011" s="4" t="str">
        <f>LEFT(T1011,FIND("/",T1011,1)-1)</f>
        <v>technology</v>
      </c>
      <c r="R1011" s="4" t="str">
        <f>RIGHT(T1011,LEN(T1011)-FIND("/",T1011))</f>
        <v>wearables</v>
      </c>
      <c r="S1011" s="4" t="b">
        <v>0</v>
      </c>
      <c r="T1011" s="4" t="s">
        <v>8273</v>
      </c>
    </row>
    <row r="1012" spans="1:20" ht="28.8" x14ac:dyDescent="0.3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11">
        <f t="shared" si="45"/>
        <v>42617.915972222218</v>
      </c>
      <c r="K1012" s="4">
        <v>1468180462</v>
      </c>
      <c r="L1012" s="11">
        <f t="shared" si="46"/>
        <v>42561.621087962958</v>
      </c>
      <c r="M1012" s="4" t="b">
        <v>0</v>
      </c>
      <c r="N1012" s="4">
        <v>4</v>
      </c>
      <c r="O1012" s="16">
        <f>(E1012/D1012)*100</f>
        <v>0.19088937093275488</v>
      </c>
      <c r="P1012" s="7">
        <f t="shared" si="47"/>
        <v>55</v>
      </c>
      <c r="Q1012" s="4" t="str">
        <f>LEFT(T1012,FIND("/",T1012,1)-1)</f>
        <v>technology</v>
      </c>
      <c r="R1012" s="4" t="str">
        <f>RIGHT(T1012,LEN(T1012)-FIND("/",T1012))</f>
        <v>wearables</v>
      </c>
      <c r="S1012" s="4" t="b">
        <v>0</v>
      </c>
      <c r="T1012" s="4" t="s">
        <v>8273</v>
      </c>
    </row>
    <row r="1013" spans="1:20" ht="28.8" x14ac:dyDescent="0.3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11">
        <f t="shared" si="45"/>
        <v>41991.689756944441</v>
      </c>
      <c r="K1013" s="4">
        <v>1415050395</v>
      </c>
      <c r="L1013" s="11">
        <f t="shared" si="46"/>
        <v>41946.689756944441</v>
      </c>
      <c r="M1013" s="4" t="b">
        <v>0</v>
      </c>
      <c r="N1013" s="4">
        <v>1</v>
      </c>
      <c r="O1013" s="16">
        <f>(E1013/D1013)*100</f>
        <v>0.375</v>
      </c>
      <c r="P1013" s="7">
        <f t="shared" si="47"/>
        <v>75</v>
      </c>
      <c r="Q1013" s="4" t="str">
        <f>LEFT(T1013,FIND("/",T1013,1)-1)</f>
        <v>technology</v>
      </c>
      <c r="R1013" s="4" t="str">
        <f>RIGHT(T1013,LEN(T1013)-FIND("/",T1013))</f>
        <v>wearables</v>
      </c>
      <c r="S1013" s="4" t="b">
        <v>0</v>
      </c>
      <c r="T1013" s="4" t="s">
        <v>8273</v>
      </c>
    </row>
    <row r="1014" spans="1:20" ht="28.8" x14ac:dyDescent="0.3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11">
        <f t="shared" si="45"/>
        <v>42759.232083333329</v>
      </c>
      <c r="K1014" s="4">
        <v>1481366052</v>
      </c>
      <c r="L1014" s="11">
        <f t="shared" si="46"/>
        <v>42714.232083333329</v>
      </c>
      <c r="M1014" s="4" t="b">
        <v>0</v>
      </c>
      <c r="N1014" s="4">
        <v>775</v>
      </c>
      <c r="O1014" s="16">
        <f>(E1014/D1014)*100</f>
        <v>21535.021000000001</v>
      </c>
      <c r="P1014" s="7">
        <f t="shared" si="47"/>
        <v>1389.3561935483872</v>
      </c>
      <c r="Q1014" s="4" t="str">
        <f>LEFT(T1014,FIND("/",T1014,1)-1)</f>
        <v>technology</v>
      </c>
      <c r="R1014" s="4" t="str">
        <f>RIGHT(T1014,LEN(T1014)-FIND("/",T1014))</f>
        <v>wearables</v>
      </c>
      <c r="S1014" s="4" t="b">
        <v>0</v>
      </c>
      <c r="T1014" s="4" t="s">
        <v>8273</v>
      </c>
    </row>
    <row r="1015" spans="1:20" ht="28.8" x14ac:dyDescent="0.3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11">
        <f t="shared" si="45"/>
        <v>42367.624999999993</v>
      </c>
      <c r="K1015" s="4">
        <v>1449000056</v>
      </c>
      <c r="L1015" s="11">
        <f t="shared" si="46"/>
        <v>42339.625648148147</v>
      </c>
      <c r="M1015" s="4" t="b">
        <v>0</v>
      </c>
      <c r="N1015" s="4">
        <v>90</v>
      </c>
      <c r="O1015" s="16">
        <f>(E1015/D1015)*100</f>
        <v>34.527999999999999</v>
      </c>
      <c r="P1015" s="7">
        <f t="shared" si="47"/>
        <v>95.911111111111111</v>
      </c>
      <c r="Q1015" s="4" t="str">
        <f>LEFT(T1015,FIND("/",T1015,1)-1)</f>
        <v>technology</v>
      </c>
      <c r="R1015" s="4" t="str">
        <f>RIGHT(T1015,LEN(T1015)-FIND("/",T1015))</f>
        <v>wearables</v>
      </c>
      <c r="S1015" s="4" t="b">
        <v>0</v>
      </c>
      <c r="T1015" s="4" t="s">
        <v>8273</v>
      </c>
    </row>
    <row r="1016" spans="1:20" x14ac:dyDescent="0.3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11">
        <f t="shared" si="45"/>
        <v>42004.79415509259</v>
      </c>
      <c r="K1016" s="4">
        <v>1415750615</v>
      </c>
      <c r="L1016" s="11">
        <f t="shared" si="46"/>
        <v>41954.79415509259</v>
      </c>
      <c r="M1016" s="4" t="b">
        <v>0</v>
      </c>
      <c r="N1016" s="4">
        <v>16</v>
      </c>
      <c r="O1016" s="16">
        <f>(E1016/D1016)*100</f>
        <v>30.599999999999998</v>
      </c>
      <c r="P1016" s="7">
        <f t="shared" si="47"/>
        <v>191.25</v>
      </c>
      <c r="Q1016" s="4" t="str">
        <f>LEFT(T1016,FIND("/",T1016,1)-1)</f>
        <v>technology</v>
      </c>
      <c r="R1016" s="4" t="str">
        <f>RIGHT(T1016,LEN(T1016)-FIND("/",T1016))</f>
        <v>wearables</v>
      </c>
      <c r="S1016" s="4" t="b">
        <v>0</v>
      </c>
      <c r="T1016" s="4" t="s">
        <v>8273</v>
      </c>
    </row>
    <row r="1017" spans="1:20" ht="28.8" x14ac:dyDescent="0.3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11">
        <f t="shared" si="45"/>
        <v>42333.711747685178</v>
      </c>
      <c r="K1017" s="4">
        <v>1445893495</v>
      </c>
      <c r="L1017" s="11">
        <f t="shared" si="46"/>
        <v>42303.670081018521</v>
      </c>
      <c r="M1017" s="4" t="b">
        <v>0</v>
      </c>
      <c r="N1017" s="4">
        <v>6</v>
      </c>
      <c r="O1017" s="16">
        <f>(E1017/D1017)*100</f>
        <v>2.666666666666667</v>
      </c>
      <c r="P1017" s="7">
        <f t="shared" si="47"/>
        <v>40</v>
      </c>
      <c r="Q1017" s="4" t="str">
        <f>LEFT(T1017,FIND("/",T1017,1)-1)</f>
        <v>technology</v>
      </c>
      <c r="R1017" s="4" t="str">
        <f>RIGHT(T1017,LEN(T1017)-FIND("/",T1017))</f>
        <v>wearables</v>
      </c>
      <c r="S1017" s="4" t="b">
        <v>0</v>
      </c>
      <c r="T1017" s="4" t="s">
        <v>8273</v>
      </c>
    </row>
    <row r="1018" spans="1:20" ht="28.8" x14ac:dyDescent="0.3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11">
        <f t="shared" si="45"/>
        <v>42466.857129629621</v>
      </c>
      <c r="K1018" s="4">
        <v>1456108456</v>
      </c>
      <c r="L1018" s="11">
        <f t="shared" si="46"/>
        <v>42421.898796296293</v>
      </c>
      <c r="M1018" s="4" t="b">
        <v>0</v>
      </c>
      <c r="N1018" s="4">
        <v>38</v>
      </c>
      <c r="O1018" s="16">
        <f>(E1018/D1018)*100</f>
        <v>2.8420000000000001</v>
      </c>
      <c r="P1018" s="7">
        <f t="shared" si="47"/>
        <v>74.78947368421052</v>
      </c>
      <c r="Q1018" s="4" t="str">
        <f>LEFT(T1018,FIND("/",T1018,1)-1)</f>
        <v>technology</v>
      </c>
      <c r="R1018" s="4" t="str">
        <f>RIGHT(T1018,LEN(T1018)-FIND("/",T1018))</f>
        <v>wearables</v>
      </c>
      <c r="S1018" s="4" t="b">
        <v>0</v>
      </c>
      <c r="T1018" s="4" t="s">
        <v>8273</v>
      </c>
    </row>
    <row r="1019" spans="1:20" ht="28.8" x14ac:dyDescent="0.3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11">
        <f t="shared" si="45"/>
        <v>42329.508506944439</v>
      </c>
      <c r="K1019" s="4">
        <v>1444666335</v>
      </c>
      <c r="L1019" s="11">
        <f t="shared" si="46"/>
        <v>42289.466840277775</v>
      </c>
      <c r="M1019" s="4" t="b">
        <v>0</v>
      </c>
      <c r="N1019" s="4">
        <v>355</v>
      </c>
      <c r="O1019" s="16">
        <f>(E1019/D1019)*100</f>
        <v>22.878799999999998</v>
      </c>
      <c r="P1019" s="7">
        <f t="shared" si="47"/>
        <v>161.11830985915492</v>
      </c>
      <c r="Q1019" s="4" t="str">
        <f>LEFT(T1019,FIND("/",T1019,1)-1)</f>
        <v>technology</v>
      </c>
      <c r="R1019" s="4" t="str">
        <f>RIGHT(T1019,LEN(T1019)-FIND("/",T1019))</f>
        <v>wearables</v>
      </c>
      <c r="S1019" s="4" t="b">
        <v>0</v>
      </c>
      <c r="T1019" s="4" t="s">
        <v>8273</v>
      </c>
    </row>
    <row r="1020" spans="1:20" x14ac:dyDescent="0.3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11">
        <f t="shared" si="45"/>
        <v>42565.283946759257</v>
      </c>
      <c r="K1020" s="4">
        <v>1465904933</v>
      </c>
      <c r="L1020" s="11">
        <f t="shared" si="46"/>
        <v>42535.283946759257</v>
      </c>
      <c r="M1020" s="4" t="b">
        <v>0</v>
      </c>
      <c r="N1020" s="4">
        <v>7</v>
      </c>
      <c r="O1020" s="16">
        <f>(E1020/D1020)*100</f>
        <v>3.105</v>
      </c>
      <c r="P1020" s="7">
        <f t="shared" si="47"/>
        <v>88.714285714285708</v>
      </c>
      <c r="Q1020" s="4" t="str">
        <f>LEFT(T1020,FIND("/",T1020,1)-1)</f>
        <v>technology</v>
      </c>
      <c r="R1020" s="4" t="str">
        <f>RIGHT(T1020,LEN(T1020)-FIND("/",T1020))</f>
        <v>wearables</v>
      </c>
      <c r="S1020" s="4" t="b">
        <v>0</v>
      </c>
      <c r="T1020" s="4" t="s">
        <v>8273</v>
      </c>
    </row>
    <row r="1021" spans="1:20" ht="28.8" x14ac:dyDescent="0.3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11">
        <f t="shared" si="45"/>
        <v>42039.765613425923</v>
      </c>
      <c r="K1021" s="4">
        <v>1420500149</v>
      </c>
      <c r="L1021" s="11">
        <f t="shared" si="46"/>
        <v>42009.765613425923</v>
      </c>
      <c r="M1021" s="4" t="b">
        <v>0</v>
      </c>
      <c r="N1021" s="4">
        <v>400</v>
      </c>
      <c r="O1021" s="16">
        <f>(E1021/D1021)*100</f>
        <v>47.333333333333336</v>
      </c>
      <c r="P1021" s="7">
        <f t="shared" si="47"/>
        <v>53.25</v>
      </c>
      <c r="Q1021" s="4" t="str">
        <f>LEFT(T1021,FIND("/",T1021,1)-1)</f>
        <v>technology</v>
      </c>
      <c r="R1021" s="4" t="str">
        <f>RIGHT(T1021,LEN(T1021)-FIND("/",T1021))</f>
        <v>wearables</v>
      </c>
      <c r="S1021" s="4" t="b">
        <v>0</v>
      </c>
      <c r="T1021" s="4" t="s">
        <v>8273</v>
      </c>
    </row>
    <row r="1022" spans="1:20" ht="28.8" x14ac:dyDescent="0.3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11">
        <f t="shared" si="45"/>
        <v>42156.824305555558</v>
      </c>
      <c r="K1022" s="4">
        <v>1430617209</v>
      </c>
      <c r="L1022" s="11">
        <f t="shared" si="46"/>
        <v>42126.861215277771</v>
      </c>
      <c r="M1022" s="4" t="b">
        <v>0</v>
      </c>
      <c r="N1022" s="4">
        <v>30</v>
      </c>
      <c r="O1022" s="16">
        <f>(E1022/D1022)*100</f>
        <v>205.54838709677421</v>
      </c>
      <c r="P1022" s="7">
        <f t="shared" si="47"/>
        <v>106.2</v>
      </c>
      <c r="Q1022" s="4" t="str">
        <f>LEFT(T1022,FIND("/",T1022,1)-1)</f>
        <v>music</v>
      </c>
      <c r="R1022" s="4" t="str">
        <f>RIGHT(T1022,LEN(T1022)-FIND("/",T1022))</f>
        <v>electronic music</v>
      </c>
      <c r="S1022" s="4" t="b">
        <v>1</v>
      </c>
      <c r="T1022" s="4" t="s">
        <v>8280</v>
      </c>
    </row>
    <row r="1023" spans="1:20" x14ac:dyDescent="0.3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11">
        <f t="shared" si="45"/>
        <v>42293.958333333336</v>
      </c>
      <c r="K1023" s="4">
        <v>1443074571</v>
      </c>
      <c r="L1023" s="11">
        <f t="shared" si="46"/>
        <v>42271.043645833335</v>
      </c>
      <c r="M1023" s="4" t="b">
        <v>1</v>
      </c>
      <c r="N1023" s="4">
        <v>478</v>
      </c>
      <c r="O1023" s="16">
        <f>(E1023/D1023)*100</f>
        <v>351.80366666666669</v>
      </c>
      <c r="P1023" s="7">
        <f t="shared" si="47"/>
        <v>22.079728033472804</v>
      </c>
      <c r="Q1023" s="4" t="str">
        <f>LEFT(T1023,FIND("/",T1023,1)-1)</f>
        <v>music</v>
      </c>
      <c r="R1023" s="4" t="str">
        <f>RIGHT(T1023,LEN(T1023)-FIND("/",T1023))</f>
        <v>electronic music</v>
      </c>
      <c r="S1023" s="4" t="b">
        <v>1</v>
      </c>
      <c r="T1023" s="4" t="s">
        <v>8280</v>
      </c>
    </row>
    <row r="1024" spans="1:20" x14ac:dyDescent="0.3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11">
        <f t="shared" si="45"/>
        <v>42141.438391203708</v>
      </c>
      <c r="K1024" s="4">
        <v>1429284677</v>
      </c>
      <c r="L1024" s="11">
        <f t="shared" si="46"/>
        <v>42111.438391203708</v>
      </c>
      <c r="M1024" s="4" t="b">
        <v>1</v>
      </c>
      <c r="N1024" s="4">
        <v>74</v>
      </c>
      <c r="O1024" s="16">
        <f>(E1024/D1024)*100</f>
        <v>114.9</v>
      </c>
      <c r="P1024" s="7">
        <f t="shared" si="47"/>
        <v>31.054054054054053</v>
      </c>
      <c r="Q1024" s="4" t="str">
        <f>LEFT(T1024,FIND("/",T1024,1)-1)</f>
        <v>music</v>
      </c>
      <c r="R1024" s="4" t="str">
        <f>RIGHT(T1024,LEN(T1024)-FIND("/",T1024))</f>
        <v>electronic music</v>
      </c>
      <c r="S1024" s="4" t="b">
        <v>1</v>
      </c>
      <c r="T1024" s="4" t="s">
        <v>8280</v>
      </c>
    </row>
    <row r="1025" spans="1:20" x14ac:dyDescent="0.3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11">
        <f t="shared" si="45"/>
        <v>42175.711354166669</v>
      </c>
      <c r="K1025" s="4">
        <v>1432245861</v>
      </c>
      <c r="L1025" s="11">
        <f t="shared" si="46"/>
        <v>42145.711354166669</v>
      </c>
      <c r="M1025" s="4" t="b">
        <v>0</v>
      </c>
      <c r="N1025" s="4">
        <v>131</v>
      </c>
      <c r="O1025" s="16">
        <f>(E1025/D1025)*100</f>
        <v>237.15</v>
      </c>
      <c r="P1025" s="7">
        <f t="shared" si="47"/>
        <v>36.206106870229007</v>
      </c>
      <c r="Q1025" s="4" t="str">
        <f>LEFT(T1025,FIND("/",T1025,1)-1)</f>
        <v>music</v>
      </c>
      <c r="R1025" s="4" t="str">
        <f>RIGHT(T1025,LEN(T1025)-FIND("/",T1025))</f>
        <v>electronic music</v>
      </c>
      <c r="S1025" s="4" t="b">
        <v>1</v>
      </c>
      <c r="T1025" s="4" t="s">
        <v>8280</v>
      </c>
    </row>
    <row r="1026" spans="1:20" ht="28.8" x14ac:dyDescent="0.3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11">
        <f t="shared" si="45"/>
        <v>42400.372256944444</v>
      </c>
      <c r="K1026" s="4">
        <v>1451656563</v>
      </c>
      <c r="L1026" s="11">
        <f t="shared" si="46"/>
        <v>42370.372256944444</v>
      </c>
      <c r="M1026" s="4" t="b">
        <v>1</v>
      </c>
      <c r="N1026" s="4">
        <v>61</v>
      </c>
      <c r="O1026" s="16">
        <f>(E1026/D1026)*100</f>
        <v>118.63774999999998</v>
      </c>
      <c r="P1026" s="7">
        <f t="shared" si="47"/>
        <v>388.9762295081967</v>
      </c>
      <c r="Q1026" s="4" t="str">
        <f>LEFT(T1026,FIND("/",T1026,1)-1)</f>
        <v>music</v>
      </c>
      <c r="R1026" s="4" t="str">
        <f>RIGHT(T1026,LEN(T1026)-FIND("/",T1026))</f>
        <v>electronic music</v>
      </c>
      <c r="S1026" s="4" t="b">
        <v>1</v>
      </c>
      <c r="T1026" s="4" t="s">
        <v>8280</v>
      </c>
    </row>
    <row r="1027" spans="1:20" x14ac:dyDescent="0.3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11">
        <f t="shared" ref="J1027:J1090" si="48">(((I1027/60)/60)/24)+DATE(1970,1,1)+(-5/24)</f>
        <v>42079.583761574067</v>
      </c>
      <c r="K1027" s="4">
        <v>1423944037</v>
      </c>
      <c r="L1027" s="11">
        <f t="shared" ref="L1027:L1090" si="49">(((K1027/60)/60)/24)+DATE(1970,1,1)+(-5/24)</f>
        <v>42049.625428240739</v>
      </c>
      <c r="M1027" s="4" t="b">
        <v>1</v>
      </c>
      <c r="N1027" s="4">
        <v>1071</v>
      </c>
      <c r="O1027" s="16">
        <f>(E1027/D1027)*100</f>
        <v>109.92831428571431</v>
      </c>
      <c r="P1027" s="7">
        <f t="shared" ref="P1027:P1090" si="50">(E1027/N1027)</f>
        <v>71.848571428571432</v>
      </c>
      <c r="Q1027" s="4" t="str">
        <f>LEFT(T1027,FIND("/",T1027,1)-1)</f>
        <v>music</v>
      </c>
      <c r="R1027" s="4" t="str">
        <f>RIGHT(T1027,LEN(T1027)-FIND("/",T1027))</f>
        <v>electronic music</v>
      </c>
      <c r="S1027" s="4" t="b">
        <v>1</v>
      </c>
      <c r="T1027" s="4" t="s">
        <v>8280</v>
      </c>
    </row>
    <row r="1028" spans="1:20" ht="28.8" x14ac:dyDescent="0.3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11">
        <f t="shared" si="48"/>
        <v>42460.157592592594</v>
      </c>
      <c r="K1028" s="4">
        <v>1456480016</v>
      </c>
      <c r="L1028" s="11">
        <f t="shared" si="49"/>
        <v>42426.199259259258</v>
      </c>
      <c r="M1028" s="4" t="b">
        <v>1</v>
      </c>
      <c r="N1028" s="4">
        <v>122</v>
      </c>
      <c r="O1028" s="16">
        <f>(E1028/D1028)*100</f>
        <v>100.00828571428571</v>
      </c>
      <c r="P1028" s="7">
        <f t="shared" si="50"/>
        <v>57.381803278688523</v>
      </c>
      <c r="Q1028" s="4" t="str">
        <f>LEFT(T1028,FIND("/",T1028,1)-1)</f>
        <v>music</v>
      </c>
      <c r="R1028" s="4" t="str">
        <f>RIGHT(T1028,LEN(T1028)-FIND("/",T1028))</f>
        <v>electronic music</v>
      </c>
      <c r="S1028" s="4" t="b">
        <v>1</v>
      </c>
      <c r="T1028" s="4" t="s">
        <v>8280</v>
      </c>
    </row>
    <row r="1029" spans="1:20" ht="28.8" x14ac:dyDescent="0.3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11">
        <f t="shared" si="48"/>
        <v>41934.825775462959</v>
      </c>
      <c r="K1029" s="4">
        <v>1411433347</v>
      </c>
      <c r="L1029" s="11">
        <f t="shared" si="49"/>
        <v>41904.825775462959</v>
      </c>
      <c r="M1029" s="4" t="b">
        <v>1</v>
      </c>
      <c r="N1029" s="4">
        <v>111</v>
      </c>
      <c r="O1029" s="16">
        <f>(E1029/D1029)*100</f>
        <v>103.09292094387415</v>
      </c>
      <c r="P1029" s="7">
        <f t="shared" si="50"/>
        <v>69.666666666666671</v>
      </c>
      <c r="Q1029" s="4" t="str">
        <f>LEFT(T1029,FIND("/",T1029,1)-1)</f>
        <v>music</v>
      </c>
      <c r="R1029" s="4" t="str">
        <f>RIGHT(T1029,LEN(T1029)-FIND("/",T1029))</f>
        <v>electronic music</v>
      </c>
      <c r="S1029" s="4" t="b">
        <v>1</v>
      </c>
      <c r="T1029" s="4" t="s">
        <v>8280</v>
      </c>
    </row>
    <row r="1030" spans="1:20" ht="28.8" x14ac:dyDescent="0.3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11">
        <f t="shared" si="48"/>
        <v>42800.624999999993</v>
      </c>
      <c r="K1030" s="4">
        <v>1484924605</v>
      </c>
      <c r="L1030" s="11">
        <f t="shared" si="49"/>
        <v>42755.419039351851</v>
      </c>
      <c r="M1030" s="4" t="b">
        <v>1</v>
      </c>
      <c r="N1030" s="4">
        <v>255</v>
      </c>
      <c r="O1030" s="16">
        <f>(E1030/D1030)*100</f>
        <v>117.27000000000001</v>
      </c>
      <c r="P1030" s="7">
        <f t="shared" si="50"/>
        <v>45.988235294117644</v>
      </c>
      <c r="Q1030" s="4" t="str">
        <f>LEFT(T1030,FIND("/",T1030,1)-1)</f>
        <v>music</v>
      </c>
      <c r="R1030" s="4" t="str">
        <f>RIGHT(T1030,LEN(T1030)-FIND("/",T1030))</f>
        <v>electronic music</v>
      </c>
      <c r="S1030" s="4" t="b">
        <v>1</v>
      </c>
      <c r="T1030" s="4" t="s">
        <v>8280</v>
      </c>
    </row>
    <row r="1031" spans="1:20" x14ac:dyDescent="0.3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11">
        <f t="shared" si="48"/>
        <v>42098.707638888889</v>
      </c>
      <c r="K1031" s="4">
        <v>1423501507</v>
      </c>
      <c r="L1031" s="11">
        <f t="shared" si="49"/>
        <v>42044.503553240742</v>
      </c>
      <c r="M1031" s="4" t="b">
        <v>0</v>
      </c>
      <c r="N1031" s="4">
        <v>141</v>
      </c>
      <c r="O1031" s="16">
        <f>(E1031/D1031)*100</f>
        <v>111.75999999999999</v>
      </c>
      <c r="P1031" s="7">
        <f t="shared" si="50"/>
        <v>79.262411347517727</v>
      </c>
      <c r="Q1031" s="4" t="str">
        <f>LEFT(T1031,FIND("/",T1031,1)-1)</f>
        <v>music</v>
      </c>
      <c r="R1031" s="4" t="str">
        <f>RIGHT(T1031,LEN(T1031)-FIND("/",T1031))</f>
        <v>electronic music</v>
      </c>
      <c r="S1031" s="4" t="b">
        <v>1</v>
      </c>
      <c r="T1031" s="4" t="s">
        <v>8280</v>
      </c>
    </row>
    <row r="1032" spans="1:20" x14ac:dyDescent="0.3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11">
        <f t="shared" si="48"/>
        <v>42625.274872685179</v>
      </c>
      <c r="K1032" s="4">
        <v>1472470549</v>
      </c>
      <c r="L1032" s="11">
        <f t="shared" si="49"/>
        <v>42611.274872685179</v>
      </c>
      <c r="M1032" s="4" t="b">
        <v>0</v>
      </c>
      <c r="N1032" s="4">
        <v>159</v>
      </c>
      <c r="O1032" s="16">
        <f>(E1032/D1032)*100</f>
        <v>342.09999999999997</v>
      </c>
      <c r="P1032" s="7">
        <f t="shared" si="50"/>
        <v>43.031446540880502</v>
      </c>
      <c r="Q1032" s="4" t="str">
        <f>LEFT(T1032,FIND("/",T1032,1)-1)</f>
        <v>music</v>
      </c>
      <c r="R1032" s="4" t="str">
        <f>RIGHT(T1032,LEN(T1032)-FIND("/",T1032))</f>
        <v>electronic music</v>
      </c>
      <c r="S1032" s="4" t="b">
        <v>1</v>
      </c>
      <c r="T1032" s="4" t="s">
        <v>8280</v>
      </c>
    </row>
    <row r="1033" spans="1:20" ht="28.8" x14ac:dyDescent="0.3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11">
        <f t="shared" si="48"/>
        <v>42354.555671296293</v>
      </c>
      <c r="K1033" s="4">
        <v>1447698010</v>
      </c>
      <c r="L1033" s="11">
        <f t="shared" si="49"/>
        <v>42324.555671296293</v>
      </c>
      <c r="M1033" s="4" t="b">
        <v>0</v>
      </c>
      <c r="N1033" s="4">
        <v>99</v>
      </c>
      <c r="O1033" s="16">
        <f>(E1033/D1033)*100</f>
        <v>107.4</v>
      </c>
      <c r="P1033" s="7">
        <f t="shared" si="50"/>
        <v>108.48484848484848</v>
      </c>
      <c r="Q1033" s="4" t="str">
        <f>LEFT(T1033,FIND("/",T1033,1)-1)</f>
        <v>music</v>
      </c>
      <c r="R1033" s="4" t="str">
        <f>RIGHT(T1033,LEN(T1033)-FIND("/",T1033))</f>
        <v>electronic music</v>
      </c>
      <c r="S1033" s="4" t="b">
        <v>1</v>
      </c>
      <c r="T1033" s="4" t="s">
        <v>8280</v>
      </c>
    </row>
    <row r="1034" spans="1:20" x14ac:dyDescent="0.3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11">
        <f t="shared" si="48"/>
        <v>42544.458622685182</v>
      </c>
      <c r="K1034" s="4">
        <v>1464105625</v>
      </c>
      <c r="L1034" s="11">
        <f t="shared" si="49"/>
        <v>42514.458622685182</v>
      </c>
      <c r="M1034" s="4" t="b">
        <v>0</v>
      </c>
      <c r="N1034" s="4">
        <v>96</v>
      </c>
      <c r="O1034" s="16">
        <f>(E1034/D1034)*100</f>
        <v>108.49703703703703</v>
      </c>
      <c r="P1034" s="7">
        <f t="shared" si="50"/>
        <v>61.029583333333335</v>
      </c>
      <c r="Q1034" s="4" t="str">
        <f>LEFT(T1034,FIND("/",T1034,1)-1)</f>
        <v>music</v>
      </c>
      <c r="R1034" s="4" t="str">
        <f>RIGHT(T1034,LEN(T1034)-FIND("/",T1034))</f>
        <v>electronic music</v>
      </c>
      <c r="S1034" s="4" t="b">
        <v>1</v>
      </c>
      <c r="T1034" s="4" t="s">
        <v>8280</v>
      </c>
    </row>
    <row r="1035" spans="1:20" ht="28.8" x14ac:dyDescent="0.3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11">
        <f t="shared" si="48"/>
        <v>42716.524074074077</v>
      </c>
      <c r="K1035" s="4">
        <v>1479144880</v>
      </c>
      <c r="L1035" s="11">
        <f t="shared" si="49"/>
        <v>42688.524074074077</v>
      </c>
      <c r="M1035" s="4" t="b">
        <v>0</v>
      </c>
      <c r="N1035" s="4">
        <v>27</v>
      </c>
      <c r="O1035" s="16">
        <f>(E1035/D1035)*100</f>
        <v>102.86144578313252</v>
      </c>
      <c r="P1035" s="7">
        <f t="shared" si="50"/>
        <v>50.592592592592595</v>
      </c>
      <c r="Q1035" s="4" t="str">
        <f>LEFT(T1035,FIND("/",T1035,1)-1)</f>
        <v>music</v>
      </c>
      <c r="R1035" s="4" t="str">
        <f>RIGHT(T1035,LEN(T1035)-FIND("/",T1035))</f>
        <v>electronic music</v>
      </c>
      <c r="S1035" s="4" t="b">
        <v>1</v>
      </c>
      <c r="T1035" s="4" t="s">
        <v>8280</v>
      </c>
    </row>
    <row r="1036" spans="1:20" ht="28.8" x14ac:dyDescent="0.3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11">
        <f t="shared" si="48"/>
        <v>42586.957638888889</v>
      </c>
      <c r="K1036" s="4">
        <v>1467604804</v>
      </c>
      <c r="L1036" s="11">
        <f t="shared" si="49"/>
        <v>42554.958379629628</v>
      </c>
      <c r="M1036" s="4" t="b">
        <v>0</v>
      </c>
      <c r="N1036" s="4">
        <v>166</v>
      </c>
      <c r="O1036" s="16">
        <f>(E1036/D1036)*100</f>
        <v>130.0018</v>
      </c>
      <c r="P1036" s="7">
        <f t="shared" si="50"/>
        <v>39.157168674698795</v>
      </c>
      <c r="Q1036" s="4" t="str">
        <f>LEFT(T1036,FIND("/",T1036,1)-1)</f>
        <v>music</v>
      </c>
      <c r="R1036" s="4" t="str">
        <f>RIGHT(T1036,LEN(T1036)-FIND("/",T1036))</f>
        <v>electronic music</v>
      </c>
      <c r="S1036" s="4" t="b">
        <v>1</v>
      </c>
      <c r="T1036" s="4" t="s">
        <v>8280</v>
      </c>
    </row>
    <row r="1037" spans="1:20" ht="28.8" x14ac:dyDescent="0.3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11">
        <f t="shared" si="48"/>
        <v>42046.43310185185</v>
      </c>
      <c r="K1037" s="4">
        <v>1421076220</v>
      </c>
      <c r="L1037" s="11">
        <f t="shared" si="49"/>
        <v>42016.43310185185</v>
      </c>
      <c r="M1037" s="4" t="b">
        <v>0</v>
      </c>
      <c r="N1037" s="4">
        <v>76</v>
      </c>
      <c r="O1037" s="16">
        <f>(E1037/D1037)*100</f>
        <v>107.65217391304347</v>
      </c>
      <c r="P1037" s="7">
        <f t="shared" si="50"/>
        <v>65.15789473684211</v>
      </c>
      <c r="Q1037" s="4" t="str">
        <f>LEFT(T1037,FIND("/",T1037,1)-1)</f>
        <v>music</v>
      </c>
      <c r="R1037" s="4" t="str">
        <f>RIGHT(T1037,LEN(T1037)-FIND("/",T1037))</f>
        <v>electronic music</v>
      </c>
      <c r="S1037" s="4" t="b">
        <v>1</v>
      </c>
      <c r="T1037" s="4" t="s">
        <v>8280</v>
      </c>
    </row>
    <row r="1038" spans="1:20" x14ac:dyDescent="0.3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11">
        <f t="shared" si="48"/>
        <v>41281.125</v>
      </c>
      <c r="K1038" s="4">
        <v>1354790790</v>
      </c>
      <c r="L1038" s="11">
        <f t="shared" si="49"/>
        <v>41249.240624999999</v>
      </c>
      <c r="M1038" s="4" t="b">
        <v>0</v>
      </c>
      <c r="N1038" s="4">
        <v>211</v>
      </c>
      <c r="O1038" s="16">
        <f>(E1038/D1038)*100</f>
        <v>112.36044444444444</v>
      </c>
      <c r="P1038" s="7">
        <f t="shared" si="50"/>
        <v>23.963127962085309</v>
      </c>
      <c r="Q1038" s="4" t="str">
        <f>LEFT(T1038,FIND("/",T1038,1)-1)</f>
        <v>music</v>
      </c>
      <c r="R1038" s="4" t="str">
        <f>RIGHT(T1038,LEN(T1038)-FIND("/",T1038))</f>
        <v>electronic music</v>
      </c>
      <c r="S1038" s="4" t="b">
        <v>1</v>
      </c>
      <c r="T1038" s="4" t="s">
        <v>8280</v>
      </c>
    </row>
    <row r="1039" spans="1:20" ht="28.8" x14ac:dyDescent="0.3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11">
        <f t="shared" si="48"/>
        <v>42141.999999999993</v>
      </c>
      <c r="K1039" s="4">
        <v>1429991062</v>
      </c>
      <c r="L1039" s="11">
        <f t="shared" si="49"/>
        <v>42119.61414351852</v>
      </c>
      <c r="M1039" s="4" t="b">
        <v>0</v>
      </c>
      <c r="N1039" s="4">
        <v>21</v>
      </c>
      <c r="O1039" s="16">
        <f>(E1039/D1039)*100</f>
        <v>102.1</v>
      </c>
      <c r="P1039" s="7">
        <f t="shared" si="50"/>
        <v>48.61904761904762</v>
      </c>
      <c r="Q1039" s="4" t="str">
        <f>LEFT(T1039,FIND("/",T1039,1)-1)</f>
        <v>music</v>
      </c>
      <c r="R1039" s="4" t="str">
        <f>RIGHT(T1039,LEN(T1039)-FIND("/",T1039))</f>
        <v>electronic music</v>
      </c>
      <c r="S1039" s="4" t="b">
        <v>1</v>
      </c>
      <c r="T1039" s="4" t="s">
        <v>8280</v>
      </c>
    </row>
    <row r="1040" spans="1:20" ht="28.8" x14ac:dyDescent="0.3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11">
        <f t="shared" si="48"/>
        <v>42447.981747685182</v>
      </c>
      <c r="K1040" s="4">
        <v>1455773623</v>
      </c>
      <c r="L1040" s="11">
        <f t="shared" si="49"/>
        <v>42418.023414351854</v>
      </c>
      <c r="M1040" s="4" t="b">
        <v>0</v>
      </c>
      <c r="N1040" s="4">
        <v>61</v>
      </c>
      <c r="O1040" s="16">
        <f>(E1040/D1040)*100</f>
        <v>145.33333333333334</v>
      </c>
      <c r="P1040" s="7">
        <f t="shared" si="50"/>
        <v>35.73770491803279</v>
      </c>
      <c r="Q1040" s="4" t="str">
        <f>LEFT(T1040,FIND("/",T1040,1)-1)</f>
        <v>music</v>
      </c>
      <c r="R1040" s="4" t="str">
        <f>RIGHT(T1040,LEN(T1040)-FIND("/",T1040))</f>
        <v>electronic music</v>
      </c>
      <c r="S1040" s="4" t="b">
        <v>1</v>
      </c>
      <c r="T1040" s="4" t="s">
        <v>8280</v>
      </c>
    </row>
    <row r="1041" spans="1:20" ht="28.8" x14ac:dyDescent="0.3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11">
        <f t="shared" si="48"/>
        <v>42717.124305555553</v>
      </c>
      <c r="K1041" s="4">
        <v>1479436646</v>
      </c>
      <c r="L1041" s="11">
        <f t="shared" si="49"/>
        <v>42691.900995370372</v>
      </c>
      <c r="M1041" s="4" t="b">
        <v>0</v>
      </c>
      <c r="N1041" s="4">
        <v>30</v>
      </c>
      <c r="O1041" s="16">
        <f>(E1041/D1041)*100</f>
        <v>128.19999999999999</v>
      </c>
      <c r="P1041" s="7">
        <f t="shared" si="50"/>
        <v>21.366666666666667</v>
      </c>
      <c r="Q1041" s="4" t="str">
        <f>LEFT(T1041,FIND("/",T1041,1)-1)</f>
        <v>music</v>
      </c>
      <c r="R1041" s="4" t="str">
        <f>RIGHT(T1041,LEN(T1041)-FIND("/",T1041))</f>
        <v>electronic music</v>
      </c>
      <c r="S1041" s="4" t="b">
        <v>1</v>
      </c>
      <c r="T1041" s="4" t="s">
        <v>8280</v>
      </c>
    </row>
    <row r="1042" spans="1:20" ht="28.8" x14ac:dyDescent="0.3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11">
        <f t="shared" si="48"/>
        <v>42609.500104166662</v>
      </c>
      <c r="K1042" s="4">
        <v>1469725209</v>
      </c>
      <c r="L1042" s="11">
        <f t="shared" si="49"/>
        <v>42579.500104166662</v>
      </c>
      <c r="M1042" s="4" t="b">
        <v>0</v>
      </c>
      <c r="N1042" s="4">
        <v>1</v>
      </c>
      <c r="O1042" s="16">
        <f>(E1042/D1042)*100</f>
        <v>0.29411764705882354</v>
      </c>
      <c r="P1042" s="7">
        <f t="shared" si="50"/>
        <v>250</v>
      </c>
      <c r="Q1042" s="4" t="str">
        <f>LEFT(T1042,FIND("/",T1042,1)-1)</f>
        <v>journalism</v>
      </c>
      <c r="R1042" s="4" t="str">
        <f>RIGHT(T1042,LEN(T1042)-FIND("/",T1042))</f>
        <v>audio</v>
      </c>
      <c r="S1042" s="4" t="b">
        <v>0</v>
      </c>
      <c r="T1042" s="4" t="s">
        <v>8281</v>
      </c>
    </row>
    <row r="1043" spans="1:20" x14ac:dyDescent="0.3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11">
        <f t="shared" si="48"/>
        <v>41850.851759259262</v>
      </c>
      <c r="K1043" s="4">
        <v>1405041992</v>
      </c>
      <c r="L1043" s="11">
        <f t="shared" si="49"/>
        <v>41830.851759259262</v>
      </c>
      <c r="M1043" s="4" t="b">
        <v>0</v>
      </c>
      <c r="N1043" s="4">
        <v>0</v>
      </c>
      <c r="O1043" s="16">
        <f>(E1043/D1043)*100</f>
        <v>0</v>
      </c>
      <c r="P1043" s="7" t="e">
        <f t="shared" si="50"/>
        <v>#DIV/0!</v>
      </c>
      <c r="Q1043" s="4" t="str">
        <f>LEFT(T1043,FIND("/",T1043,1)-1)</f>
        <v>journalism</v>
      </c>
      <c r="R1043" s="4" t="str">
        <f>RIGHT(T1043,LEN(T1043)-FIND("/",T1043))</f>
        <v>audio</v>
      </c>
      <c r="S1043" s="4" t="b">
        <v>0</v>
      </c>
      <c r="T1043" s="4" t="s">
        <v>8281</v>
      </c>
    </row>
    <row r="1044" spans="1:20" ht="28.8" x14ac:dyDescent="0.3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11">
        <f t="shared" si="48"/>
        <v>41894.208333333328</v>
      </c>
      <c r="K1044" s="4">
        <v>1406824948</v>
      </c>
      <c r="L1044" s="11">
        <f t="shared" si="49"/>
        <v>41851.487824074073</v>
      </c>
      <c r="M1044" s="4" t="b">
        <v>0</v>
      </c>
      <c r="N1044" s="4">
        <v>1</v>
      </c>
      <c r="O1044" s="16">
        <f>(E1044/D1044)*100</f>
        <v>1.5384615384615385</v>
      </c>
      <c r="P1044" s="7">
        <f t="shared" si="50"/>
        <v>10</v>
      </c>
      <c r="Q1044" s="4" t="str">
        <f>LEFT(T1044,FIND("/",T1044,1)-1)</f>
        <v>journalism</v>
      </c>
      <c r="R1044" s="4" t="str">
        <f>RIGHT(T1044,LEN(T1044)-FIND("/",T1044))</f>
        <v>audio</v>
      </c>
      <c r="S1044" s="4" t="b">
        <v>0</v>
      </c>
      <c r="T1044" s="4" t="s">
        <v>8281</v>
      </c>
    </row>
    <row r="1045" spans="1:20" ht="28.8" x14ac:dyDescent="0.3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11">
        <f t="shared" si="48"/>
        <v>42144.044618055552</v>
      </c>
      <c r="K1045" s="4">
        <v>1429509855</v>
      </c>
      <c r="L1045" s="11">
        <f t="shared" si="49"/>
        <v>42114.044618055552</v>
      </c>
      <c r="M1045" s="4" t="b">
        <v>0</v>
      </c>
      <c r="N1045" s="4">
        <v>292</v>
      </c>
      <c r="O1045" s="16">
        <f>(E1045/D1045)*100</f>
        <v>8.5370000000000008</v>
      </c>
      <c r="P1045" s="7">
        <f t="shared" si="50"/>
        <v>29.236301369863014</v>
      </c>
      <c r="Q1045" s="4" t="str">
        <f>LEFT(T1045,FIND("/",T1045,1)-1)</f>
        <v>journalism</v>
      </c>
      <c r="R1045" s="4" t="str">
        <f>RIGHT(T1045,LEN(T1045)-FIND("/",T1045))</f>
        <v>audio</v>
      </c>
      <c r="S1045" s="4" t="b">
        <v>0</v>
      </c>
      <c r="T1045" s="4" t="s">
        <v>8281</v>
      </c>
    </row>
    <row r="1046" spans="1:20" ht="28.8" x14ac:dyDescent="0.3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11">
        <f t="shared" si="48"/>
        <v>42068.643749999996</v>
      </c>
      <c r="K1046" s="4">
        <v>1420668801</v>
      </c>
      <c r="L1046" s="11">
        <f t="shared" si="49"/>
        <v>42011.717604166661</v>
      </c>
      <c r="M1046" s="4" t="b">
        <v>0</v>
      </c>
      <c r="N1046" s="4">
        <v>2</v>
      </c>
      <c r="O1046" s="16">
        <f>(E1046/D1046)*100</f>
        <v>8.5714285714285715E-2</v>
      </c>
      <c r="P1046" s="7">
        <f t="shared" si="50"/>
        <v>3</v>
      </c>
      <c r="Q1046" s="4" t="str">
        <f>LEFT(T1046,FIND("/",T1046,1)-1)</f>
        <v>journalism</v>
      </c>
      <c r="R1046" s="4" t="str">
        <f>RIGHT(T1046,LEN(T1046)-FIND("/",T1046))</f>
        <v>audio</v>
      </c>
      <c r="S1046" s="4" t="b">
        <v>0</v>
      </c>
      <c r="T1046" s="4" t="s">
        <v>8281</v>
      </c>
    </row>
    <row r="1047" spans="1:20" x14ac:dyDescent="0.3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11">
        <f t="shared" si="48"/>
        <v>41874.666087962964</v>
      </c>
      <c r="K1047" s="4">
        <v>1406235550</v>
      </c>
      <c r="L1047" s="11">
        <f t="shared" si="49"/>
        <v>41844.666087962964</v>
      </c>
      <c r="M1047" s="4" t="b">
        <v>0</v>
      </c>
      <c r="N1047" s="4">
        <v>8</v>
      </c>
      <c r="O1047" s="16">
        <f>(E1047/D1047)*100</f>
        <v>2.6599999999999997</v>
      </c>
      <c r="P1047" s="7">
        <f t="shared" si="50"/>
        <v>33.25</v>
      </c>
      <c r="Q1047" s="4" t="str">
        <f>LEFT(T1047,FIND("/",T1047,1)-1)</f>
        <v>journalism</v>
      </c>
      <c r="R1047" s="4" t="str">
        <f>RIGHT(T1047,LEN(T1047)-FIND("/",T1047))</f>
        <v>audio</v>
      </c>
      <c r="S1047" s="4" t="b">
        <v>0</v>
      </c>
      <c r="T1047" s="4" t="s">
        <v>8281</v>
      </c>
    </row>
    <row r="1048" spans="1:20" ht="28.8" x14ac:dyDescent="0.3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11">
        <f t="shared" si="48"/>
        <v>42364.643055555549</v>
      </c>
      <c r="K1048" s="4">
        <v>1447273560</v>
      </c>
      <c r="L1048" s="11">
        <f t="shared" si="49"/>
        <v>42319.643055555549</v>
      </c>
      <c r="M1048" s="4" t="b">
        <v>0</v>
      </c>
      <c r="N1048" s="4">
        <v>0</v>
      </c>
      <c r="O1048" s="16">
        <f>(E1048/D1048)*100</f>
        <v>0</v>
      </c>
      <c r="P1048" s="7" t="e">
        <f t="shared" si="50"/>
        <v>#DIV/0!</v>
      </c>
      <c r="Q1048" s="4" t="str">
        <f>LEFT(T1048,FIND("/",T1048,1)-1)</f>
        <v>journalism</v>
      </c>
      <c r="R1048" s="4" t="str">
        <f>RIGHT(T1048,LEN(T1048)-FIND("/",T1048))</f>
        <v>audio</v>
      </c>
      <c r="S1048" s="4" t="b">
        <v>0</v>
      </c>
      <c r="T1048" s="4" t="s">
        <v>8281</v>
      </c>
    </row>
    <row r="1049" spans="1:20" x14ac:dyDescent="0.3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11">
        <f t="shared" si="48"/>
        <v>41948.65179398148</v>
      </c>
      <c r="K1049" s="4">
        <v>1412624315</v>
      </c>
      <c r="L1049" s="11">
        <f t="shared" si="49"/>
        <v>41918.610127314809</v>
      </c>
      <c r="M1049" s="4" t="b">
        <v>0</v>
      </c>
      <c r="N1049" s="4">
        <v>1</v>
      </c>
      <c r="O1049" s="16">
        <f>(E1049/D1049)*100</f>
        <v>0.05</v>
      </c>
      <c r="P1049" s="7">
        <f t="shared" si="50"/>
        <v>1</v>
      </c>
      <c r="Q1049" s="4" t="str">
        <f>LEFT(T1049,FIND("/",T1049,1)-1)</f>
        <v>journalism</v>
      </c>
      <c r="R1049" s="4" t="str">
        <f>RIGHT(T1049,LEN(T1049)-FIND("/",T1049))</f>
        <v>audio</v>
      </c>
      <c r="S1049" s="4" t="b">
        <v>0</v>
      </c>
      <c r="T1049" s="4" t="s">
        <v>8281</v>
      </c>
    </row>
    <row r="1050" spans="1:20" ht="28.8" x14ac:dyDescent="0.3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11">
        <f t="shared" si="48"/>
        <v>42637.844780092586</v>
      </c>
      <c r="K1050" s="4">
        <v>1471310189</v>
      </c>
      <c r="L1050" s="11">
        <f t="shared" si="49"/>
        <v>42597.844780092586</v>
      </c>
      <c r="M1050" s="4" t="b">
        <v>0</v>
      </c>
      <c r="N1050" s="4">
        <v>4</v>
      </c>
      <c r="O1050" s="16">
        <f>(E1050/D1050)*100</f>
        <v>1.4133333333333333</v>
      </c>
      <c r="P1050" s="7">
        <f t="shared" si="50"/>
        <v>53</v>
      </c>
      <c r="Q1050" s="4" t="str">
        <f>LEFT(T1050,FIND("/",T1050,1)-1)</f>
        <v>journalism</v>
      </c>
      <c r="R1050" s="4" t="str">
        <f>RIGHT(T1050,LEN(T1050)-FIND("/",T1050))</f>
        <v>audio</v>
      </c>
      <c r="S1050" s="4" t="b">
        <v>0</v>
      </c>
      <c r="T1050" s="4" t="s">
        <v>8281</v>
      </c>
    </row>
    <row r="1051" spans="1:20" x14ac:dyDescent="0.3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11">
        <f t="shared" si="48"/>
        <v>42412.222743055558</v>
      </c>
      <c r="K1051" s="4">
        <v>1452680445</v>
      </c>
      <c r="L1051" s="11">
        <f t="shared" si="49"/>
        <v>42382.222743055558</v>
      </c>
      <c r="M1051" s="4" t="b">
        <v>0</v>
      </c>
      <c r="N1051" s="4">
        <v>0</v>
      </c>
      <c r="O1051" s="16">
        <f>(E1051/D1051)*100</f>
        <v>0</v>
      </c>
      <c r="P1051" s="7" t="e">
        <f t="shared" si="50"/>
        <v>#DIV/0!</v>
      </c>
      <c r="Q1051" s="4" t="str">
        <f>LEFT(T1051,FIND("/",T1051,1)-1)</f>
        <v>journalism</v>
      </c>
      <c r="R1051" s="4" t="str">
        <f>RIGHT(T1051,LEN(T1051)-FIND("/",T1051))</f>
        <v>audio</v>
      </c>
      <c r="S1051" s="4" t="b">
        <v>0</v>
      </c>
      <c r="T1051" s="4" t="s">
        <v>8281</v>
      </c>
    </row>
    <row r="1052" spans="1:20" x14ac:dyDescent="0.3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11">
        <f t="shared" si="48"/>
        <v>42261.588854166665</v>
      </c>
      <c r="K1052" s="4">
        <v>1439665677</v>
      </c>
      <c r="L1052" s="11">
        <f t="shared" si="49"/>
        <v>42231.588854166665</v>
      </c>
      <c r="M1052" s="4" t="b">
        <v>0</v>
      </c>
      <c r="N1052" s="4">
        <v>0</v>
      </c>
      <c r="O1052" s="16">
        <f>(E1052/D1052)*100</f>
        <v>0</v>
      </c>
      <c r="P1052" s="7" t="e">
        <f t="shared" si="50"/>
        <v>#DIV/0!</v>
      </c>
      <c r="Q1052" s="4" t="str">
        <f>LEFT(T1052,FIND("/",T1052,1)-1)</f>
        <v>journalism</v>
      </c>
      <c r="R1052" s="4" t="str">
        <f>RIGHT(T1052,LEN(T1052)-FIND("/",T1052))</f>
        <v>audio</v>
      </c>
      <c r="S1052" s="4" t="b">
        <v>0</v>
      </c>
      <c r="T1052" s="4" t="s">
        <v>8281</v>
      </c>
    </row>
    <row r="1053" spans="1:20" ht="28.8" x14ac:dyDescent="0.3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11">
        <f t="shared" si="48"/>
        <v>41877.805844907409</v>
      </c>
      <c r="K1053" s="4">
        <v>1406679625</v>
      </c>
      <c r="L1053" s="11">
        <f t="shared" si="49"/>
        <v>41849.805844907409</v>
      </c>
      <c r="M1053" s="4" t="b">
        <v>0</v>
      </c>
      <c r="N1053" s="4">
        <v>0</v>
      </c>
      <c r="O1053" s="16">
        <f>(E1053/D1053)*100</f>
        <v>0</v>
      </c>
      <c r="P1053" s="7" t="e">
        <f t="shared" si="50"/>
        <v>#DIV/0!</v>
      </c>
      <c r="Q1053" s="4" t="str">
        <f>LEFT(T1053,FIND("/",T1053,1)-1)</f>
        <v>journalism</v>
      </c>
      <c r="R1053" s="4" t="str">
        <f>RIGHT(T1053,LEN(T1053)-FIND("/",T1053))</f>
        <v>audio</v>
      </c>
      <c r="S1053" s="4" t="b">
        <v>0</v>
      </c>
      <c r="T1053" s="4" t="s">
        <v>8281</v>
      </c>
    </row>
    <row r="1054" spans="1:20" ht="28.8" x14ac:dyDescent="0.3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11">
        <f t="shared" si="48"/>
        <v>42527.631249999999</v>
      </c>
      <c r="K1054" s="4">
        <v>1461438495</v>
      </c>
      <c r="L1054" s="11">
        <f t="shared" si="49"/>
        <v>42483.589062499996</v>
      </c>
      <c r="M1054" s="4" t="b">
        <v>0</v>
      </c>
      <c r="N1054" s="4">
        <v>0</v>
      </c>
      <c r="O1054" s="16">
        <f>(E1054/D1054)*100</f>
        <v>0</v>
      </c>
      <c r="P1054" s="7" t="e">
        <f t="shared" si="50"/>
        <v>#DIV/0!</v>
      </c>
      <c r="Q1054" s="4" t="str">
        <f>LEFT(T1054,FIND("/",T1054,1)-1)</f>
        <v>journalism</v>
      </c>
      <c r="R1054" s="4" t="str">
        <f>RIGHT(T1054,LEN(T1054)-FIND("/",T1054))</f>
        <v>audio</v>
      </c>
      <c r="S1054" s="4" t="b">
        <v>0</v>
      </c>
      <c r="T1054" s="4" t="s">
        <v>8281</v>
      </c>
    </row>
    <row r="1055" spans="1:20" ht="28.8" x14ac:dyDescent="0.3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11">
        <f t="shared" si="48"/>
        <v>42799.964490740742</v>
      </c>
      <c r="K1055" s="4">
        <v>1486613332</v>
      </c>
      <c r="L1055" s="11">
        <f t="shared" si="49"/>
        <v>42774.964490740742</v>
      </c>
      <c r="M1055" s="4" t="b">
        <v>0</v>
      </c>
      <c r="N1055" s="4">
        <v>1</v>
      </c>
      <c r="O1055" s="16">
        <f>(E1055/D1055)*100</f>
        <v>1</v>
      </c>
      <c r="P1055" s="7">
        <f t="shared" si="50"/>
        <v>15</v>
      </c>
      <c r="Q1055" s="4" t="str">
        <f>LEFT(T1055,FIND("/",T1055,1)-1)</f>
        <v>journalism</v>
      </c>
      <c r="R1055" s="4" t="str">
        <f>RIGHT(T1055,LEN(T1055)-FIND("/",T1055))</f>
        <v>audio</v>
      </c>
      <c r="S1055" s="4" t="b">
        <v>0</v>
      </c>
      <c r="T1055" s="4" t="s">
        <v>8281</v>
      </c>
    </row>
    <row r="1056" spans="1:20" ht="28.8" x14ac:dyDescent="0.3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11">
        <f t="shared" si="48"/>
        <v>41861.708333333328</v>
      </c>
      <c r="K1056" s="4">
        <v>1405110399</v>
      </c>
      <c r="L1056" s="11">
        <f t="shared" si="49"/>
        <v>41831.643506944441</v>
      </c>
      <c r="M1056" s="4" t="b">
        <v>0</v>
      </c>
      <c r="N1056" s="4">
        <v>0</v>
      </c>
      <c r="O1056" s="16">
        <f>(E1056/D1056)*100</f>
        <v>0</v>
      </c>
      <c r="P1056" s="7" t="e">
        <f t="shared" si="50"/>
        <v>#DIV/0!</v>
      </c>
      <c r="Q1056" s="4" t="str">
        <f>LEFT(T1056,FIND("/",T1056,1)-1)</f>
        <v>journalism</v>
      </c>
      <c r="R1056" s="4" t="str">
        <f>RIGHT(T1056,LEN(T1056)-FIND("/",T1056))</f>
        <v>audio</v>
      </c>
      <c r="S1056" s="4" t="b">
        <v>0</v>
      </c>
      <c r="T1056" s="4" t="s">
        <v>8281</v>
      </c>
    </row>
    <row r="1057" spans="1:20" ht="28.8" x14ac:dyDescent="0.3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11">
        <f t="shared" si="48"/>
        <v>42436.784085648142</v>
      </c>
      <c r="K1057" s="4">
        <v>1454802545</v>
      </c>
      <c r="L1057" s="11">
        <f t="shared" si="49"/>
        <v>42406.784085648142</v>
      </c>
      <c r="M1057" s="4" t="b">
        <v>0</v>
      </c>
      <c r="N1057" s="4">
        <v>0</v>
      </c>
      <c r="O1057" s="16">
        <f>(E1057/D1057)*100</f>
        <v>0</v>
      </c>
      <c r="P1057" s="7" t="e">
        <f t="shared" si="50"/>
        <v>#DIV/0!</v>
      </c>
      <c r="Q1057" s="4" t="str">
        <f>LEFT(T1057,FIND("/",T1057,1)-1)</f>
        <v>journalism</v>
      </c>
      <c r="R1057" s="4" t="str">
        <f>RIGHT(T1057,LEN(T1057)-FIND("/",T1057))</f>
        <v>audio</v>
      </c>
      <c r="S1057" s="4" t="b">
        <v>0</v>
      </c>
      <c r="T1057" s="4" t="s">
        <v>8281</v>
      </c>
    </row>
    <row r="1058" spans="1:20" ht="28.8" x14ac:dyDescent="0.3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11">
        <f t="shared" si="48"/>
        <v>42118.469641203708</v>
      </c>
      <c r="K1058" s="4">
        <v>1424711777</v>
      </c>
      <c r="L1058" s="11">
        <f t="shared" si="49"/>
        <v>42058.511307870365</v>
      </c>
      <c r="M1058" s="4" t="b">
        <v>0</v>
      </c>
      <c r="N1058" s="4">
        <v>0</v>
      </c>
      <c r="O1058" s="16">
        <f>(E1058/D1058)*100</f>
        <v>0</v>
      </c>
      <c r="P1058" s="7" t="e">
        <f t="shared" si="50"/>
        <v>#DIV/0!</v>
      </c>
      <c r="Q1058" s="4" t="str">
        <f>LEFT(T1058,FIND("/",T1058,1)-1)</f>
        <v>journalism</v>
      </c>
      <c r="R1058" s="4" t="str">
        <f>RIGHT(T1058,LEN(T1058)-FIND("/",T1058))</f>
        <v>audio</v>
      </c>
      <c r="S1058" s="4" t="b">
        <v>0</v>
      </c>
      <c r="T1058" s="4" t="s">
        <v>8281</v>
      </c>
    </row>
    <row r="1059" spans="1:20" x14ac:dyDescent="0.3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11">
        <f t="shared" si="48"/>
        <v>42708.704664351848</v>
      </c>
      <c r="K1059" s="4">
        <v>1478292883</v>
      </c>
      <c r="L1059" s="11">
        <f t="shared" si="49"/>
        <v>42678.662997685176</v>
      </c>
      <c r="M1059" s="4" t="b">
        <v>0</v>
      </c>
      <c r="N1059" s="4">
        <v>0</v>
      </c>
      <c r="O1059" s="16">
        <f>(E1059/D1059)*100</f>
        <v>0</v>
      </c>
      <c r="P1059" s="7" t="e">
        <f t="shared" si="50"/>
        <v>#DIV/0!</v>
      </c>
      <c r="Q1059" s="4" t="str">
        <f>LEFT(T1059,FIND("/",T1059,1)-1)</f>
        <v>journalism</v>
      </c>
      <c r="R1059" s="4" t="str">
        <f>RIGHT(T1059,LEN(T1059)-FIND("/",T1059))</f>
        <v>audio</v>
      </c>
      <c r="S1059" s="4" t="b">
        <v>0</v>
      </c>
      <c r="T1059" s="4" t="s">
        <v>8281</v>
      </c>
    </row>
    <row r="1060" spans="1:20" ht="28.8" x14ac:dyDescent="0.3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11">
        <f t="shared" si="48"/>
        <v>42088.791666666664</v>
      </c>
      <c r="K1060" s="4">
        <v>1423777043</v>
      </c>
      <c r="L1060" s="11">
        <f t="shared" si="49"/>
        <v>42047.692627314813</v>
      </c>
      <c r="M1060" s="4" t="b">
        <v>0</v>
      </c>
      <c r="N1060" s="4">
        <v>0</v>
      </c>
      <c r="O1060" s="16">
        <f>(E1060/D1060)*100</f>
        <v>0</v>
      </c>
      <c r="P1060" s="7" t="e">
        <f t="shared" si="50"/>
        <v>#DIV/0!</v>
      </c>
      <c r="Q1060" s="4" t="str">
        <f>LEFT(T1060,FIND("/",T1060,1)-1)</f>
        <v>journalism</v>
      </c>
      <c r="R1060" s="4" t="str">
        <f>RIGHT(T1060,LEN(T1060)-FIND("/",T1060))</f>
        <v>audio</v>
      </c>
      <c r="S1060" s="4" t="b">
        <v>0</v>
      </c>
      <c r="T1060" s="4" t="s">
        <v>8281</v>
      </c>
    </row>
    <row r="1061" spans="1:20" x14ac:dyDescent="0.3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11">
        <f t="shared" si="48"/>
        <v>42076.54</v>
      </c>
      <c r="K1061" s="4">
        <v>1423681056</v>
      </c>
      <c r="L1061" s="11">
        <f t="shared" si="49"/>
        <v>42046.581666666665</v>
      </c>
      <c r="M1061" s="4" t="b">
        <v>0</v>
      </c>
      <c r="N1061" s="4">
        <v>0</v>
      </c>
      <c r="O1061" s="16">
        <f>(E1061/D1061)*100</f>
        <v>0</v>
      </c>
      <c r="P1061" s="7" t="e">
        <f t="shared" si="50"/>
        <v>#DIV/0!</v>
      </c>
      <c r="Q1061" s="4" t="str">
        <f>LEFT(T1061,FIND("/",T1061,1)-1)</f>
        <v>journalism</v>
      </c>
      <c r="R1061" s="4" t="str">
        <f>RIGHT(T1061,LEN(T1061)-FIND("/",T1061))</f>
        <v>audio</v>
      </c>
      <c r="S1061" s="4" t="b">
        <v>0</v>
      </c>
      <c r="T1061" s="4" t="s">
        <v>8281</v>
      </c>
    </row>
    <row r="1062" spans="1:20" ht="28.8" x14ac:dyDescent="0.3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11">
        <f t="shared" si="48"/>
        <v>42109.704780092587</v>
      </c>
      <c r="K1062" s="4">
        <v>1426542893</v>
      </c>
      <c r="L1062" s="11">
        <f t="shared" si="49"/>
        <v>42079.704780092587</v>
      </c>
      <c r="M1062" s="4" t="b">
        <v>0</v>
      </c>
      <c r="N1062" s="4">
        <v>1</v>
      </c>
      <c r="O1062" s="16">
        <f>(E1062/D1062)*100</f>
        <v>1</v>
      </c>
      <c r="P1062" s="7">
        <f t="shared" si="50"/>
        <v>50</v>
      </c>
      <c r="Q1062" s="4" t="str">
        <f>LEFT(T1062,FIND("/",T1062,1)-1)</f>
        <v>journalism</v>
      </c>
      <c r="R1062" s="4" t="str">
        <f>RIGHT(T1062,LEN(T1062)-FIND("/",T1062))</f>
        <v>audio</v>
      </c>
      <c r="S1062" s="4" t="b">
        <v>0</v>
      </c>
      <c r="T1062" s="4" t="s">
        <v>8281</v>
      </c>
    </row>
    <row r="1063" spans="1:20" x14ac:dyDescent="0.3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11">
        <f t="shared" si="48"/>
        <v>42491.833333333336</v>
      </c>
      <c r="K1063" s="4">
        <v>1456987108</v>
      </c>
      <c r="L1063" s="11">
        <f t="shared" si="49"/>
        <v>42432.068379629629</v>
      </c>
      <c r="M1063" s="4" t="b">
        <v>0</v>
      </c>
      <c r="N1063" s="4">
        <v>0</v>
      </c>
      <c r="O1063" s="16">
        <f>(E1063/D1063)*100</f>
        <v>0</v>
      </c>
      <c r="P1063" s="7" t="e">
        <f t="shared" si="50"/>
        <v>#DIV/0!</v>
      </c>
      <c r="Q1063" s="4" t="str">
        <f>LEFT(T1063,FIND("/",T1063,1)-1)</f>
        <v>journalism</v>
      </c>
      <c r="R1063" s="4" t="str">
        <f>RIGHT(T1063,LEN(T1063)-FIND("/",T1063))</f>
        <v>audio</v>
      </c>
      <c r="S1063" s="4" t="b">
        <v>0</v>
      </c>
      <c r="T1063" s="4" t="s">
        <v>8281</v>
      </c>
    </row>
    <row r="1064" spans="1:20" x14ac:dyDescent="0.3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11">
        <f t="shared" si="48"/>
        <v>42563.598854166667</v>
      </c>
      <c r="K1064" s="4">
        <v>1467746541</v>
      </c>
      <c r="L1064" s="11">
        <f t="shared" si="49"/>
        <v>42556.598854166667</v>
      </c>
      <c r="M1064" s="4" t="b">
        <v>0</v>
      </c>
      <c r="N1064" s="4">
        <v>4</v>
      </c>
      <c r="O1064" s="16">
        <f>(E1064/D1064)*100</f>
        <v>95.477386934673376</v>
      </c>
      <c r="P1064" s="7">
        <f t="shared" si="50"/>
        <v>47.5</v>
      </c>
      <c r="Q1064" s="4" t="str">
        <f>LEFT(T1064,FIND("/",T1064,1)-1)</f>
        <v>journalism</v>
      </c>
      <c r="R1064" s="4" t="str">
        <f>RIGHT(T1064,LEN(T1064)-FIND("/",T1064))</f>
        <v>audio</v>
      </c>
      <c r="S1064" s="4" t="b">
        <v>0</v>
      </c>
      <c r="T1064" s="4" t="s">
        <v>8281</v>
      </c>
    </row>
    <row r="1065" spans="1:20" ht="28.8" x14ac:dyDescent="0.3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11">
        <f t="shared" si="48"/>
        <v>42612.822476851848</v>
      </c>
      <c r="K1065" s="4">
        <v>1470012262</v>
      </c>
      <c r="L1065" s="11">
        <f t="shared" si="49"/>
        <v>42582.822476851848</v>
      </c>
      <c r="M1065" s="4" t="b">
        <v>0</v>
      </c>
      <c r="N1065" s="4">
        <v>0</v>
      </c>
      <c r="O1065" s="16">
        <f>(E1065/D1065)*100</f>
        <v>0</v>
      </c>
      <c r="P1065" s="7" t="e">
        <f t="shared" si="50"/>
        <v>#DIV/0!</v>
      </c>
      <c r="Q1065" s="4" t="str">
        <f>LEFT(T1065,FIND("/",T1065,1)-1)</f>
        <v>journalism</v>
      </c>
      <c r="R1065" s="4" t="str">
        <f>RIGHT(T1065,LEN(T1065)-FIND("/",T1065))</f>
        <v>audio</v>
      </c>
      <c r="S1065" s="4" t="b">
        <v>0</v>
      </c>
      <c r="T1065" s="4" t="s">
        <v>8281</v>
      </c>
    </row>
    <row r="1066" spans="1:20" ht="28.8" x14ac:dyDescent="0.3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11">
        <f t="shared" si="48"/>
        <v>41462.019710648143</v>
      </c>
      <c r="K1066" s="4">
        <v>1369286903</v>
      </c>
      <c r="L1066" s="11">
        <f t="shared" si="49"/>
        <v>41417.019710648143</v>
      </c>
      <c r="M1066" s="4" t="b">
        <v>0</v>
      </c>
      <c r="N1066" s="4">
        <v>123</v>
      </c>
      <c r="O1066" s="16">
        <f>(E1066/D1066)*100</f>
        <v>8.974444444444444</v>
      </c>
      <c r="P1066" s="7">
        <f t="shared" si="50"/>
        <v>65.666666666666671</v>
      </c>
      <c r="Q1066" s="4" t="str">
        <f>LEFT(T1066,FIND("/",T1066,1)-1)</f>
        <v>games</v>
      </c>
      <c r="R1066" s="4" t="str">
        <f>RIGHT(T1066,LEN(T1066)-FIND("/",T1066))</f>
        <v>video games</v>
      </c>
      <c r="S1066" s="4" t="b">
        <v>0</v>
      </c>
      <c r="T1066" s="4" t="s">
        <v>8282</v>
      </c>
    </row>
    <row r="1067" spans="1:20" ht="28.8" x14ac:dyDescent="0.3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11">
        <f t="shared" si="48"/>
        <v>41689.172708333332</v>
      </c>
      <c r="K1067" s="4">
        <v>1390381722</v>
      </c>
      <c r="L1067" s="11">
        <f t="shared" si="49"/>
        <v>41661.172708333332</v>
      </c>
      <c r="M1067" s="4" t="b">
        <v>0</v>
      </c>
      <c r="N1067" s="4">
        <v>5</v>
      </c>
      <c r="O1067" s="16">
        <f>(E1067/D1067)*100</f>
        <v>2.7</v>
      </c>
      <c r="P1067" s="7">
        <f t="shared" si="50"/>
        <v>16.2</v>
      </c>
      <c r="Q1067" s="4" t="str">
        <f>LEFT(T1067,FIND("/",T1067,1)-1)</f>
        <v>games</v>
      </c>
      <c r="R1067" s="4" t="str">
        <f>RIGHT(T1067,LEN(T1067)-FIND("/",T1067))</f>
        <v>video games</v>
      </c>
      <c r="S1067" s="4" t="b">
        <v>0</v>
      </c>
      <c r="T1067" s="4" t="s">
        <v>8282</v>
      </c>
    </row>
    <row r="1068" spans="1:20" x14ac:dyDescent="0.3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11">
        <f t="shared" si="48"/>
        <v>41490.754421296297</v>
      </c>
      <c r="K1068" s="4">
        <v>1371769582</v>
      </c>
      <c r="L1068" s="11">
        <f t="shared" si="49"/>
        <v>41445.754421296297</v>
      </c>
      <c r="M1068" s="4" t="b">
        <v>0</v>
      </c>
      <c r="N1068" s="4">
        <v>148</v>
      </c>
      <c r="O1068" s="16">
        <f>(E1068/D1068)*100</f>
        <v>3.3673333333333333</v>
      </c>
      <c r="P1068" s="7">
        <f t="shared" si="50"/>
        <v>34.128378378378379</v>
      </c>
      <c r="Q1068" s="4" t="str">
        <f>LEFT(T1068,FIND("/",T1068,1)-1)</f>
        <v>games</v>
      </c>
      <c r="R1068" s="4" t="str">
        <f>RIGHT(T1068,LEN(T1068)-FIND("/",T1068))</f>
        <v>video games</v>
      </c>
      <c r="S1068" s="4" t="b">
        <v>0</v>
      </c>
      <c r="T1068" s="4" t="s">
        <v>8282</v>
      </c>
    </row>
    <row r="1069" spans="1:20" ht="28.8" x14ac:dyDescent="0.3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11">
        <f t="shared" si="48"/>
        <v>41629.647349537037</v>
      </c>
      <c r="K1069" s="4">
        <v>1385065931</v>
      </c>
      <c r="L1069" s="11">
        <f t="shared" si="49"/>
        <v>41599.647349537037</v>
      </c>
      <c r="M1069" s="4" t="b">
        <v>0</v>
      </c>
      <c r="N1069" s="4">
        <v>10</v>
      </c>
      <c r="O1069" s="16">
        <f>(E1069/D1069)*100</f>
        <v>26</v>
      </c>
      <c r="P1069" s="7">
        <f t="shared" si="50"/>
        <v>13</v>
      </c>
      <c r="Q1069" s="4" t="str">
        <f>LEFT(T1069,FIND("/",T1069,1)-1)</f>
        <v>games</v>
      </c>
      <c r="R1069" s="4" t="str">
        <f>RIGHT(T1069,LEN(T1069)-FIND("/",T1069))</f>
        <v>video games</v>
      </c>
      <c r="S1069" s="4" t="b">
        <v>0</v>
      </c>
      <c r="T1069" s="4" t="s">
        <v>8282</v>
      </c>
    </row>
    <row r="1070" spans="1:20" ht="28.8" x14ac:dyDescent="0.3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11">
        <f t="shared" si="48"/>
        <v>42470.121111111112</v>
      </c>
      <c r="K1070" s="4">
        <v>1457686464</v>
      </c>
      <c r="L1070" s="11">
        <f t="shared" si="49"/>
        <v>42440.162777777768</v>
      </c>
      <c r="M1070" s="4" t="b">
        <v>0</v>
      </c>
      <c r="N1070" s="4">
        <v>4</v>
      </c>
      <c r="O1070" s="16">
        <f>(E1070/D1070)*100</f>
        <v>0.15</v>
      </c>
      <c r="P1070" s="7">
        <f t="shared" si="50"/>
        <v>11.25</v>
      </c>
      <c r="Q1070" s="4" t="str">
        <f>LEFT(T1070,FIND("/",T1070,1)-1)</f>
        <v>games</v>
      </c>
      <c r="R1070" s="4" t="str">
        <f>RIGHT(T1070,LEN(T1070)-FIND("/",T1070))</f>
        <v>video games</v>
      </c>
      <c r="S1070" s="4" t="b">
        <v>0</v>
      </c>
      <c r="T1070" s="4" t="s">
        <v>8282</v>
      </c>
    </row>
    <row r="1071" spans="1:20" x14ac:dyDescent="0.3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11">
        <f t="shared" si="48"/>
        <v>41604.06318287037</v>
      </c>
      <c r="K1071" s="4">
        <v>1382679059</v>
      </c>
      <c r="L1071" s="11">
        <f t="shared" si="49"/>
        <v>41572.021516203698</v>
      </c>
      <c r="M1071" s="4" t="b">
        <v>0</v>
      </c>
      <c r="N1071" s="4">
        <v>21</v>
      </c>
      <c r="O1071" s="16">
        <f>(E1071/D1071)*100</f>
        <v>38.636363636363633</v>
      </c>
      <c r="P1071" s="7">
        <f t="shared" si="50"/>
        <v>40.476190476190474</v>
      </c>
      <c r="Q1071" s="4" t="str">
        <f>LEFT(T1071,FIND("/",T1071,1)-1)</f>
        <v>games</v>
      </c>
      <c r="R1071" s="4" t="str">
        <f>RIGHT(T1071,LEN(T1071)-FIND("/",T1071))</f>
        <v>video games</v>
      </c>
      <c r="S1071" s="4" t="b">
        <v>0</v>
      </c>
      <c r="T1071" s="4" t="s">
        <v>8282</v>
      </c>
    </row>
    <row r="1072" spans="1:20" ht="28.8" x14ac:dyDescent="0.3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11">
        <f t="shared" si="48"/>
        <v>41182.803495370368</v>
      </c>
      <c r="K1072" s="4">
        <v>1347322622</v>
      </c>
      <c r="L1072" s="11">
        <f t="shared" si="49"/>
        <v>41162.803495370368</v>
      </c>
      <c r="M1072" s="4" t="b">
        <v>0</v>
      </c>
      <c r="N1072" s="4">
        <v>2</v>
      </c>
      <c r="O1072" s="16">
        <f>(E1072/D1072)*100</f>
        <v>0.70000000000000007</v>
      </c>
      <c r="P1072" s="7">
        <f t="shared" si="50"/>
        <v>35</v>
      </c>
      <c r="Q1072" s="4" t="str">
        <f>LEFT(T1072,FIND("/",T1072,1)-1)</f>
        <v>games</v>
      </c>
      <c r="R1072" s="4" t="str">
        <f>RIGHT(T1072,LEN(T1072)-FIND("/",T1072))</f>
        <v>video games</v>
      </c>
      <c r="S1072" s="4" t="b">
        <v>0</v>
      </c>
      <c r="T1072" s="4" t="s">
        <v>8282</v>
      </c>
    </row>
    <row r="1073" spans="1:20" ht="28.8" x14ac:dyDescent="0.3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11">
        <f t="shared" si="48"/>
        <v>42325.586724537039</v>
      </c>
      <c r="K1073" s="4">
        <v>1445191493</v>
      </c>
      <c r="L1073" s="11">
        <f t="shared" si="49"/>
        <v>42295.545057870368</v>
      </c>
      <c r="M1073" s="4" t="b">
        <v>0</v>
      </c>
      <c r="N1073" s="4">
        <v>0</v>
      </c>
      <c r="O1073" s="16">
        <f>(E1073/D1073)*100</f>
        <v>0</v>
      </c>
      <c r="P1073" s="7" t="e">
        <f t="shared" si="50"/>
        <v>#DIV/0!</v>
      </c>
      <c r="Q1073" s="4" t="str">
        <f>LEFT(T1073,FIND("/",T1073,1)-1)</f>
        <v>games</v>
      </c>
      <c r="R1073" s="4" t="str">
        <f>RIGHT(T1073,LEN(T1073)-FIND("/",T1073))</f>
        <v>video games</v>
      </c>
      <c r="S1073" s="4" t="b">
        <v>0</v>
      </c>
      <c r="T1073" s="4" t="s">
        <v>8282</v>
      </c>
    </row>
    <row r="1074" spans="1:20" ht="28.8" x14ac:dyDescent="0.3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11">
        <f t="shared" si="48"/>
        <v>41675.623807870368</v>
      </c>
      <c r="K1074" s="4">
        <v>1389038297</v>
      </c>
      <c r="L1074" s="11">
        <f t="shared" si="49"/>
        <v>41645.623807870368</v>
      </c>
      <c r="M1074" s="4" t="b">
        <v>0</v>
      </c>
      <c r="N1074" s="4">
        <v>4</v>
      </c>
      <c r="O1074" s="16">
        <f>(E1074/D1074)*100</f>
        <v>6.8000000000000005E-2</v>
      </c>
      <c r="P1074" s="7">
        <f t="shared" si="50"/>
        <v>12.75</v>
      </c>
      <c r="Q1074" s="4" t="str">
        <f>LEFT(T1074,FIND("/",T1074,1)-1)</f>
        <v>games</v>
      </c>
      <c r="R1074" s="4" t="str">
        <f>RIGHT(T1074,LEN(T1074)-FIND("/",T1074))</f>
        <v>video games</v>
      </c>
      <c r="S1074" s="4" t="b">
        <v>0</v>
      </c>
      <c r="T1074" s="4" t="s">
        <v>8282</v>
      </c>
    </row>
    <row r="1075" spans="1:20" x14ac:dyDescent="0.3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11">
        <f t="shared" si="48"/>
        <v>40832.756261574068</v>
      </c>
      <c r="K1075" s="4">
        <v>1316214541</v>
      </c>
      <c r="L1075" s="11">
        <f t="shared" si="49"/>
        <v>40802.756261574068</v>
      </c>
      <c r="M1075" s="4" t="b">
        <v>0</v>
      </c>
      <c r="N1075" s="4">
        <v>1</v>
      </c>
      <c r="O1075" s="16">
        <f>(E1075/D1075)*100</f>
        <v>1.3333333333333335</v>
      </c>
      <c r="P1075" s="7">
        <f t="shared" si="50"/>
        <v>10</v>
      </c>
      <c r="Q1075" s="4" t="str">
        <f>LEFT(T1075,FIND("/",T1075,1)-1)</f>
        <v>games</v>
      </c>
      <c r="R1075" s="4" t="str">
        <f>RIGHT(T1075,LEN(T1075)-FIND("/",T1075))</f>
        <v>video games</v>
      </c>
      <c r="S1075" s="4" t="b">
        <v>0</v>
      </c>
      <c r="T1075" s="4" t="s">
        <v>8282</v>
      </c>
    </row>
    <row r="1076" spans="1:20" ht="28.8" x14ac:dyDescent="0.3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11">
        <f t="shared" si="48"/>
        <v>41642.964641203704</v>
      </c>
      <c r="K1076" s="4">
        <v>1386216545</v>
      </c>
      <c r="L1076" s="11">
        <f t="shared" si="49"/>
        <v>41612.964641203704</v>
      </c>
      <c r="M1076" s="4" t="b">
        <v>0</v>
      </c>
      <c r="N1076" s="4">
        <v>30</v>
      </c>
      <c r="O1076" s="16">
        <f>(E1076/D1076)*100</f>
        <v>6.3092592592592585</v>
      </c>
      <c r="P1076" s="7">
        <f t="shared" si="50"/>
        <v>113.56666666666666</v>
      </c>
      <c r="Q1076" s="4" t="str">
        <f>LEFT(T1076,FIND("/",T1076,1)-1)</f>
        <v>games</v>
      </c>
      <c r="R1076" s="4" t="str">
        <f>RIGHT(T1076,LEN(T1076)-FIND("/",T1076))</f>
        <v>video games</v>
      </c>
      <c r="S1076" s="4" t="b">
        <v>0</v>
      </c>
      <c r="T1076" s="4" t="s">
        <v>8282</v>
      </c>
    </row>
    <row r="1077" spans="1:20" x14ac:dyDescent="0.3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11">
        <f t="shared" si="48"/>
        <v>41035.695787037032</v>
      </c>
      <c r="K1077" s="4">
        <v>1333748516</v>
      </c>
      <c r="L1077" s="11">
        <f t="shared" si="49"/>
        <v>41005.695787037032</v>
      </c>
      <c r="M1077" s="4" t="b">
        <v>0</v>
      </c>
      <c r="N1077" s="4">
        <v>3</v>
      </c>
      <c r="O1077" s="16">
        <f>(E1077/D1077)*100</f>
        <v>4.5</v>
      </c>
      <c r="P1077" s="7">
        <f t="shared" si="50"/>
        <v>15</v>
      </c>
      <c r="Q1077" s="4" t="str">
        <f>LEFT(T1077,FIND("/",T1077,1)-1)</f>
        <v>games</v>
      </c>
      <c r="R1077" s="4" t="str">
        <f>RIGHT(T1077,LEN(T1077)-FIND("/",T1077))</f>
        <v>video games</v>
      </c>
      <c r="S1077" s="4" t="b">
        <v>0</v>
      </c>
      <c r="T1077" s="4" t="s">
        <v>8282</v>
      </c>
    </row>
    <row r="1078" spans="1:20" x14ac:dyDescent="0.3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11">
        <f t="shared" si="48"/>
        <v>41893.169560185182</v>
      </c>
      <c r="K1078" s="4">
        <v>1405674250</v>
      </c>
      <c r="L1078" s="11">
        <f t="shared" si="49"/>
        <v>41838.169560185182</v>
      </c>
      <c r="M1078" s="4" t="b">
        <v>0</v>
      </c>
      <c r="N1078" s="4">
        <v>975</v>
      </c>
      <c r="O1078" s="16">
        <f>(E1078/D1078)*100</f>
        <v>62.765333333333331</v>
      </c>
      <c r="P1078" s="7">
        <f t="shared" si="50"/>
        <v>48.281025641025643</v>
      </c>
      <c r="Q1078" s="4" t="str">
        <f>LEFT(T1078,FIND("/",T1078,1)-1)</f>
        <v>games</v>
      </c>
      <c r="R1078" s="4" t="str">
        <f>RIGHT(T1078,LEN(T1078)-FIND("/",T1078))</f>
        <v>video games</v>
      </c>
      <c r="S1078" s="4" t="b">
        <v>0</v>
      </c>
      <c r="T1078" s="4" t="s">
        <v>8282</v>
      </c>
    </row>
    <row r="1079" spans="1:20" x14ac:dyDescent="0.3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11">
        <f t="shared" si="48"/>
        <v>42382.958460648144</v>
      </c>
      <c r="K1079" s="4">
        <v>1450152011</v>
      </c>
      <c r="L1079" s="11">
        <f t="shared" si="49"/>
        <v>42352.958460648144</v>
      </c>
      <c r="M1079" s="4" t="b">
        <v>0</v>
      </c>
      <c r="N1079" s="4">
        <v>167</v>
      </c>
      <c r="O1079" s="16">
        <f>(E1079/D1079)*100</f>
        <v>29.376000000000001</v>
      </c>
      <c r="P1079" s="7">
        <f t="shared" si="50"/>
        <v>43.976047904191617</v>
      </c>
      <c r="Q1079" s="4" t="str">
        <f>LEFT(T1079,FIND("/",T1079,1)-1)</f>
        <v>games</v>
      </c>
      <c r="R1079" s="4" t="str">
        <f>RIGHT(T1079,LEN(T1079)-FIND("/",T1079))</f>
        <v>video games</v>
      </c>
      <c r="S1079" s="4" t="b">
        <v>0</v>
      </c>
      <c r="T1079" s="4" t="s">
        <v>8282</v>
      </c>
    </row>
    <row r="1080" spans="1:20" ht="28.8" x14ac:dyDescent="0.3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11">
        <f t="shared" si="48"/>
        <v>40745.987511574072</v>
      </c>
      <c r="K1080" s="4">
        <v>1307421721</v>
      </c>
      <c r="L1080" s="11">
        <f t="shared" si="49"/>
        <v>40700.987511574072</v>
      </c>
      <c r="M1080" s="4" t="b">
        <v>0</v>
      </c>
      <c r="N1080" s="4">
        <v>5</v>
      </c>
      <c r="O1080" s="16">
        <f>(E1080/D1080)*100</f>
        <v>7.5</v>
      </c>
      <c r="P1080" s="7">
        <f t="shared" si="50"/>
        <v>9</v>
      </c>
      <c r="Q1080" s="4" t="str">
        <f>LEFT(T1080,FIND("/",T1080,1)-1)</f>
        <v>games</v>
      </c>
      <c r="R1080" s="4" t="str">
        <f>RIGHT(T1080,LEN(T1080)-FIND("/",T1080))</f>
        <v>video games</v>
      </c>
      <c r="S1080" s="4" t="b">
        <v>0</v>
      </c>
      <c r="T1080" s="4" t="s">
        <v>8282</v>
      </c>
    </row>
    <row r="1081" spans="1:20" ht="28.8" x14ac:dyDescent="0.3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11">
        <f t="shared" si="48"/>
        <v>42504.35805555556</v>
      </c>
      <c r="K1081" s="4">
        <v>1461072936</v>
      </c>
      <c r="L1081" s="11">
        <f t="shared" si="49"/>
        <v>42479.35805555556</v>
      </c>
      <c r="M1081" s="4" t="b">
        <v>0</v>
      </c>
      <c r="N1081" s="4">
        <v>18</v>
      </c>
      <c r="O1081" s="16">
        <f>(E1081/D1081)*100</f>
        <v>2.6076923076923078</v>
      </c>
      <c r="P1081" s="7">
        <f t="shared" si="50"/>
        <v>37.666666666666664</v>
      </c>
      <c r="Q1081" s="4" t="str">
        <f>LEFT(T1081,FIND("/",T1081,1)-1)</f>
        <v>games</v>
      </c>
      <c r="R1081" s="4" t="str">
        <f>RIGHT(T1081,LEN(T1081)-FIND("/",T1081))</f>
        <v>video games</v>
      </c>
      <c r="S1081" s="4" t="b">
        <v>0</v>
      </c>
      <c r="T1081" s="4" t="s">
        <v>8282</v>
      </c>
    </row>
    <row r="1082" spans="1:20" x14ac:dyDescent="0.3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11">
        <f t="shared" si="48"/>
        <v>41769.929780092592</v>
      </c>
      <c r="K1082" s="4">
        <v>1397186333</v>
      </c>
      <c r="L1082" s="11">
        <f t="shared" si="49"/>
        <v>41739.929780092592</v>
      </c>
      <c r="M1082" s="4" t="b">
        <v>0</v>
      </c>
      <c r="N1082" s="4">
        <v>98</v>
      </c>
      <c r="O1082" s="16">
        <f>(E1082/D1082)*100</f>
        <v>9.1050000000000004</v>
      </c>
      <c r="P1082" s="7">
        <f t="shared" si="50"/>
        <v>18.581632653061224</v>
      </c>
      <c r="Q1082" s="4" t="str">
        <f>LEFT(T1082,FIND("/",T1082,1)-1)</f>
        <v>games</v>
      </c>
      <c r="R1082" s="4" t="str">
        <f>RIGHT(T1082,LEN(T1082)-FIND("/",T1082))</f>
        <v>video games</v>
      </c>
      <c r="S1082" s="4" t="b">
        <v>0</v>
      </c>
      <c r="T1082" s="4" t="s">
        <v>8282</v>
      </c>
    </row>
    <row r="1083" spans="1:20" x14ac:dyDescent="0.3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11">
        <f t="shared" si="48"/>
        <v>42032.718657407408</v>
      </c>
      <c r="K1083" s="4">
        <v>1419891292</v>
      </c>
      <c r="L1083" s="11">
        <f t="shared" si="49"/>
        <v>42002.718657407408</v>
      </c>
      <c r="M1083" s="4" t="b">
        <v>0</v>
      </c>
      <c r="N1083" s="4">
        <v>4</v>
      </c>
      <c r="O1083" s="16">
        <f>(E1083/D1083)*100</f>
        <v>1.7647058823529412E-2</v>
      </c>
      <c r="P1083" s="7">
        <f t="shared" si="50"/>
        <v>3</v>
      </c>
      <c r="Q1083" s="4" t="str">
        <f>LEFT(T1083,FIND("/",T1083,1)-1)</f>
        <v>games</v>
      </c>
      <c r="R1083" s="4" t="str">
        <f>RIGHT(T1083,LEN(T1083)-FIND("/",T1083))</f>
        <v>video games</v>
      </c>
      <c r="S1083" s="4" t="b">
        <v>0</v>
      </c>
      <c r="T1083" s="4" t="s">
        <v>8282</v>
      </c>
    </row>
    <row r="1084" spans="1:20" x14ac:dyDescent="0.3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11">
        <f t="shared" si="48"/>
        <v>41131.697777777779</v>
      </c>
      <c r="K1084" s="4">
        <v>1342043088</v>
      </c>
      <c r="L1084" s="11">
        <f t="shared" si="49"/>
        <v>41101.697777777779</v>
      </c>
      <c r="M1084" s="4" t="b">
        <v>0</v>
      </c>
      <c r="N1084" s="4">
        <v>3</v>
      </c>
      <c r="O1084" s="16">
        <f>(E1084/D1084)*100</f>
        <v>0.55999999999999994</v>
      </c>
      <c r="P1084" s="7">
        <f t="shared" si="50"/>
        <v>18.666666666666668</v>
      </c>
      <c r="Q1084" s="4" t="str">
        <f>LEFT(T1084,FIND("/",T1084,1)-1)</f>
        <v>games</v>
      </c>
      <c r="R1084" s="4" t="str">
        <f>RIGHT(T1084,LEN(T1084)-FIND("/",T1084))</f>
        <v>video games</v>
      </c>
      <c r="S1084" s="4" t="b">
        <v>0</v>
      </c>
      <c r="T1084" s="4" t="s">
        <v>8282</v>
      </c>
    </row>
    <row r="1085" spans="1:20" ht="28.8" x14ac:dyDescent="0.3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11">
        <f t="shared" si="48"/>
        <v>41853.451192129629</v>
      </c>
      <c r="K1085" s="4">
        <v>1401810583</v>
      </c>
      <c r="L1085" s="11">
        <f t="shared" si="49"/>
        <v>41793.451192129629</v>
      </c>
      <c r="M1085" s="4" t="b">
        <v>0</v>
      </c>
      <c r="N1085" s="4">
        <v>1</v>
      </c>
      <c r="O1085" s="16">
        <f>(E1085/D1085)*100</f>
        <v>0.82000000000000006</v>
      </c>
      <c r="P1085" s="7">
        <f t="shared" si="50"/>
        <v>410</v>
      </c>
      <c r="Q1085" s="4" t="str">
        <f>LEFT(T1085,FIND("/",T1085,1)-1)</f>
        <v>games</v>
      </c>
      <c r="R1085" s="4" t="str">
        <f>RIGHT(T1085,LEN(T1085)-FIND("/",T1085))</f>
        <v>video games</v>
      </c>
      <c r="S1085" s="4" t="b">
        <v>0</v>
      </c>
      <c r="T1085" s="4" t="s">
        <v>8282</v>
      </c>
    </row>
    <row r="1086" spans="1:20" x14ac:dyDescent="0.3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11">
        <f t="shared" si="48"/>
        <v>41859.703749999993</v>
      </c>
      <c r="K1086" s="4">
        <v>1404942804</v>
      </c>
      <c r="L1086" s="11">
        <f t="shared" si="49"/>
        <v>41829.703749999993</v>
      </c>
      <c r="M1086" s="4" t="b">
        <v>0</v>
      </c>
      <c r="N1086" s="4">
        <v>0</v>
      </c>
      <c r="O1086" s="16">
        <f>(E1086/D1086)*100</f>
        <v>0</v>
      </c>
      <c r="P1086" s="7" t="e">
        <f t="shared" si="50"/>
        <v>#DIV/0!</v>
      </c>
      <c r="Q1086" s="4" t="str">
        <f>LEFT(T1086,FIND("/",T1086,1)-1)</f>
        <v>games</v>
      </c>
      <c r="R1086" s="4" t="str">
        <f>RIGHT(T1086,LEN(T1086)-FIND("/",T1086))</f>
        <v>video games</v>
      </c>
      <c r="S1086" s="4" t="b">
        <v>0</v>
      </c>
      <c r="T1086" s="4" t="s">
        <v>8282</v>
      </c>
    </row>
    <row r="1087" spans="1:20" x14ac:dyDescent="0.3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11">
        <f t="shared" si="48"/>
        <v>42443.421006944445</v>
      </c>
      <c r="K1087" s="4">
        <v>1455379575</v>
      </c>
      <c r="L1087" s="11">
        <f t="shared" si="49"/>
        <v>42413.462673611109</v>
      </c>
      <c r="M1087" s="4" t="b">
        <v>0</v>
      </c>
      <c r="N1087" s="4">
        <v>9</v>
      </c>
      <c r="O1087" s="16">
        <f>(E1087/D1087)*100</f>
        <v>3.42</v>
      </c>
      <c r="P1087" s="7">
        <f t="shared" si="50"/>
        <v>114</v>
      </c>
      <c r="Q1087" s="4" t="str">
        <f>LEFT(T1087,FIND("/",T1087,1)-1)</f>
        <v>games</v>
      </c>
      <c r="R1087" s="4" t="str">
        <f>RIGHT(T1087,LEN(T1087)-FIND("/",T1087))</f>
        <v>video games</v>
      </c>
      <c r="S1087" s="4" t="b">
        <v>0</v>
      </c>
      <c r="T1087" s="4" t="s">
        <v>8282</v>
      </c>
    </row>
    <row r="1088" spans="1:20" x14ac:dyDescent="0.3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11">
        <f t="shared" si="48"/>
        <v>41875.658460648148</v>
      </c>
      <c r="K1088" s="4">
        <v>1406321291</v>
      </c>
      <c r="L1088" s="11">
        <f t="shared" si="49"/>
        <v>41845.658460648148</v>
      </c>
      <c r="M1088" s="4" t="b">
        <v>0</v>
      </c>
      <c r="N1088" s="4">
        <v>2</v>
      </c>
      <c r="O1088" s="16">
        <f>(E1088/D1088)*100</f>
        <v>8.3333333333333343E-2</v>
      </c>
      <c r="P1088" s="7">
        <f t="shared" si="50"/>
        <v>7.5</v>
      </c>
      <c r="Q1088" s="4" t="str">
        <f>LEFT(T1088,FIND("/",T1088,1)-1)</f>
        <v>games</v>
      </c>
      <c r="R1088" s="4" t="str">
        <f>RIGHT(T1088,LEN(T1088)-FIND("/",T1088))</f>
        <v>video games</v>
      </c>
      <c r="S1088" s="4" t="b">
        <v>0</v>
      </c>
      <c r="T1088" s="4" t="s">
        <v>8282</v>
      </c>
    </row>
    <row r="1089" spans="1:20" ht="28.8" x14ac:dyDescent="0.3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11">
        <f t="shared" si="48"/>
        <v>41805.505636574075</v>
      </c>
      <c r="K1089" s="4">
        <v>1400260087</v>
      </c>
      <c r="L1089" s="11">
        <f t="shared" si="49"/>
        <v>41775.505636574075</v>
      </c>
      <c r="M1089" s="4" t="b">
        <v>0</v>
      </c>
      <c r="N1089" s="4">
        <v>0</v>
      </c>
      <c r="O1089" s="16">
        <f>(E1089/D1089)*100</f>
        <v>0</v>
      </c>
      <c r="P1089" s="7" t="e">
        <f t="shared" si="50"/>
        <v>#DIV/0!</v>
      </c>
      <c r="Q1089" s="4" t="str">
        <f>LEFT(T1089,FIND("/",T1089,1)-1)</f>
        <v>games</v>
      </c>
      <c r="R1089" s="4" t="str">
        <f>RIGHT(T1089,LEN(T1089)-FIND("/",T1089))</f>
        <v>video games</v>
      </c>
      <c r="S1089" s="4" t="b">
        <v>0</v>
      </c>
      <c r="T1089" s="4" t="s">
        <v>8282</v>
      </c>
    </row>
    <row r="1090" spans="1:20" x14ac:dyDescent="0.3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11">
        <f t="shared" si="48"/>
        <v>41753.591053240736</v>
      </c>
      <c r="K1090" s="4">
        <v>1395774667</v>
      </c>
      <c r="L1090" s="11">
        <f t="shared" si="49"/>
        <v>41723.591053240736</v>
      </c>
      <c r="M1090" s="4" t="b">
        <v>0</v>
      </c>
      <c r="N1090" s="4">
        <v>147</v>
      </c>
      <c r="O1090" s="16">
        <f>(E1090/D1090)*100</f>
        <v>14.182977777777777</v>
      </c>
      <c r="P1090" s="7">
        <f t="shared" si="50"/>
        <v>43.41727891156463</v>
      </c>
      <c r="Q1090" s="4" t="str">
        <f>LEFT(T1090,FIND("/",T1090,1)-1)</f>
        <v>games</v>
      </c>
      <c r="R1090" s="4" t="str">
        <f>RIGHT(T1090,LEN(T1090)-FIND("/",T1090))</f>
        <v>video games</v>
      </c>
      <c r="S1090" s="4" t="b">
        <v>0</v>
      </c>
      <c r="T1090" s="4" t="s">
        <v>8282</v>
      </c>
    </row>
    <row r="1091" spans="1:20" x14ac:dyDescent="0.3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11">
        <f t="shared" ref="J1091:J1154" si="51">(((I1091/60)/60)/24)+DATE(1970,1,1)+(-5/24)</f>
        <v>42180.981192129628</v>
      </c>
      <c r="K1091" s="4">
        <v>1432701175</v>
      </c>
      <c r="L1091" s="11">
        <f t="shared" ref="L1091:L1154" si="52">(((K1091/60)/60)/24)+DATE(1970,1,1)+(-5/24)</f>
        <v>42150.981192129628</v>
      </c>
      <c r="M1091" s="4" t="b">
        <v>0</v>
      </c>
      <c r="N1091" s="4">
        <v>49</v>
      </c>
      <c r="O1091" s="16">
        <f>(E1091/D1091)*100</f>
        <v>7.8266666666666662</v>
      </c>
      <c r="P1091" s="7">
        <f t="shared" ref="P1091:P1154" si="53">(E1091/N1091)</f>
        <v>23.959183673469386</v>
      </c>
      <c r="Q1091" s="4" t="str">
        <f>LEFT(T1091,FIND("/",T1091,1)-1)</f>
        <v>games</v>
      </c>
      <c r="R1091" s="4" t="str">
        <f>RIGHT(T1091,LEN(T1091)-FIND("/",T1091))</f>
        <v>video games</v>
      </c>
      <c r="S1091" s="4" t="b">
        <v>0</v>
      </c>
      <c r="T1091" s="4" t="s">
        <v>8282</v>
      </c>
    </row>
    <row r="1092" spans="1:20" ht="28.8" x14ac:dyDescent="0.3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11">
        <f t="shared" si="51"/>
        <v>42152.977465277778</v>
      </c>
      <c r="K1092" s="4">
        <v>1430281653</v>
      </c>
      <c r="L1092" s="11">
        <f t="shared" si="52"/>
        <v>42122.977465277778</v>
      </c>
      <c r="M1092" s="4" t="b">
        <v>0</v>
      </c>
      <c r="N1092" s="4">
        <v>1</v>
      </c>
      <c r="O1092" s="16">
        <f>(E1092/D1092)*100</f>
        <v>3.8464497269020695E-2</v>
      </c>
      <c r="P1092" s="7">
        <f t="shared" si="53"/>
        <v>5</v>
      </c>
      <c r="Q1092" s="4" t="str">
        <f>LEFT(T1092,FIND("/",T1092,1)-1)</f>
        <v>games</v>
      </c>
      <c r="R1092" s="4" t="str">
        <f>RIGHT(T1092,LEN(T1092)-FIND("/",T1092))</f>
        <v>video games</v>
      </c>
      <c r="S1092" s="4" t="b">
        <v>0</v>
      </c>
      <c r="T1092" s="4" t="s">
        <v>8282</v>
      </c>
    </row>
    <row r="1093" spans="1:20" ht="28.8" x14ac:dyDescent="0.3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11">
        <f t="shared" si="51"/>
        <v>42470.57027777777</v>
      </c>
      <c r="K1093" s="4">
        <v>1457725272</v>
      </c>
      <c r="L1093" s="11">
        <f t="shared" si="52"/>
        <v>42440.611944444441</v>
      </c>
      <c r="M1093" s="4" t="b">
        <v>0</v>
      </c>
      <c r="N1093" s="4">
        <v>2</v>
      </c>
      <c r="O1093" s="16">
        <f>(E1093/D1093)*100</f>
        <v>12.5</v>
      </c>
      <c r="P1093" s="7">
        <f t="shared" si="53"/>
        <v>12.5</v>
      </c>
      <c r="Q1093" s="4" t="str">
        <f>LEFT(T1093,FIND("/",T1093,1)-1)</f>
        <v>games</v>
      </c>
      <c r="R1093" s="4" t="str">
        <f>RIGHT(T1093,LEN(T1093)-FIND("/",T1093))</f>
        <v>video games</v>
      </c>
      <c r="S1093" s="4" t="b">
        <v>0</v>
      </c>
      <c r="T1093" s="4" t="s">
        <v>8282</v>
      </c>
    </row>
    <row r="1094" spans="1:20" ht="28.8" x14ac:dyDescent="0.3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11">
        <f t="shared" si="51"/>
        <v>41279.817569444444</v>
      </c>
      <c r="K1094" s="4">
        <v>1354840638</v>
      </c>
      <c r="L1094" s="11">
        <f t="shared" si="52"/>
        <v>41249.817569444444</v>
      </c>
      <c r="M1094" s="4" t="b">
        <v>0</v>
      </c>
      <c r="N1094" s="4">
        <v>7</v>
      </c>
      <c r="O1094" s="16">
        <f>(E1094/D1094)*100</f>
        <v>1.05</v>
      </c>
      <c r="P1094" s="7">
        <f t="shared" si="53"/>
        <v>3</v>
      </c>
      <c r="Q1094" s="4" t="str">
        <f>LEFT(T1094,FIND("/",T1094,1)-1)</f>
        <v>games</v>
      </c>
      <c r="R1094" s="4" t="str">
        <f>RIGHT(T1094,LEN(T1094)-FIND("/",T1094))</f>
        <v>video games</v>
      </c>
      <c r="S1094" s="4" t="b">
        <v>0</v>
      </c>
      <c r="T1094" s="4" t="s">
        <v>8282</v>
      </c>
    </row>
    <row r="1095" spans="1:20" x14ac:dyDescent="0.3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11">
        <f t="shared" si="51"/>
        <v>42411.765474537031</v>
      </c>
      <c r="K1095" s="4">
        <v>1453936937</v>
      </c>
      <c r="L1095" s="11">
        <f t="shared" si="52"/>
        <v>42396.765474537031</v>
      </c>
      <c r="M1095" s="4" t="b">
        <v>0</v>
      </c>
      <c r="N1095" s="4">
        <v>4</v>
      </c>
      <c r="O1095" s="16">
        <f>(E1095/D1095)*100</f>
        <v>14.083333333333334</v>
      </c>
      <c r="P1095" s="7">
        <f t="shared" si="53"/>
        <v>10.5625</v>
      </c>
      <c r="Q1095" s="4" t="str">
        <f>LEFT(T1095,FIND("/",T1095,1)-1)</f>
        <v>games</v>
      </c>
      <c r="R1095" s="4" t="str">
        <f>RIGHT(T1095,LEN(T1095)-FIND("/",T1095))</f>
        <v>video games</v>
      </c>
      <c r="S1095" s="4" t="b">
        <v>0</v>
      </c>
      <c r="T1095" s="4" t="s">
        <v>8282</v>
      </c>
    </row>
    <row r="1096" spans="1:20" ht="28.8" x14ac:dyDescent="0.3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11">
        <f t="shared" si="51"/>
        <v>40825.505011574067</v>
      </c>
      <c r="K1096" s="4">
        <v>1315588033</v>
      </c>
      <c r="L1096" s="11">
        <f t="shared" si="52"/>
        <v>40795.505011574067</v>
      </c>
      <c r="M1096" s="4" t="b">
        <v>0</v>
      </c>
      <c r="N1096" s="4">
        <v>27</v>
      </c>
      <c r="O1096" s="16">
        <f>(E1096/D1096)*100</f>
        <v>18.300055555555556</v>
      </c>
      <c r="P1096" s="7">
        <f t="shared" si="53"/>
        <v>122.00037037037038</v>
      </c>
      <c r="Q1096" s="4" t="str">
        <f>LEFT(T1096,FIND("/",T1096,1)-1)</f>
        <v>games</v>
      </c>
      <c r="R1096" s="4" t="str">
        <f>RIGHT(T1096,LEN(T1096)-FIND("/",T1096))</f>
        <v>video games</v>
      </c>
      <c r="S1096" s="4" t="b">
        <v>0</v>
      </c>
      <c r="T1096" s="4" t="s">
        <v>8282</v>
      </c>
    </row>
    <row r="1097" spans="1:20" ht="28.8" x14ac:dyDescent="0.3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11">
        <f t="shared" si="51"/>
        <v>41516.328935185185</v>
      </c>
      <c r="K1097" s="4">
        <v>1375275220</v>
      </c>
      <c r="L1097" s="11">
        <f t="shared" si="52"/>
        <v>41486.328935185185</v>
      </c>
      <c r="M1097" s="4" t="b">
        <v>0</v>
      </c>
      <c r="N1097" s="4">
        <v>94</v>
      </c>
      <c r="O1097" s="16">
        <f>(E1097/D1097)*100</f>
        <v>5.0347999999999997</v>
      </c>
      <c r="P1097" s="7">
        <f t="shared" si="53"/>
        <v>267.80851063829789</v>
      </c>
      <c r="Q1097" s="4" t="str">
        <f>LEFT(T1097,FIND("/",T1097,1)-1)</f>
        <v>games</v>
      </c>
      <c r="R1097" s="4" t="str">
        <f>RIGHT(T1097,LEN(T1097)-FIND("/",T1097))</f>
        <v>video games</v>
      </c>
      <c r="S1097" s="4" t="b">
        <v>0</v>
      </c>
      <c r="T1097" s="4" t="s">
        <v>8282</v>
      </c>
    </row>
    <row r="1098" spans="1:20" ht="28.8" x14ac:dyDescent="0.3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11">
        <f t="shared" si="51"/>
        <v>41915.9375</v>
      </c>
      <c r="K1098" s="4">
        <v>1409747154</v>
      </c>
      <c r="L1098" s="11">
        <f t="shared" si="52"/>
        <v>41885.309652777774</v>
      </c>
      <c r="M1098" s="4" t="b">
        <v>0</v>
      </c>
      <c r="N1098" s="4">
        <v>29</v>
      </c>
      <c r="O1098" s="16">
        <f>(E1098/D1098)*100</f>
        <v>17.933333333333334</v>
      </c>
      <c r="P1098" s="7">
        <f t="shared" si="53"/>
        <v>74.206896551724142</v>
      </c>
      <c r="Q1098" s="4" t="str">
        <f>LEFT(T1098,FIND("/",T1098,1)-1)</f>
        <v>games</v>
      </c>
      <c r="R1098" s="4" t="str">
        <f>RIGHT(T1098,LEN(T1098)-FIND("/",T1098))</f>
        <v>video games</v>
      </c>
      <c r="S1098" s="4" t="b">
        <v>0</v>
      </c>
      <c r="T1098" s="4" t="s">
        <v>8282</v>
      </c>
    </row>
    <row r="1099" spans="1:20" x14ac:dyDescent="0.3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11">
        <f t="shared" si="51"/>
        <v>41700.584224537037</v>
      </c>
      <c r="K1099" s="4">
        <v>1390330877</v>
      </c>
      <c r="L1099" s="11">
        <f t="shared" si="52"/>
        <v>41660.584224537037</v>
      </c>
      <c r="M1099" s="4" t="b">
        <v>0</v>
      </c>
      <c r="N1099" s="4">
        <v>7</v>
      </c>
      <c r="O1099" s="16">
        <f>(E1099/D1099)*100</f>
        <v>4.7E-2</v>
      </c>
      <c r="P1099" s="7">
        <f t="shared" si="53"/>
        <v>6.7142857142857144</v>
      </c>
      <c r="Q1099" s="4" t="str">
        <f>LEFT(T1099,FIND("/",T1099,1)-1)</f>
        <v>games</v>
      </c>
      <c r="R1099" s="4" t="str">
        <f>RIGHT(T1099,LEN(T1099)-FIND("/",T1099))</f>
        <v>video games</v>
      </c>
      <c r="S1099" s="4" t="b">
        <v>0</v>
      </c>
      <c r="T1099" s="4" t="s">
        <v>8282</v>
      </c>
    </row>
    <row r="1100" spans="1:20" x14ac:dyDescent="0.3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11">
        <f t="shared" si="51"/>
        <v>41742.554340277777</v>
      </c>
      <c r="K1100" s="4">
        <v>1394821095</v>
      </c>
      <c r="L1100" s="11">
        <f t="shared" si="52"/>
        <v>41712.554340277777</v>
      </c>
      <c r="M1100" s="4" t="b">
        <v>0</v>
      </c>
      <c r="N1100" s="4">
        <v>22</v>
      </c>
      <c r="O1100" s="16">
        <f>(E1100/D1100)*100</f>
        <v>7.2120000000000006</v>
      </c>
      <c r="P1100" s="7">
        <f t="shared" si="53"/>
        <v>81.954545454545453</v>
      </c>
      <c r="Q1100" s="4" t="str">
        <f>LEFT(T1100,FIND("/",T1100,1)-1)</f>
        <v>games</v>
      </c>
      <c r="R1100" s="4" t="str">
        <f>RIGHT(T1100,LEN(T1100)-FIND("/",T1100))</f>
        <v>video games</v>
      </c>
      <c r="S1100" s="4" t="b">
        <v>0</v>
      </c>
      <c r="T1100" s="4" t="s">
        <v>8282</v>
      </c>
    </row>
    <row r="1101" spans="1:20" ht="28.8" x14ac:dyDescent="0.3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11">
        <f t="shared" si="51"/>
        <v>42137.628101851849</v>
      </c>
      <c r="K1101" s="4">
        <v>1428955468</v>
      </c>
      <c r="L1101" s="11">
        <f t="shared" si="52"/>
        <v>42107.628101851849</v>
      </c>
      <c r="M1101" s="4" t="b">
        <v>0</v>
      </c>
      <c r="N1101" s="4">
        <v>1</v>
      </c>
      <c r="O1101" s="16">
        <f>(E1101/D1101)*100</f>
        <v>0.5</v>
      </c>
      <c r="P1101" s="7">
        <f t="shared" si="53"/>
        <v>25</v>
      </c>
      <c r="Q1101" s="4" t="str">
        <f>LEFT(T1101,FIND("/",T1101,1)-1)</f>
        <v>games</v>
      </c>
      <c r="R1101" s="4" t="str">
        <f>RIGHT(T1101,LEN(T1101)-FIND("/",T1101))</f>
        <v>video games</v>
      </c>
      <c r="S1101" s="4" t="b">
        <v>0</v>
      </c>
      <c r="T1101" s="4" t="s">
        <v>8282</v>
      </c>
    </row>
    <row r="1102" spans="1:20" x14ac:dyDescent="0.3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11">
        <f t="shared" si="51"/>
        <v>42413.902442129627</v>
      </c>
      <c r="K1102" s="4">
        <v>1452825571</v>
      </c>
      <c r="L1102" s="11">
        <f t="shared" si="52"/>
        <v>42383.902442129627</v>
      </c>
      <c r="M1102" s="4" t="b">
        <v>0</v>
      </c>
      <c r="N1102" s="4">
        <v>10</v>
      </c>
      <c r="O1102" s="16">
        <f>(E1102/D1102)*100</f>
        <v>2.5</v>
      </c>
      <c r="P1102" s="7">
        <f t="shared" si="53"/>
        <v>10</v>
      </c>
      <c r="Q1102" s="4" t="str">
        <f>LEFT(T1102,FIND("/",T1102,1)-1)</f>
        <v>games</v>
      </c>
      <c r="R1102" s="4" t="str">
        <f>RIGHT(T1102,LEN(T1102)-FIND("/",T1102))</f>
        <v>video games</v>
      </c>
      <c r="S1102" s="4" t="b">
        <v>0</v>
      </c>
      <c r="T1102" s="4" t="s">
        <v>8282</v>
      </c>
    </row>
    <row r="1103" spans="1:20" x14ac:dyDescent="0.3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11">
        <f t="shared" si="51"/>
        <v>42565.549999999996</v>
      </c>
      <c r="K1103" s="4">
        <v>1466188338</v>
      </c>
      <c r="L1103" s="11">
        <f t="shared" si="52"/>
        <v>42538.564097222225</v>
      </c>
      <c r="M1103" s="4" t="b">
        <v>0</v>
      </c>
      <c r="N1103" s="4">
        <v>6</v>
      </c>
      <c r="O1103" s="16">
        <f>(E1103/D1103)*100</f>
        <v>4.1000000000000002E-2</v>
      </c>
      <c r="P1103" s="7">
        <f t="shared" si="53"/>
        <v>6.833333333333333</v>
      </c>
      <c r="Q1103" s="4" t="str">
        <f>LEFT(T1103,FIND("/",T1103,1)-1)</f>
        <v>games</v>
      </c>
      <c r="R1103" s="4" t="str">
        <f>RIGHT(T1103,LEN(T1103)-FIND("/",T1103))</f>
        <v>video games</v>
      </c>
      <c r="S1103" s="4" t="b">
        <v>0</v>
      </c>
      <c r="T1103" s="4" t="s">
        <v>8282</v>
      </c>
    </row>
    <row r="1104" spans="1:20" ht="28.8" x14ac:dyDescent="0.3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11">
        <f t="shared" si="51"/>
        <v>41617.040972222218</v>
      </c>
      <c r="K1104" s="4">
        <v>1383095125</v>
      </c>
      <c r="L1104" s="11">
        <f t="shared" si="52"/>
        <v>41576.837094907409</v>
      </c>
      <c r="M1104" s="4" t="b">
        <v>0</v>
      </c>
      <c r="N1104" s="4">
        <v>24</v>
      </c>
      <c r="O1104" s="16">
        <f>(E1104/D1104)*100</f>
        <v>5.3125</v>
      </c>
      <c r="P1104" s="7">
        <f t="shared" si="53"/>
        <v>17.708333333333332</v>
      </c>
      <c r="Q1104" s="4" t="str">
        <f>LEFT(T1104,FIND("/",T1104,1)-1)</f>
        <v>games</v>
      </c>
      <c r="R1104" s="4" t="str">
        <f>RIGHT(T1104,LEN(T1104)-FIND("/",T1104))</f>
        <v>video games</v>
      </c>
      <c r="S1104" s="4" t="b">
        <v>0</v>
      </c>
      <c r="T1104" s="4" t="s">
        <v>8282</v>
      </c>
    </row>
    <row r="1105" spans="1:20" x14ac:dyDescent="0.3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11">
        <f t="shared" si="51"/>
        <v>42539.013773148145</v>
      </c>
      <c r="K1105" s="4">
        <v>1461043190</v>
      </c>
      <c r="L1105" s="11">
        <f t="shared" si="52"/>
        <v>42479.013773148145</v>
      </c>
      <c r="M1105" s="4" t="b">
        <v>0</v>
      </c>
      <c r="N1105" s="4">
        <v>15</v>
      </c>
      <c r="O1105" s="16">
        <f>(E1105/D1105)*100</f>
        <v>1.6199999999999999</v>
      </c>
      <c r="P1105" s="7">
        <f t="shared" si="53"/>
        <v>16.2</v>
      </c>
      <c r="Q1105" s="4" t="str">
        <f>LEFT(T1105,FIND("/",T1105,1)-1)</f>
        <v>games</v>
      </c>
      <c r="R1105" s="4" t="str">
        <f>RIGHT(T1105,LEN(T1105)-FIND("/",T1105))</f>
        <v>video games</v>
      </c>
      <c r="S1105" s="4" t="b">
        <v>0</v>
      </c>
      <c r="T1105" s="4" t="s">
        <v>8282</v>
      </c>
    </row>
    <row r="1106" spans="1:20" ht="28.8" x14ac:dyDescent="0.3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11">
        <f t="shared" si="51"/>
        <v>41801.201631944445</v>
      </c>
      <c r="K1106" s="4">
        <v>1399888221</v>
      </c>
      <c r="L1106" s="11">
        <f t="shared" si="52"/>
        <v>41771.201631944445</v>
      </c>
      <c r="M1106" s="4" t="b">
        <v>0</v>
      </c>
      <c r="N1106" s="4">
        <v>37</v>
      </c>
      <c r="O1106" s="16">
        <f>(E1106/D1106)*100</f>
        <v>4.9516666666666671</v>
      </c>
      <c r="P1106" s="7">
        <f t="shared" si="53"/>
        <v>80.297297297297291</v>
      </c>
      <c r="Q1106" s="4" t="str">
        <f>LEFT(T1106,FIND("/",T1106,1)-1)</f>
        <v>games</v>
      </c>
      <c r="R1106" s="4" t="str">
        <f>RIGHT(T1106,LEN(T1106)-FIND("/",T1106))</f>
        <v>video games</v>
      </c>
      <c r="S1106" s="4" t="b">
        <v>0</v>
      </c>
      <c r="T1106" s="4" t="s">
        <v>8282</v>
      </c>
    </row>
    <row r="1107" spans="1:20" ht="28.8" x14ac:dyDescent="0.3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11">
        <f t="shared" si="51"/>
        <v>41721.885729166665</v>
      </c>
      <c r="K1107" s="4">
        <v>1393038927</v>
      </c>
      <c r="L1107" s="11">
        <f t="shared" si="52"/>
        <v>41691.927395833329</v>
      </c>
      <c r="M1107" s="4" t="b">
        <v>0</v>
      </c>
      <c r="N1107" s="4">
        <v>20</v>
      </c>
      <c r="O1107" s="16">
        <f>(E1107/D1107)*100</f>
        <v>0.159</v>
      </c>
      <c r="P1107" s="7">
        <f t="shared" si="53"/>
        <v>71.55</v>
      </c>
      <c r="Q1107" s="4" t="str">
        <f>LEFT(T1107,FIND("/",T1107,1)-1)</f>
        <v>games</v>
      </c>
      <c r="R1107" s="4" t="str">
        <f>RIGHT(T1107,LEN(T1107)-FIND("/",T1107))</f>
        <v>video games</v>
      </c>
      <c r="S1107" s="4" t="b">
        <v>0</v>
      </c>
      <c r="T1107" s="4" t="s">
        <v>8282</v>
      </c>
    </row>
    <row r="1108" spans="1:20" x14ac:dyDescent="0.3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11">
        <f t="shared" si="51"/>
        <v>41003.490451388883</v>
      </c>
      <c r="K1108" s="4">
        <v>1330969575</v>
      </c>
      <c r="L1108" s="11">
        <f t="shared" si="52"/>
        <v>40973.532118055555</v>
      </c>
      <c r="M1108" s="4" t="b">
        <v>0</v>
      </c>
      <c r="N1108" s="4">
        <v>7</v>
      </c>
      <c r="O1108" s="16">
        <f>(E1108/D1108)*100</f>
        <v>41.25</v>
      </c>
      <c r="P1108" s="7">
        <f t="shared" si="53"/>
        <v>23.571428571428573</v>
      </c>
      <c r="Q1108" s="4" t="str">
        <f>LEFT(T1108,FIND("/",T1108,1)-1)</f>
        <v>games</v>
      </c>
      <c r="R1108" s="4" t="str">
        <f>RIGHT(T1108,LEN(T1108)-FIND("/",T1108))</f>
        <v>video games</v>
      </c>
      <c r="S1108" s="4" t="b">
        <v>0</v>
      </c>
      <c r="T1108" s="4" t="s">
        <v>8282</v>
      </c>
    </row>
    <row r="1109" spans="1:20" ht="28.8" x14ac:dyDescent="0.3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11">
        <f t="shared" si="51"/>
        <v>41843.653055555551</v>
      </c>
      <c r="K1109" s="4">
        <v>1403556024</v>
      </c>
      <c r="L1109" s="11">
        <f t="shared" si="52"/>
        <v>41813.653055555551</v>
      </c>
      <c r="M1109" s="4" t="b">
        <v>0</v>
      </c>
      <c r="N1109" s="4">
        <v>0</v>
      </c>
      <c r="O1109" s="16">
        <f>(E1109/D1109)*100</f>
        <v>0</v>
      </c>
      <c r="P1109" s="7" t="e">
        <f t="shared" si="53"/>
        <v>#DIV/0!</v>
      </c>
      <c r="Q1109" s="4" t="str">
        <f>LEFT(T1109,FIND("/",T1109,1)-1)</f>
        <v>games</v>
      </c>
      <c r="R1109" s="4" t="str">
        <f>RIGHT(T1109,LEN(T1109)-FIND("/",T1109))</f>
        <v>video games</v>
      </c>
      <c r="S1109" s="4" t="b">
        <v>0</v>
      </c>
      <c r="T1109" s="4" t="s">
        <v>8282</v>
      </c>
    </row>
    <row r="1110" spans="1:20" ht="28.8" x14ac:dyDescent="0.3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11">
        <f t="shared" si="51"/>
        <v>41012.386979166666</v>
      </c>
      <c r="K1110" s="4">
        <v>1329146235</v>
      </c>
      <c r="L1110" s="11">
        <f t="shared" si="52"/>
        <v>40952.42864583333</v>
      </c>
      <c r="M1110" s="4" t="b">
        <v>0</v>
      </c>
      <c r="N1110" s="4">
        <v>21</v>
      </c>
      <c r="O1110" s="16">
        <f>(E1110/D1110)*100</f>
        <v>2.93</v>
      </c>
      <c r="P1110" s="7">
        <f t="shared" si="53"/>
        <v>34.88095238095238</v>
      </c>
      <c r="Q1110" s="4" t="str">
        <f>LEFT(T1110,FIND("/",T1110,1)-1)</f>
        <v>games</v>
      </c>
      <c r="R1110" s="4" t="str">
        <f>RIGHT(T1110,LEN(T1110)-FIND("/",T1110))</f>
        <v>video games</v>
      </c>
      <c r="S1110" s="4" t="b">
        <v>0</v>
      </c>
      <c r="T1110" s="4" t="s">
        <v>8282</v>
      </c>
    </row>
    <row r="1111" spans="1:20" ht="28.8" x14ac:dyDescent="0.3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11">
        <f t="shared" si="51"/>
        <v>42692.5855324074</v>
      </c>
      <c r="K1111" s="4">
        <v>1476900190</v>
      </c>
      <c r="L1111" s="11">
        <f t="shared" si="52"/>
        <v>42662.543865740743</v>
      </c>
      <c r="M1111" s="4" t="b">
        <v>0</v>
      </c>
      <c r="N1111" s="4">
        <v>3</v>
      </c>
      <c r="O1111" s="16">
        <f>(E1111/D1111)*100</f>
        <v>0.44999999999999996</v>
      </c>
      <c r="P1111" s="7">
        <f t="shared" si="53"/>
        <v>15</v>
      </c>
      <c r="Q1111" s="4" t="str">
        <f>LEFT(T1111,FIND("/",T1111,1)-1)</f>
        <v>games</v>
      </c>
      <c r="R1111" s="4" t="str">
        <f>RIGHT(T1111,LEN(T1111)-FIND("/",T1111))</f>
        <v>video games</v>
      </c>
      <c r="S1111" s="4" t="b">
        <v>0</v>
      </c>
      <c r="T1111" s="4" t="s">
        <v>8282</v>
      </c>
    </row>
    <row r="1112" spans="1:20" ht="28.8" x14ac:dyDescent="0.3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11">
        <f t="shared" si="51"/>
        <v>41250.72479166666</v>
      </c>
      <c r="K1112" s="4">
        <v>1352327022</v>
      </c>
      <c r="L1112" s="11">
        <f t="shared" si="52"/>
        <v>41220.72479166666</v>
      </c>
      <c r="M1112" s="4" t="b">
        <v>0</v>
      </c>
      <c r="N1112" s="4">
        <v>11</v>
      </c>
      <c r="O1112" s="16">
        <f>(E1112/D1112)*100</f>
        <v>0.51</v>
      </c>
      <c r="P1112" s="7">
        <f t="shared" si="53"/>
        <v>23.181818181818183</v>
      </c>
      <c r="Q1112" s="4" t="str">
        <f>LEFT(T1112,FIND("/",T1112,1)-1)</f>
        <v>games</v>
      </c>
      <c r="R1112" s="4" t="str">
        <f>RIGHT(T1112,LEN(T1112)-FIND("/",T1112))</f>
        <v>video games</v>
      </c>
      <c r="S1112" s="4" t="b">
        <v>0</v>
      </c>
      <c r="T1112" s="4" t="s">
        <v>8282</v>
      </c>
    </row>
    <row r="1113" spans="1:20" ht="28.8" x14ac:dyDescent="0.3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11">
        <f t="shared" si="51"/>
        <v>42376.995254629634</v>
      </c>
      <c r="K1113" s="4">
        <v>1449636790</v>
      </c>
      <c r="L1113" s="11">
        <f t="shared" si="52"/>
        <v>42346.995254629634</v>
      </c>
      <c r="M1113" s="4" t="b">
        <v>0</v>
      </c>
      <c r="N1113" s="4">
        <v>1</v>
      </c>
      <c r="O1113" s="16">
        <f>(E1113/D1113)*100</f>
        <v>0.04</v>
      </c>
      <c r="P1113" s="7">
        <f t="shared" si="53"/>
        <v>1</v>
      </c>
      <c r="Q1113" s="4" t="str">
        <f>LEFT(T1113,FIND("/",T1113,1)-1)</f>
        <v>games</v>
      </c>
      <c r="R1113" s="4" t="str">
        <f>RIGHT(T1113,LEN(T1113)-FIND("/",T1113))</f>
        <v>video games</v>
      </c>
      <c r="S1113" s="4" t="b">
        <v>0</v>
      </c>
      <c r="T1113" s="4" t="s">
        <v>8282</v>
      </c>
    </row>
    <row r="1114" spans="1:20" x14ac:dyDescent="0.3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11">
        <f t="shared" si="51"/>
        <v>42023.145833333336</v>
      </c>
      <c r="K1114" s="4">
        <v>1416507211</v>
      </c>
      <c r="L1114" s="11">
        <f t="shared" si="52"/>
        <v>41963.551053240742</v>
      </c>
      <c r="M1114" s="4" t="b">
        <v>0</v>
      </c>
      <c r="N1114" s="4">
        <v>312</v>
      </c>
      <c r="O1114" s="16">
        <f>(E1114/D1114)*100</f>
        <v>35.537409090909087</v>
      </c>
      <c r="P1114" s="7">
        <f t="shared" si="53"/>
        <v>100.23371794871794</v>
      </c>
      <c r="Q1114" s="4" t="str">
        <f>LEFT(T1114,FIND("/",T1114,1)-1)</f>
        <v>games</v>
      </c>
      <c r="R1114" s="4" t="str">
        <f>RIGHT(T1114,LEN(T1114)-FIND("/",T1114))</f>
        <v>video games</v>
      </c>
      <c r="S1114" s="4" t="b">
        <v>0</v>
      </c>
      <c r="T1114" s="4" t="s">
        <v>8282</v>
      </c>
    </row>
    <row r="1115" spans="1:20" ht="28.8" x14ac:dyDescent="0.3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11">
        <f t="shared" si="51"/>
        <v>41865.768749999996</v>
      </c>
      <c r="K1115" s="4">
        <v>1405466820</v>
      </c>
      <c r="L1115" s="11">
        <f t="shared" si="52"/>
        <v>41835.768749999996</v>
      </c>
      <c r="M1115" s="4" t="b">
        <v>0</v>
      </c>
      <c r="N1115" s="4">
        <v>1</v>
      </c>
      <c r="O1115" s="16">
        <f>(E1115/D1115)*100</f>
        <v>0.5</v>
      </c>
      <c r="P1115" s="7">
        <f t="shared" si="53"/>
        <v>5</v>
      </c>
      <c r="Q1115" s="4" t="str">
        <f>LEFT(T1115,FIND("/",T1115,1)-1)</f>
        <v>games</v>
      </c>
      <c r="R1115" s="4" t="str">
        <f>RIGHT(T1115,LEN(T1115)-FIND("/",T1115))</f>
        <v>video games</v>
      </c>
      <c r="S1115" s="4" t="b">
        <v>0</v>
      </c>
      <c r="T1115" s="4" t="s">
        <v>8282</v>
      </c>
    </row>
    <row r="1116" spans="1:20" ht="28.8" x14ac:dyDescent="0.3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11">
        <f t="shared" si="51"/>
        <v>41556.13758101852</v>
      </c>
      <c r="K1116" s="4">
        <v>1378714687</v>
      </c>
      <c r="L1116" s="11">
        <f t="shared" si="52"/>
        <v>41526.13758101852</v>
      </c>
      <c r="M1116" s="4" t="b">
        <v>0</v>
      </c>
      <c r="N1116" s="4">
        <v>3</v>
      </c>
      <c r="O1116" s="16">
        <f>(E1116/D1116)*100</f>
        <v>0.16666666666666669</v>
      </c>
      <c r="P1116" s="7">
        <f t="shared" si="53"/>
        <v>3.3333333333333335</v>
      </c>
      <c r="Q1116" s="4" t="str">
        <f>LEFT(T1116,FIND("/",T1116,1)-1)</f>
        <v>games</v>
      </c>
      <c r="R1116" s="4" t="str">
        <f>RIGHT(T1116,LEN(T1116)-FIND("/",T1116))</f>
        <v>video games</v>
      </c>
      <c r="S1116" s="4" t="b">
        <v>0</v>
      </c>
      <c r="T1116" s="4" t="s">
        <v>8282</v>
      </c>
    </row>
    <row r="1117" spans="1:20" ht="28.8" x14ac:dyDescent="0.3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11">
        <f t="shared" si="51"/>
        <v>42459.445543981477</v>
      </c>
      <c r="K1117" s="4">
        <v>1456764095</v>
      </c>
      <c r="L1117" s="11">
        <f t="shared" si="52"/>
        <v>42429.487210648142</v>
      </c>
      <c r="M1117" s="4" t="b">
        <v>0</v>
      </c>
      <c r="N1117" s="4">
        <v>4</v>
      </c>
      <c r="O1117" s="16">
        <f>(E1117/D1117)*100</f>
        <v>0.13250000000000001</v>
      </c>
      <c r="P1117" s="7">
        <f t="shared" si="53"/>
        <v>13.25</v>
      </c>
      <c r="Q1117" s="4" t="str">
        <f>LEFT(T1117,FIND("/",T1117,1)-1)</f>
        <v>games</v>
      </c>
      <c r="R1117" s="4" t="str">
        <f>RIGHT(T1117,LEN(T1117)-FIND("/",T1117))</f>
        <v>video games</v>
      </c>
      <c r="S1117" s="4" t="b">
        <v>0</v>
      </c>
      <c r="T1117" s="4" t="s">
        <v>8282</v>
      </c>
    </row>
    <row r="1118" spans="1:20" x14ac:dyDescent="0.3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11">
        <f t="shared" si="51"/>
        <v>41069.638981481476</v>
      </c>
      <c r="K1118" s="4">
        <v>1334089208</v>
      </c>
      <c r="L1118" s="11">
        <f t="shared" si="52"/>
        <v>41009.638981481476</v>
      </c>
      <c r="M1118" s="4" t="b">
        <v>0</v>
      </c>
      <c r="N1118" s="4">
        <v>10</v>
      </c>
      <c r="O1118" s="16">
        <f>(E1118/D1118)*100</f>
        <v>3.5704000000000007E-2</v>
      </c>
      <c r="P1118" s="7">
        <f t="shared" si="53"/>
        <v>17.852</v>
      </c>
      <c r="Q1118" s="4" t="str">
        <f>LEFT(T1118,FIND("/",T1118,1)-1)</f>
        <v>games</v>
      </c>
      <c r="R1118" s="4" t="str">
        <f>RIGHT(T1118,LEN(T1118)-FIND("/",T1118))</f>
        <v>video games</v>
      </c>
      <c r="S1118" s="4" t="b">
        <v>0</v>
      </c>
      <c r="T1118" s="4" t="s">
        <v>8282</v>
      </c>
    </row>
    <row r="1119" spans="1:20" x14ac:dyDescent="0.3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11">
        <f t="shared" si="51"/>
        <v>42363.390196759261</v>
      </c>
      <c r="K1119" s="4">
        <v>1448461313</v>
      </c>
      <c r="L1119" s="11">
        <f t="shared" si="52"/>
        <v>42333.390196759261</v>
      </c>
      <c r="M1119" s="4" t="b">
        <v>0</v>
      </c>
      <c r="N1119" s="4">
        <v>8</v>
      </c>
      <c r="O1119" s="16">
        <f>(E1119/D1119)*100</f>
        <v>8.3000000000000007</v>
      </c>
      <c r="P1119" s="7">
        <f t="shared" si="53"/>
        <v>10.375</v>
      </c>
      <c r="Q1119" s="4" t="str">
        <f>LEFT(T1119,FIND("/",T1119,1)-1)</f>
        <v>games</v>
      </c>
      <c r="R1119" s="4" t="str">
        <f>RIGHT(T1119,LEN(T1119)-FIND("/",T1119))</f>
        <v>video games</v>
      </c>
      <c r="S1119" s="4" t="b">
        <v>0</v>
      </c>
      <c r="T1119" s="4" t="s">
        <v>8282</v>
      </c>
    </row>
    <row r="1120" spans="1:20" ht="28.8" x14ac:dyDescent="0.3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11">
        <f t="shared" si="51"/>
        <v>41733.91642361111</v>
      </c>
      <c r="K1120" s="4">
        <v>1394078379</v>
      </c>
      <c r="L1120" s="11">
        <f t="shared" si="52"/>
        <v>41703.958090277774</v>
      </c>
      <c r="M1120" s="4" t="b">
        <v>0</v>
      </c>
      <c r="N1120" s="4">
        <v>3</v>
      </c>
      <c r="O1120" s="16">
        <f>(E1120/D1120)*100</f>
        <v>2.4222222222222221</v>
      </c>
      <c r="P1120" s="7">
        <f t="shared" si="53"/>
        <v>36.333333333333336</v>
      </c>
      <c r="Q1120" s="4" t="str">
        <f>LEFT(T1120,FIND("/",T1120,1)-1)</f>
        <v>games</v>
      </c>
      <c r="R1120" s="4" t="str">
        <f>RIGHT(T1120,LEN(T1120)-FIND("/",T1120))</f>
        <v>video games</v>
      </c>
      <c r="S1120" s="4" t="b">
        <v>0</v>
      </c>
      <c r="T1120" s="4" t="s">
        <v>8282</v>
      </c>
    </row>
    <row r="1121" spans="1:20" ht="28.8" x14ac:dyDescent="0.3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11">
        <f t="shared" si="51"/>
        <v>41735.584074074075</v>
      </c>
      <c r="K1121" s="4">
        <v>1395687664</v>
      </c>
      <c r="L1121" s="11">
        <f t="shared" si="52"/>
        <v>41722.584074074075</v>
      </c>
      <c r="M1121" s="4" t="b">
        <v>0</v>
      </c>
      <c r="N1121" s="4">
        <v>1</v>
      </c>
      <c r="O1121" s="16">
        <f>(E1121/D1121)*100</f>
        <v>0.23809523809523811</v>
      </c>
      <c r="P1121" s="7">
        <f t="shared" si="53"/>
        <v>5</v>
      </c>
      <c r="Q1121" s="4" t="str">
        <f>LEFT(T1121,FIND("/",T1121,1)-1)</f>
        <v>games</v>
      </c>
      <c r="R1121" s="4" t="str">
        <f>RIGHT(T1121,LEN(T1121)-FIND("/",T1121))</f>
        <v>video games</v>
      </c>
      <c r="S1121" s="4" t="b">
        <v>0</v>
      </c>
      <c r="T1121" s="4" t="s">
        <v>8282</v>
      </c>
    </row>
    <row r="1122" spans="1:20" x14ac:dyDescent="0.3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11">
        <f t="shared" si="51"/>
        <v>40844.664351851847</v>
      </c>
      <c r="K1122" s="4">
        <v>1315947400</v>
      </c>
      <c r="L1122" s="11">
        <f t="shared" si="52"/>
        <v>40799.664351851847</v>
      </c>
      <c r="M1122" s="4" t="b">
        <v>0</v>
      </c>
      <c r="N1122" s="4">
        <v>0</v>
      </c>
      <c r="O1122" s="16">
        <f>(E1122/D1122)*100</f>
        <v>0</v>
      </c>
      <c r="P1122" s="7" t="e">
        <f t="shared" si="53"/>
        <v>#DIV/0!</v>
      </c>
      <c r="Q1122" s="4" t="str">
        <f>LEFT(T1122,FIND("/",T1122,1)-1)</f>
        <v>games</v>
      </c>
      <c r="R1122" s="4" t="str">
        <f>RIGHT(T1122,LEN(T1122)-FIND("/",T1122))</f>
        <v>video games</v>
      </c>
      <c r="S1122" s="4" t="b">
        <v>0</v>
      </c>
      <c r="T1122" s="4" t="s">
        <v>8282</v>
      </c>
    </row>
    <row r="1123" spans="1:20" x14ac:dyDescent="0.3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11">
        <f t="shared" si="51"/>
        <v>42442.684212962959</v>
      </c>
      <c r="K1123" s="4">
        <v>1455315916</v>
      </c>
      <c r="L1123" s="11">
        <f t="shared" si="52"/>
        <v>42412.72587962963</v>
      </c>
      <c r="M1123" s="4" t="b">
        <v>0</v>
      </c>
      <c r="N1123" s="4">
        <v>5</v>
      </c>
      <c r="O1123" s="16">
        <f>(E1123/D1123)*100</f>
        <v>1.1599999999999999E-2</v>
      </c>
      <c r="P1123" s="7">
        <f t="shared" si="53"/>
        <v>5.8</v>
      </c>
      <c r="Q1123" s="4" t="str">
        <f>LEFT(T1123,FIND("/",T1123,1)-1)</f>
        <v>games</v>
      </c>
      <c r="R1123" s="4" t="str">
        <f>RIGHT(T1123,LEN(T1123)-FIND("/",T1123))</f>
        <v>video games</v>
      </c>
      <c r="S1123" s="4" t="b">
        <v>0</v>
      </c>
      <c r="T1123" s="4" t="s">
        <v>8282</v>
      </c>
    </row>
    <row r="1124" spans="1:20" ht="28.8" x14ac:dyDescent="0.3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11">
        <f t="shared" si="51"/>
        <v>41424.495659722219</v>
      </c>
      <c r="K1124" s="4">
        <v>1368723225</v>
      </c>
      <c r="L1124" s="11">
        <f t="shared" si="52"/>
        <v>41410.495659722219</v>
      </c>
      <c r="M1124" s="4" t="b">
        <v>0</v>
      </c>
      <c r="N1124" s="4">
        <v>0</v>
      </c>
      <c r="O1124" s="16">
        <f>(E1124/D1124)*100</f>
        <v>0</v>
      </c>
      <c r="P1124" s="7" t="e">
        <f t="shared" si="53"/>
        <v>#DIV/0!</v>
      </c>
      <c r="Q1124" s="4" t="str">
        <f>LEFT(T1124,FIND("/",T1124,1)-1)</f>
        <v>games</v>
      </c>
      <c r="R1124" s="4" t="str">
        <f>RIGHT(T1124,LEN(T1124)-FIND("/",T1124))</f>
        <v>video games</v>
      </c>
      <c r="S1124" s="4" t="b">
        <v>0</v>
      </c>
      <c r="T1124" s="4" t="s">
        <v>8282</v>
      </c>
    </row>
    <row r="1125" spans="1:20" ht="28.8" x14ac:dyDescent="0.3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11">
        <f t="shared" si="51"/>
        <v>41748.315370370365</v>
      </c>
      <c r="K1125" s="4">
        <v>1395318848</v>
      </c>
      <c r="L1125" s="11">
        <f t="shared" si="52"/>
        <v>41718.315370370365</v>
      </c>
      <c r="M1125" s="4" t="b">
        <v>0</v>
      </c>
      <c r="N1125" s="4">
        <v>3</v>
      </c>
      <c r="O1125" s="16">
        <f>(E1125/D1125)*100</f>
        <v>0.22</v>
      </c>
      <c r="P1125" s="7">
        <f t="shared" si="53"/>
        <v>3.6666666666666665</v>
      </c>
      <c r="Q1125" s="4" t="str">
        <f>LEFT(T1125,FIND("/",T1125,1)-1)</f>
        <v>games</v>
      </c>
      <c r="R1125" s="4" t="str">
        <f>RIGHT(T1125,LEN(T1125)-FIND("/",T1125))</f>
        <v>video games</v>
      </c>
      <c r="S1125" s="4" t="b">
        <v>0</v>
      </c>
      <c r="T1125" s="4" t="s">
        <v>8282</v>
      </c>
    </row>
    <row r="1126" spans="1:20" ht="28.8" x14ac:dyDescent="0.3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11">
        <f t="shared" si="51"/>
        <v>42124.458923611113</v>
      </c>
      <c r="K1126" s="4">
        <v>1427817651</v>
      </c>
      <c r="L1126" s="11">
        <f t="shared" si="52"/>
        <v>42094.458923611113</v>
      </c>
      <c r="M1126" s="4" t="b">
        <v>0</v>
      </c>
      <c r="N1126" s="4">
        <v>7</v>
      </c>
      <c r="O1126" s="16">
        <f>(E1126/D1126)*100</f>
        <v>0.47222222222222221</v>
      </c>
      <c r="P1126" s="7">
        <f t="shared" si="53"/>
        <v>60.714285714285715</v>
      </c>
      <c r="Q1126" s="4" t="str">
        <f>LEFT(T1126,FIND("/",T1126,1)-1)</f>
        <v>games</v>
      </c>
      <c r="R1126" s="4" t="str">
        <f>RIGHT(T1126,LEN(T1126)-FIND("/",T1126))</f>
        <v>mobile games</v>
      </c>
      <c r="S1126" s="4" t="b">
        <v>0</v>
      </c>
      <c r="T1126" s="4" t="s">
        <v>8283</v>
      </c>
    </row>
    <row r="1127" spans="1:20" ht="28.8" x14ac:dyDescent="0.3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11">
        <f t="shared" si="51"/>
        <v>42272.415856481479</v>
      </c>
      <c r="K1127" s="4">
        <v>1438009130</v>
      </c>
      <c r="L1127" s="11">
        <f t="shared" si="52"/>
        <v>42212.415856481479</v>
      </c>
      <c r="M1127" s="4" t="b">
        <v>0</v>
      </c>
      <c r="N1127" s="4">
        <v>0</v>
      </c>
      <c r="O1127" s="16">
        <f>(E1127/D1127)*100</f>
        <v>0</v>
      </c>
      <c r="P1127" s="7" t="e">
        <f t="shared" si="53"/>
        <v>#DIV/0!</v>
      </c>
      <c r="Q1127" s="4" t="str">
        <f>LEFT(T1127,FIND("/",T1127,1)-1)</f>
        <v>games</v>
      </c>
      <c r="R1127" s="4" t="str">
        <f>RIGHT(T1127,LEN(T1127)-FIND("/",T1127))</f>
        <v>mobile games</v>
      </c>
      <c r="S1127" s="4" t="b">
        <v>0</v>
      </c>
      <c r="T1127" s="4" t="s">
        <v>8283</v>
      </c>
    </row>
    <row r="1128" spans="1:20" x14ac:dyDescent="0.3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11">
        <f t="shared" si="51"/>
        <v>42565.11914351851</v>
      </c>
      <c r="K1128" s="4">
        <v>1465890694</v>
      </c>
      <c r="L1128" s="11">
        <f t="shared" si="52"/>
        <v>42535.11914351851</v>
      </c>
      <c r="M1128" s="4" t="b">
        <v>0</v>
      </c>
      <c r="N1128" s="4">
        <v>2</v>
      </c>
      <c r="O1128" s="16">
        <f>(E1128/D1128)*100</f>
        <v>0.5</v>
      </c>
      <c r="P1128" s="7">
        <f t="shared" si="53"/>
        <v>5</v>
      </c>
      <c r="Q1128" s="4" t="str">
        <f>LEFT(T1128,FIND("/",T1128,1)-1)</f>
        <v>games</v>
      </c>
      <c r="R1128" s="4" t="str">
        <f>RIGHT(T1128,LEN(T1128)-FIND("/",T1128))</f>
        <v>mobile games</v>
      </c>
      <c r="S1128" s="4" t="b">
        <v>0</v>
      </c>
      <c r="T1128" s="4" t="s">
        <v>8283</v>
      </c>
    </row>
    <row r="1129" spans="1:20" ht="28.8" x14ac:dyDescent="0.3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11">
        <f t="shared" si="51"/>
        <v>41957.687499999993</v>
      </c>
      <c r="K1129" s="4">
        <v>1413318600</v>
      </c>
      <c r="L1129" s="11">
        <f t="shared" si="52"/>
        <v>41926.645833333328</v>
      </c>
      <c r="M1129" s="4" t="b">
        <v>0</v>
      </c>
      <c r="N1129" s="4">
        <v>23</v>
      </c>
      <c r="O1129" s="16">
        <f>(E1129/D1129)*100</f>
        <v>1.6714285714285713</v>
      </c>
      <c r="P1129" s="7">
        <f t="shared" si="53"/>
        <v>25.434782608695652</v>
      </c>
      <c r="Q1129" s="4" t="str">
        <f>LEFT(T1129,FIND("/",T1129,1)-1)</f>
        <v>games</v>
      </c>
      <c r="R1129" s="4" t="str">
        <f>RIGHT(T1129,LEN(T1129)-FIND("/",T1129))</f>
        <v>mobile games</v>
      </c>
      <c r="S1129" s="4" t="b">
        <v>0</v>
      </c>
      <c r="T1129" s="4" t="s">
        <v>8283</v>
      </c>
    </row>
    <row r="1130" spans="1:20" x14ac:dyDescent="0.3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11">
        <f t="shared" si="51"/>
        <v>41858.441168981481</v>
      </c>
      <c r="K1130" s="4">
        <v>1404833717</v>
      </c>
      <c r="L1130" s="11">
        <f t="shared" si="52"/>
        <v>41828.441168981481</v>
      </c>
      <c r="M1130" s="4" t="b">
        <v>0</v>
      </c>
      <c r="N1130" s="4">
        <v>1</v>
      </c>
      <c r="O1130" s="16">
        <f>(E1130/D1130)*100</f>
        <v>0.1</v>
      </c>
      <c r="P1130" s="7">
        <f t="shared" si="53"/>
        <v>1</v>
      </c>
      <c r="Q1130" s="4" t="str">
        <f>LEFT(T1130,FIND("/",T1130,1)-1)</f>
        <v>games</v>
      </c>
      <c r="R1130" s="4" t="str">
        <f>RIGHT(T1130,LEN(T1130)-FIND("/",T1130))</f>
        <v>mobile games</v>
      </c>
      <c r="S1130" s="4" t="b">
        <v>0</v>
      </c>
      <c r="T1130" s="4" t="s">
        <v>8283</v>
      </c>
    </row>
    <row r="1131" spans="1:20" x14ac:dyDescent="0.3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11">
        <f t="shared" si="51"/>
        <v>42526.056631944441</v>
      </c>
      <c r="K1131" s="4">
        <v>1462515693</v>
      </c>
      <c r="L1131" s="11">
        <f t="shared" si="52"/>
        <v>42496.056631944441</v>
      </c>
      <c r="M1131" s="4" t="b">
        <v>0</v>
      </c>
      <c r="N1131" s="4">
        <v>2</v>
      </c>
      <c r="O1131" s="16">
        <f>(E1131/D1131)*100</f>
        <v>0.105</v>
      </c>
      <c r="P1131" s="7">
        <f t="shared" si="53"/>
        <v>10.5</v>
      </c>
      <c r="Q1131" s="4" t="str">
        <f>LEFT(T1131,FIND("/",T1131,1)-1)</f>
        <v>games</v>
      </c>
      <c r="R1131" s="4" t="str">
        <f>RIGHT(T1131,LEN(T1131)-FIND("/",T1131))</f>
        <v>mobile games</v>
      </c>
      <c r="S1131" s="4" t="b">
        <v>0</v>
      </c>
      <c r="T1131" s="4" t="s">
        <v>8283</v>
      </c>
    </row>
    <row r="1132" spans="1:20" ht="28.8" x14ac:dyDescent="0.3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11">
        <f t="shared" si="51"/>
        <v>41968.829861111109</v>
      </c>
      <c r="K1132" s="4">
        <v>1411775700</v>
      </c>
      <c r="L1132" s="11">
        <f t="shared" si="52"/>
        <v>41908.788194444445</v>
      </c>
      <c r="M1132" s="4" t="b">
        <v>0</v>
      </c>
      <c r="N1132" s="4">
        <v>3</v>
      </c>
      <c r="O1132" s="16">
        <f>(E1132/D1132)*100</f>
        <v>0.22</v>
      </c>
      <c r="P1132" s="7">
        <f t="shared" si="53"/>
        <v>3.6666666666666665</v>
      </c>
      <c r="Q1132" s="4" t="str">
        <f>LEFT(T1132,FIND("/",T1132,1)-1)</f>
        <v>games</v>
      </c>
      <c r="R1132" s="4" t="str">
        <f>RIGHT(T1132,LEN(T1132)-FIND("/",T1132))</f>
        <v>mobile games</v>
      </c>
      <c r="S1132" s="4" t="b">
        <v>0</v>
      </c>
      <c r="T1132" s="4" t="s">
        <v>8283</v>
      </c>
    </row>
    <row r="1133" spans="1:20" ht="28.8" x14ac:dyDescent="0.3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11">
        <f t="shared" si="51"/>
        <v>42362.699861111112</v>
      </c>
      <c r="K1133" s="4">
        <v>1448401668</v>
      </c>
      <c r="L1133" s="11">
        <f t="shared" si="52"/>
        <v>42332.699861111112</v>
      </c>
      <c r="M1133" s="4" t="b">
        <v>0</v>
      </c>
      <c r="N1133" s="4">
        <v>0</v>
      </c>
      <c r="O1133" s="16">
        <f>(E1133/D1133)*100</f>
        <v>0</v>
      </c>
      <c r="P1133" s="7" t="e">
        <f t="shared" si="53"/>
        <v>#DIV/0!</v>
      </c>
      <c r="Q1133" s="4" t="str">
        <f>LEFT(T1133,FIND("/",T1133,1)-1)</f>
        <v>games</v>
      </c>
      <c r="R1133" s="4" t="str">
        <f>RIGHT(T1133,LEN(T1133)-FIND("/",T1133))</f>
        <v>mobile games</v>
      </c>
      <c r="S1133" s="4" t="b">
        <v>0</v>
      </c>
      <c r="T1133" s="4" t="s">
        <v>8283</v>
      </c>
    </row>
    <row r="1134" spans="1:20" x14ac:dyDescent="0.3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11">
        <f t="shared" si="51"/>
        <v>42735.907071759262</v>
      </c>
      <c r="K1134" s="4">
        <v>1480646771</v>
      </c>
      <c r="L1134" s="11">
        <f t="shared" si="52"/>
        <v>42705.907071759262</v>
      </c>
      <c r="M1134" s="4" t="b">
        <v>0</v>
      </c>
      <c r="N1134" s="4">
        <v>13</v>
      </c>
      <c r="O1134" s="16">
        <f>(E1134/D1134)*100</f>
        <v>14.38</v>
      </c>
      <c r="P1134" s="7">
        <f t="shared" si="53"/>
        <v>110.61538461538461</v>
      </c>
      <c r="Q1134" s="4" t="str">
        <f>LEFT(T1134,FIND("/",T1134,1)-1)</f>
        <v>games</v>
      </c>
      <c r="R1134" s="4" t="str">
        <f>RIGHT(T1134,LEN(T1134)-FIND("/",T1134))</f>
        <v>mobile games</v>
      </c>
      <c r="S1134" s="4" t="b">
        <v>0</v>
      </c>
      <c r="T1134" s="4" t="s">
        <v>8283</v>
      </c>
    </row>
    <row r="1135" spans="1:20" ht="28.8" x14ac:dyDescent="0.3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11">
        <f t="shared" si="51"/>
        <v>41851.198854166665</v>
      </c>
      <c r="K1135" s="4">
        <v>1404207981</v>
      </c>
      <c r="L1135" s="11">
        <f t="shared" si="52"/>
        <v>41821.198854166665</v>
      </c>
      <c r="M1135" s="4" t="b">
        <v>0</v>
      </c>
      <c r="N1135" s="4">
        <v>1</v>
      </c>
      <c r="O1135" s="16">
        <f>(E1135/D1135)*100</f>
        <v>0.66666666666666674</v>
      </c>
      <c r="P1135" s="7">
        <f t="shared" si="53"/>
        <v>20</v>
      </c>
      <c r="Q1135" s="4" t="str">
        <f>LEFT(T1135,FIND("/",T1135,1)-1)</f>
        <v>games</v>
      </c>
      <c r="R1135" s="4" t="str">
        <f>RIGHT(T1135,LEN(T1135)-FIND("/",T1135))</f>
        <v>mobile games</v>
      </c>
      <c r="S1135" s="4" t="b">
        <v>0</v>
      </c>
      <c r="T1135" s="4" t="s">
        <v>8283</v>
      </c>
    </row>
    <row r="1136" spans="1:20" x14ac:dyDescent="0.3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11">
        <f t="shared" si="51"/>
        <v>41971.981249999997</v>
      </c>
      <c r="K1136" s="4">
        <v>1416034228</v>
      </c>
      <c r="L1136" s="11">
        <f t="shared" si="52"/>
        <v>41958.07671296296</v>
      </c>
      <c r="M1136" s="4" t="b">
        <v>0</v>
      </c>
      <c r="N1136" s="4">
        <v>1</v>
      </c>
      <c r="O1136" s="16">
        <f>(E1136/D1136)*100</f>
        <v>4.0000000000000001E-3</v>
      </c>
      <c r="P1136" s="7">
        <f t="shared" si="53"/>
        <v>1</v>
      </c>
      <c r="Q1136" s="4" t="str">
        <f>LEFT(T1136,FIND("/",T1136,1)-1)</f>
        <v>games</v>
      </c>
      <c r="R1136" s="4" t="str">
        <f>RIGHT(T1136,LEN(T1136)-FIND("/",T1136))</f>
        <v>mobile games</v>
      </c>
      <c r="S1136" s="4" t="b">
        <v>0</v>
      </c>
      <c r="T1136" s="4" t="s">
        <v>8283</v>
      </c>
    </row>
    <row r="1137" spans="1:20" ht="28.8" x14ac:dyDescent="0.3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11">
        <f t="shared" si="51"/>
        <v>42588.781180555547</v>
      </c>
      <c r="K1137" s="4">
        <v>1467935094</v>
      </c>
      <c r="L1137" s="11">
        <f t="shared" si="52"/>
        <v>42558.781180555547</v>
      </c>
      <c r="M1137" s="4" t="b">
        <v>0</v>
      </c>
      <c r="N1137" s="4">
        <v>1</v>
      </c>
      <c r="O1137" s="16">
        <f>(E1137/D1137)*100</f>
        <v>5</v>
      </c>
      <c r="P1137" s="7">
        <f t="shared" si="53"/>
        <v>50</v>
      </c>
      <c r="Q1137" s="4" t="str">
        <f>LEFT(T1137,FIND("/",T1137,1)-1)</f>
        <v>games</v>
      </c>
      <c r="R1137" s="4" t="str">
        <f>RIGHT(T1137,LEN(T1137)-FIND("/",T1137))</f>
        <v>mobile games</v>
      </c>
      <c r="S1137" s="4" t="b">
        <v>0</v>
      </c>
      <c r="T1137" s="4" t="s">
        <v>8283</v>
      </c>
    </row>
    <row r="1138" spans="1:20" ht="28.8" x14ac:dyDescent="0.3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11">
        <f t="shared" si="51"/>
        <v>42357.463298611103</v>
      </c>
      <c r="K1138" s="4">
        <v>1447949229</v>
      </c>
      <c r="L1138" s="11">
        <f t="shared" si="52"/>
        <v>42327.463298611103</v>
      </c>
      <c r="M1138" s="4" t="b">
        <v>0</v>
      </c>
      <c r="N1138" s="4">
        <v>6</v>
      </c>
      <c r="O1138" s="16">
        <f>(E1138/D1138)*100</f>
        <v>6.4439140811455857</v>
      </c>
      <c r="P1138" s="7">
        <f t="shared" si="53"/>
        <v>45</v>
      </c>
      <c r="Q1138" s="4" t="str">
        <f>LEFT(T1138,FIND("/",T1138,1)-1)</f>
        <v>games</v>
      </c>
      <c r="R1138" s="4" t="str">
        <f>RIGHT(T1138,LEN(T1138)-FIND("/",T1138))</f>
        <v>mobile games</v>
      </c>
      <c r="S1138" s="4" t="b">
        <v>0</v>
      </c>
      <c r="T1138" s="4" t="s">
        <v>8283</v>
      </c>
    </row>
    <row r="1139" spans="1:20" ht="28.8" x14ac:dyDescent="0.3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11">
        <f t="shared" si="51"/>
        <v>42483.611354166664</v>
      </c>
      <c r="K1139" s="4">
        <v>1458848421</v>
      </c>
      <c r="L1139" s="11">
        <f t="shared" si="52"/>
        <v>42453.611354166664</v>
      </c>
      <c r="M1139" s="4" t="b">
        <v>0</v>
      </c>
      <c r="N1139" s="4">
        <v>39</v>
      </c>
      <c r="O1139" s="16">
        <f>(E1139/D1139)*100</f>
        <v>39.5</v>
      </c>
      <c r="P1139" s="7">
        <f t="shared" si="53"/>
        <v>253.2051282051282</v>
      </c>
      <c r="Q1139" s="4" t="str">
        <f>LEFT(T1139,FIND("/",T1139,1)-1)</f>
        <v>games</v>
      </c>
      <c r="R1139" s="4" t="str">
        <f>RIGHT(T1139,LEN(T1139)-FIND("/",T1139))</f>
        <v>mobile games</v>
      </c>
      <c r="S1139" s="4" t="b">
        <v>0</v>
      </c>
      <c r="T1139" s="4" t="s">
        <v>8283</v>
      </c>
    </row>
    <row r="1140" spans="1:20" ht="28.8" x14ac:dyDescent="0.3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11">
        <f t="shared" si="51"/>
        <v>42756.698275462964</v>
      </c>
      <c r="K1140" s="4">
        <v>1483307131</v>
      </c>
      <c r="L1140" s="11">
        <f t="shared" si="52"/>
        <v>42736.698275462964</v>
      </c>
      <c r="M1140" s="4" t="b">
        <v>0</v>
      </c>
      <c r="N1140" s="4">
        <v>4</v>
      </c>
      <c r="O1140" s="16">
        <f>(E1140/D1140)*100</f>
        <v>0.35714285714285715</v>
      </c>
      <c r="P1140" s="7">
        <f t="shared" si="53"/>
        <v>31.25</v>
      </c>
      <c r="Q1140" s="4" t="str">
        <f>LEFT(T1140,FIND("/",T1140,1)-1)</f>
        <v>games</v>
      </c>
      <c r="R1140" s="4" t="str">
        <f>RIGHT(T1140,LEN(T1140)-FIND("/",T1140))</f>
        <v>mobile games</v>
      </c>
      <c r="S1140" s="4" t="b">
        <v>0</v>
      </c>
      <c r="T1140" s="4" t="s">
        <v>8283</v>
      </c>
    </row>
    <row r="1141" spans="1:20" ht="28.8" x14ac:dyDescent="0.3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11">
        <f t="shared" si="51"/>
        <v>42005.139189814807</v>
      </c>
      <c r="K1141" s="4">
        <v>1417508426</v>
      </c>
      <c r="L1141" s="11">
        <f t="shared" si="52"/>
        <v>41975.139189814807</v>
      </c>
      <c r="M1141" s="4" t="b">
        <v>0</v>
      </c>
      <c r="N1141" s="4">
        <v>1</v>
      </c>
      <c r="O1141" s="16">
        <f>(E1141/D1141)*100</f>
        <v>6.25E-2</v>
      </c>
      <c r="P1141" s="7">
        <f t="shared" si="53"/>
        <v>5</v>
      </c>
      <c r="Q1141" s="4" t="str">
        <f>LEFT(T1141,FIND("/",T1141,1)-1)</f>
        <v>games</v>
      </c>
      <c r="R1141" s="4" t="str">
        <f>RIGHT(T1141,LEN(T1141)-FIND("/",T1141))</f>
        <v>mobile games</v>
      </c>
      <c r="S1141" s="4" t="b">
        <v>0</v>
      </c>
      <c r="T1141" s="4" t="s">
        <v>8283</v>
      </c>
    </row>
    <row r="1142" spans="1:20" x14ac:dyDescent="0.3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11">
        <f t="shared" si="51"/>
        <v>42222.253715277773</v>
      </c>
      <c r="K1142" s="4">
        <v>1436267121</v>
      </c>
      <c r="L1142" s="11">
        <f t="shared" si="52"/>
        <v>42192.253715277773</v>
      </c>
      <c r="M1142" s="4" t="b">
        <v>0</v>
      </c>
      <c r="N1142" s="4">
        <v>0</v>
      </c>
      <c r="O1142" s="16">
        <f>(E1142/D1142)*100</f>
        <v>0</v>
      </c>
      <c r="P1142" s="7" t="e">
        <f t="shared" si="53"/>
        <v>#DIV/0!</v>
      </c>
      <c r="Q1142" s="4" t="str">
        <f>LEFT(T1142,FIND("/",T1142,1)-1)</f>
        <v>games</v>
      </c>
      <c r="R1142" s="4" t="str">
        <f>RIGHT(T1142,LEN(T1142)-FIND("/",T1142))</f>
        <v>mobile games</v>
      </c>
      <c r="S1142" s="4" t="b">
        <v>0</v>
      </c>
      <c r="T1142" s="4" t="s">
        <v>8283</v>
      </c>
    </row>
    <row r="1143" spans="1:20" x14ac:dyDescent="0.3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11">
        <f t="shared" si="51"/>
        <v>42194.491319444445</v>
      </c>
      <c r="K1143" s="4">
        <v>1433868450</v>
      </c>
      <c r="L1143" s="11">
        <f t="shared" si="52"/>
        <v>42164.491319444445</v>
      </c>
      <c r="M1143" s="4" t="b">
        <v>0</v>
      </c>
      <c r="N1143" s="4">
        <v>0</v>
      </c>
      <c r="O1143" s="16">
        <f>(E1143/D1143)*100</f>
        <v>0</v>
      </c>
      <c r="P1143" s="7" t="e">
        <f t="shared" si="53"/>
        <v>#DIV/0!</v>
      </c>
      <c r="Q1143" s="4" t="str">
        <f>LEFT(T1143,FIND("/",T1143,1)-1)</f>
        <v>games</v>
      </c>
      <c r="R1143" s="4" t="str">
        <f>RIGHT(T1143,LEN(T1143)-FIND("/",T1143))</f>
        <v>mobile games</v>
      </c>
      <c r="S1143" s="4" t="b">
        <v>0</v>
      </c>
      <c r="T1143" s="4" t="s">
        <v>8283</v>
      </c>
    </row>
    <row r="1144" spans="1:20" ht="28.8" x14ac:dyDescent="0.3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11">
        <f t="shared" si="51"/>
        <v>42051.797766203708</v>
      </c>
      <c r="K1144" s="4">
        <v>1421539727</v>
      </c>
      <c r="L1144" s="11">
        <f t="shared" si="52"/>
        <v>42021.797766203708</v>
      </c>
      <c r="M1144" s="4" t="b">
        <v>0</v>
      </c>
      <c r="N1144" s="4">
        <v>0</v>
      </c>
      <c r="O1144" s="16">
        <f>(E1144/D1144)*100</f>
        <v>0</v>
      </c>
      <c r="P1144" s="7" t="e">
        <f t="shared" si="53"/>
        <v>#DIV/0!</v>
      </c>
      <c r="Q1144" s="4" t="str">
        <f>LEFT(T1144,FIND("/",T1144,1)-1)</f>
        <v>games</v>
      </c>
      <c r="R1144" s="4" t="str">
        <f>RIGHT(T1144,LEN(T1144)-FIND("/",T1144))</f>
        <v>mobile games</v>
      </c>
      <c r="S1144" s="4" t="b">
        <v>0</v>
      </c>
      <c r="T1144" s="4" t="s">
        <v>8283</v>
      </c>
    </row>
    <row r="1145" spans="1:20" ht="28.8" x14ac:dyDescent="0.3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11">
        <f t="shared" si="51"/>
        <v>42354.985254629624</v>
      </c>
      <c r="K1145" s="4">
        <v>1447735126</v>
      </c>
      <c r="L1145" s="11">
        <f t="shared" si="52"/>
        <v>42324.985254629624</v>
      </c>
      <c r="M1145" s="4" t="b">
        <v>0</v>
      </c>
      <c r="N1145" s="4">
        <v>8</v>
      </c>
      <c r="O1145" s="16">
        <f>(E1145/D1145)*100</f>
        <v>0.41333333333333333</v>
      </c>
      <c r="P1145" s="7">
        <f t="shared" si="53"/>
        <v>23.25</v>
      </c>
      <c r="Q1145" s="4" t="str">
        <f>LEFT(T1145,FIND("/",T1145,1)-1)</f>
        <v>games</v>
      </c>
      <c r="R1145" s="4" t="str">
        <f>RIGHT(T1145,LEN(T1145)-FIND("/",T1145))</f>
        <v>mobile games</v>
      </c>
      <c r="S1145" s="4" t="b">
        <v>0</v>
      </c>
      <c r="T1145" s="4" t="s">
        <v>8283</v>
      </c>
    </row>
    <row r="1146" spans="1:20" x14ac:dyDescent="0.3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11">
        <f t="shared" si="51"/>
        <v>42122.973611111105</v>
      </c>
      <c r="K1146" s="4">
        <v>1427689320</v>
      </c>
      <c r="L1146" s="11">
        <f t="shared" si="52"/>
        <v>42092.973611111105</v>
      </c>
      <c r="M1146" s="4" t="b">
        <v>0</v>
      </c>
      <c r="N1146" s="4">
        <v>0</v>
      </c>
      <c r="O1146" s="16">
        <f>(E1146/D1146)*100</f>
        <v>0</v>
      </c>
      <c r="P1146" s="7" t="e">
        <f t="shared" si="53"/>
        <v>#DIV/0!</v>
      </c>
      <c r="Q1146" s="4" t="str">
        <f>LEFT(T1146,FIND("/",T1146,1)-1)</f>
        <v>food</v>
      </c>
      <c r="R1146" s="4" t="str">
        <f>RIGHT(T1146,LEN(T1146)-FIND("/",T1146))</f>
        <v>food trucks</v>
      </c>
      <c r="S1146" s="4" t="b">
        <v>0</v>
      </c>
      <c r="T1146" s="4" t="s">
        <v>8284</v>
      </c>
    </row>
    <row r="1147" spans="1:20" x14ac:dyDescent="0.3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11">
        <f t="shared" si="51"/>
        <v>41914.539259259262</v>
      </c>
      <c r="K1147" s="4">
        <v>1407088592</v>
      </c>
      <c r="L1147" s="11">
        <f t="shared" si="52"/>
        <v>41854.539259259262</v>
      </c>
      <c r="M1147" s="4" t="b">
        <v>0</v>
      </c>
      <c r="N1147" s="4">
        <v>1</v>
      </c>
      <c r="O1147" s="16">
        <f>(E1147/D1147)*100</f>
        <v>0.125</v>
      </c>
      <c r="P1147" s="7">
        <f t="shared" si="53"/>
        <v>100</v>
      </c>
      <c r="Q1147" s="4" t="str">
        <f>LEFT(T1147,FIND("/",T1147,1)-1)</f>
        <v>food</v>
      </c>
      <c r="R1147" s="4" t="str">
        <f>RIGHT(T1147,LEN(T1147)-FIND("/",T1147))</f>
        <v>food trucks</v>
      </c>
      <c r="S1147" s="4" t="b">
        <v>0</v>
      </c>
      <c r="T1147" s="4" t="s">
        <v>8284</v>
      </c>
    </row>
    <row r="1148" spans="1:20" x14ac:dyDescent="0.3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11">
        <f t="shared" si="51"/>
        <v>41761.745057870365</v>
      </c>
      <c r="K1148" s="4">
        <v>1395787973</v>
      </c>
      <c r="L1148" s="11">
        <f t="shared" si="52"/>
        <v>41723.745057870365</v>
      </c>
      <c r="M1148" s="4" t="b">
        <v>0</v>
      </c>
      <c r="N1148" s="4">
        <v>12</v>
      </c>
      <c r="O1148" s="16">
        <f>(E1148/D1148)*100</f>
        <v>8.8333333333333339</v>
      </c>
      <c r="P1148" s="7">
        <f t="shared" si="53"/>
        <v>44.166666666666664</v>
      </c>
      <c r="Q1148" s="4" t="str">
        <f>LEFT(T1148,FIND("/",T1148,1)-1)</f>
        <v>food</v>
      </c>
      <c r="R1148" s="4" t="str">
        <f>RIGHT(T1148,LEN(T1148)-FIND("/",T1148))</f>
        <v>food trucks</v>
      </c>
      <c r="S1148" s="4" t="b">
        <v>0</v>
      </c>
      <c r="T1148" s="4" t="s">
        <v>8284</v>
      </c>
    </row>
    <row r="1149" spans="1:20" ht="28.8" x14ac:dyDescent="0.3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11">
        <f t="shared" si="51"/>
        <v>41931.763692129629</v>
      </c>
      <c r="K1149" s="4">
        <v>1408576783</v>
      </c>
      <c r="L1149" s="11">
        <f t="shared" si="52"/>
        <v>41871.763692129629</v>
      </c>
      <c r="M1149" s="4" t="b">
        <v>0</v>
      </c>
      <c r="N1149" s="4">
        <v>0</v>
      </c>
      <c r="O1149" s="16">
        <f>(E1149/D1149)*100</f>
        <v>0</v>
      </c>
      <c r="P1149" s="7" t="e">
        <f t="shared" si="53"/>
        <v>#DIV/0!</v>
      </c>
      <c r="Q1149" s="4" t="str">
        <f>LEFT(T1149,FIND("/",T1149,1)-1)</f>
        <v>food</v>
      </c>
      <c r="R1149" s="4" t="str">
        <f>RIGHT(T1149,LEN(T1149)-FIND("/",T1149))</f>
        <v>food trucks</v>
      </c>
      <c r="S1149" s="4" t="b">
        <v>0</v>
      </c>
      <c r="T1149" s="4" t="s">
        <v>8284</v>
      </c>
    </row>
    <row r="1150" spans="1:20" x14ac:dyDescent="0.3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11">
        <f t="shared" si="51"/>
        <v>42705.00440972222</v>
      </c>
      <c r="K1150" s="4">
        <v>1477973181</v>
      </c>
      <c r="L1150" s="11">
        <f t="shared" si="52"/>
        <v>42674.962743055548</v>
      </c>
      <c r="M1150" s="4" t="b">
        <v>0</v>
      </c>
      <c r="N1150" s="4">
        <v>3</v>
      </c>
      <c r="O1150" s="16">
        <f>(E1150/D1150)*100</f>
        <v>0.48666666666666669</v>
      </c>
      <c r="P1150" s="7">
        <f t="shared" si="53"/>
        <v>24.333333333333332</v>
      </c>
      <c r="Q1150" s="4" t="str">
        <f>LEFT(T1150,FIND("/",T1150,1)-1)</f>
        <v>food</v>
      </c>
      <c r="R1150" s="4" t="str">
        <f>RIGHT(T1150,LEN(T1150)-FIND("/",T1150))</f>
        <v>food trucks</v>
      </c>
      <c r="S1150" s="4" t="b">
        <v>0</v>
      </c>
      <c r="T1150" s="4" t="s">
        <v>8284</v>
      </c>
    </row>
    <row r="1151" spans="1:20" x14ac:dyDescent="0.3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11">
        <f t="shared" si="51"/>
        <v>42537.501921296294</v>
      </c>
      <c r="K1151" s="4">
        <v>1463504566</v>
      </c>
      <c r="L1151" s="11">
        <f t="shared" si="52"/>
        <v>42507.501921296294</v>
      </c>
      <c r="M1151" s="4" t="b">
        <v>0</v>
      </c>
      <c r="N1151" s="4">
        <v>2</v>
      </c>
      <c r="O1151" s="16">
        <f>(E1151/D1151)*100</f>
        <v>0.15</v>
      </c>
      <c r="P1151" s="7">
        <f t="shared" si="53"/>
        <v>37.5</v>
      </c>
      <c r="Q1151" s="4" t="str">
        <f>LEFT(T1151,FIND("/",T1151,1)-1)</f>
        <v>food</v>
      </c>
      <c r="R1151" s="4" t="str">
        <f>RIGHT(T1151,LEN(T1151)-FIND("/",T1151))</f>
        <v>food trucks</v>
      </c>
      <c r="S1151" s="4" t="b">
        <v>0</v>
      </c>
      <c r="T1151" s="4" t="s">
        <v>8284</v>
      </c>
    </row>
    <row r="1152" spans="1:20" x14ac:dyDescent="0.3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11">
        <f t="shared" si="51"/>
        <v>42377.74623842592</v>
      </c>
      <c r="K1152" s="4">
        <v>1447109675</v>
      </c>
      <c r="L1152" s="11">
        <f t="shared" si="52"/>
        <v>42317.74623842592</v>
      </c>
      <c r="M1152" s="4" t="b">
        <v>0</v>
      </c>
      <c r="N1152" s="4">
        <v>6</v>
      </c>
      <c r="O1152" s="16">
        <f>(E1152/D1152)*100</f>
        <v>10.08</v>
      </c>
      <c r="P1152" s="7">
        <f t="shared" si="53"/>
        <v>42</v>
      </c>
      <c r="Q1152" s="4" t="str">
        <f>LEFT(T1152,FIND("/",T1152,1)-1)</f>
        <v>food</v>
      </c>
      <c r="R1152" s="4" t="str">
        <f>RIGHT(T1152,LEN(T1152)-FIND("/",T1152))</f>
        <v>food trucks</v>
      </c>
      <c r="S1152" s="4" t="b">
        <v>0</v>
      </c>
      <c r="T1152" s="4" t="s">
        <v>8284</v>
      </c>
    </row>
    <row r="1153" spans="1:20" ht="28.8" x14ac:dyDescent="0.3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11">
        <f t="shared" si="51"/>
        <v>42253.894247685181</v>
      </c>
      <c r="K1153" s="4">
        <v>1439000863</v>
      </c>
      <c r="L1153" s="11">
        <f t="shared" si="52"/>
        <v>42223.894247685181</v>
      </c>
      <c r="M1153" s="4" t="b">
        <v>0</v>
      </c>
      <c r="N1153" s="4">
        <v>0</v>
      </c>
      <c r="O1153" s="16">
        <f>(E1153/D1153)*100</f>
        <v>0</v>
      </c>
      <c r="P1153" s="7" t="e">
        <f t="shared" si="53"/>
        <v>#DIV/0!</v>
      </c>
      <c r="Q1153" s="4" t="str">
        <f>LEFT(T1153,FIND("/",T1153,1)-1)</f>
        <v>food</v>
      </c>
      <c r="R1153" s="4" t="str">
        <f>RIGHT(T1153,LEN(T1153)-FIND("/",T1153))</f>
        <v>food trucks</v>
      </c>
      <c r="S1153" s="4" t="b">
        <v>0</v>
      </c>
      <c r="T1153" s="4" t="s">
        <v>8284</v>
      </c>
    </row>
    <row r="1154" spans="1:20" x14ac:dyDescent="0.3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11">
        <f t="shared" si="51"/>
        <v>42139.501296296294</v>
      </c>
      <c r="K1154" s="4">
        <v>1429117312</v>
      </c>
      <c r="L1154" s="11">
        <f t="shared" si="52"/>
        <v>42109.501296296294</v>
      </c>
      <c r="M1154" s="4" t="b">
        <v>0</v>
      </c>
      <c r="N1154" s="4">
        <v>15</v>
      </c>
      <c r="O1154" s="16">
        <f>(E1154/D1154)*100</f>
        <v>5.6937500000000005</v>
      </c>
      <c r="P1154" s="7">
        <f t="shared" si="53"/>
        <v>60.733333333333334</v>
      </c>
      <c r="Q1154" s="4" t="str">
        <f>LEFT(T1154,FIND("/",T1154,1)-1)</f>
        <v>food</v>
      </c>
      <c r="R1154" s="4" t="str">
        <f>RIGHT(T1154,LEN(T1154)-FIND("/",T1154))</f>
        <v>food trucks</v>
      </c>
      <c r="S1154" s="4" t="b">
        <v>0</v>
      </c>
      <c r="T1154" s="4" t="s">
        <v>8284</v>
      </c>
    </row>
    <row r="1155" spans="1:20" x14ac:dyDescent="0.3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11">
        <f t="shared" ref="J1155:J1218" si="54">(((I1155/60)/60)/24)+DATE(1970,1,1)+(-5/24)</f>
        <v>42173.505844907406</v>
      </c>
      <c r="K1155" s="4">
        <v>1432055305</v>
      </c>
      <c r="L1155" s="11">
        <f t="shared" ref="L1155:L1218" si="55">(((K1155/60)/60)/24)+DATE(1970,1,1)+(-5/24)</f>
        <v>42143.505844907406</v>
      </c>
      <c r="M1155" s="4" t="b">
        <v>0</v>
      </c>
      <c r="N1155" s="4">
        <v>1</v>
      </c>
      <c r="O1155" s="16">
        <f>(E1155/D1155)*100</f>
        <v>0.625</v>
      </c>
      <c r="P1155" s="7">
        <f t="shared" ref="P1155:P1218" si="56">(E1155/N1155)</f>
        <v>50</v>
      </c>
      <c r="Q1155" s="4" t="str">
        <f>LEFT(T1155,FIND("/",T1155,1)-1)</f>
        <v>food</v>
      </c>
      <c r="R1155" s="4" t="str">
        <f>RIGHT(T1155,LEN(T1155)-FIND("/",T1155))</f>
        <v>food trucks</v>
      </c>
      <c r="S1155" s="4" t="b">
        <v>0</v>
      </c>
      <c r="T1155" s="4" t="s">
        <v>8284</v>
      </c>
    </row>
    <row r="1156" spans="1:20" x14ac:dyDescent="0.3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11">
        <f t="shared" si="54"/>
        <v>42252.900532407402</v>
      </c>
      <c r="K1156" s="4">
        <v>1438915006</v>
      </c>
      <c r="L1156" s="11">
        <f t="shared" si="55"/>
        <v>42222.900532407402</v>
      </c>
      <c r="M1156" s="4" t="b">
        <v>0</v>
      </c>
      <c r="N1156" s="4">
        <v>3</v>
      </c>
      <c r="O1156" s="16">
        <f>(E1156/D1156)*100</f>
        <v>6.5</v>
      </c>
      <c r="P1156" s="7">
        <f t="shared" si="56"/>
        <v>108.33333333333333</v>
      </c>
      <c r="Q1156" s="4" t="str">
        <f>LEFT(T1156,FIND("/",T1156,1)-1)</f>
        <v>food</v>
      </c>
      <c r="R1156" s="4" t="str">
        <f>RIGHT(T1156,LEN(T1156)-FIND("/",T1156))</f>
        <v>food trucks</v>
      </c>
      <c r="S1156" s="4" t="b">
        <v>0</v>
      </c>
      <c r="T1156" s="4" t="s">
        <v>8284</v>
      </c>
    </row>
    <row r="1157" spans="1:20" ht="28.8" x14ac:dyDescent="0.3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11">
        <f t="shared" si="54"/>
        <v>41865.555648148147</v>
      </c>
      <c r="K1157" s="4">
        <v>1405448408</v>
      </c>
      <c r="L1157" s="11">
        <f t="shared" si="55"/>
        <v>41835.555648148147</v>
      </c>
      <c r="M1157" s="4" t="b">
        <v>0</v>
      </c>
      <c r="N1157" s="4">
        <v>8</v>
      </c>
      <c r="O1157" s="16">
        <f>(E1157/D1157)*100</f>
        <v>0.752</v>
      </c>
      <c r="P1157" s="7">
        <f t="shared" si="56"/>
        <v>23.5</v>
      </c>
      <c r="Q1157" s="4" t="str">
        <f>LEFT(T1157,FIND("/",T1157,1)-1)</f>
        <v>food</v>
      </c>
      <c r="R1157" s="4" t="str">
        <f>RIGHT(T1157,LEN(T1157)-FIND("/",T1157))</f>
        <v>food trucks</v>
      </c>
      <c r="S1157" s="4" t="b">
        <v>0</v>
      </c>
      <c r="T1157" s="4" t="s">
        <v>8284</v>
      </c>
    </row>
    <row r="1158" spans="1:20" ht="28.8" x14ac:dyDescent="0.3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11">
        <f t="shared" si="54"/>
        <v>42058.862986111104</v>
      </c>
      <c r="K1158" s="4">
        <v>1422150162</v>
      </c>
      <c r="L1158" s="11">
        <f t="shared" si="55"/>
        <v>42028.862986111104</v>
      </c>
      <c r="M1158" s="4" t="b">
        <v>0</v>
      </c>
      <c r="N1158" s="4">
        <v>0</v>
      </c>
      <c r="O1158" s="16">
        <f>(E1158/D1158)*100</f>
        <v>0</v>
      </c>
      <c r="P1158" s="7" t="e">
        <f t="shared" si="56"/>
        <v>#DIV/0!</v>
      </c>
      <c r="Q1158" s="4" t="str">
        <f>LEFT(T1158,FIND("/",T1158,1)-1)</f>
        <v>food</v>
      </c>
      <c r="R1158" s="4" t="str">
        <f>RIGHT(T1158,LEN(T1158)-FIND("/",T1158))</f>
        <v>food trucks</v>
      </c>
      <c r="S1158" s="4" t="b">
        <v>0</v>
      </c>
      <c r="T1158" s="4" t="s">
        <v>8284</v>
      </c>
    </row>
    <row r="1159" spans="1:20" ht="28.8" x14ac:dyDescent="0.3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11">
        <f t="shared" si="54"/>
        <v>41978.461574074077</v>
      </c>
      <c r="K1159" s="4">
        <v>1412607880</v>
      </c>
      <c r="L1159" s="11">
        <f t="shared" si="55"/>
        <v>41918.419907407406</v>
      </c>
      <c r="M1159" s="4" t="b">
        <v>0</v>
      </c>
      <c r="N1159" s="4">
        <v>3</v>
      </c>
      <c r="O1159" s="16">
        <f>(E1159/D1159)*100</f>
        <v>1.51</v>
      </c>
      <c r="P1159" s="7">
        <f t="shared" si="56"/>
        <v>50.333333333333336</v>
      </c>
      <c r="Q1159" s="4" t="str">
        <f>LEFT(T1159,FIND("/",T1159,1)-1)</f>
        <v>food</v>
      </c>
      <c r="R1159" s="4" t="str">
        <f>RIGHT(T1159,LEN(T1159)-FIND("/",T1159))</f>
        <v>food trucks</v>
      </c>
      <c r="S1159" s="4" t="b">
        <v>0</v>
      </c>
      <c r="T1159" s="4" t="s">
        <v>8284</v>
      </c>
    </row>
    <row r="1160" spans="1:20" ht="28.8" x14ac:dyDescent="0.3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11">
        <f t="shared" si="54"/>
        <v>41981.883425925924</v>
      </c>
      <c r="K1160" s="4">
        <v>1415499128</v>
      </c>
      <c r="L1160" s="11">
        <f t="shared" si="55"/>
        <v>41951.883425925924</v>
      </c>
      <c r="M1160" s="4" t="b">
        <v>0</v>
      </c>
      <c r="N1160" s="4">
        <v>3</v>
      </c>
      <c r="O1160" s="16">
        <f>(E1160/D1160)*100</f>
        <v>0.46666666666666673</v>
      </c>
      <c r="P1160" s="7">
        <f t="shared" si="56"/>
        <v>11.666666666666666</v>
      </c>
      <c r="Q1160" s="4" t="str">
        <f>LEFT(T1160,FIND("/",T1160,1)-1)</f>
        <v>food</v>
      </c>
      <c r="R1160" s="4" t="str">
        <f>RIGHT(T1160,LEN(T1160)-FIND("/",T1160))</f>
        <v>food trucks</v>
      </c>
      <c r="S1160" s="4" t="b">
        <v>0</v>
      </c>
      <c r="T1160" s="4" t="s">
        <v>8284</v>
      </c>
    </row>
    <row r="1161" spans="1:20" ht="28.8" x14ac:dyDescent="0.3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11">
        <f t="shared" si="54"/>
        <v>42185.447916666664</v>
      </c>
      <c r="K1161" s="4">
        <v>1433006765</v>
      </c>
      <c r="L1161" s="11">
        <f t="shared" si="55"/>
        <v>42154.518113425926</v>
      </c>
      <c r="M1161" s="4" t="b">
        <v>0</v>
      </c>
      <c r="N1161" s="4">
        <v>0</v>
      </c>
      <c r="O1161" s="16">
        <f>(E1161/D1161)*100</f>
        <v>0</v>
      </c>
      <c r="P1161" s="7" t="e">
        <f t="shared" si="56"/>
        <v>#DIV/0!</v>
      </c>
      <c r="Q1161" s="4" t="str">
        <f>LEFT(T1161,FIND("/",T1161,1)-1)</f>
        <v>food</v>
      </c>
      <c r="R1161" s="4" t="str">
        <f>RIGHT(T1161,LEN(T1161)-FIND("/",T1161))</f>
        <v>food trucks</v>
      </c>
      <c r="S1161" s="4" t="b">
        <v>0</v>
      </c>
      <c r="T1161" s="4" t="s">
        <v>8284</v>
      </c>
    </row>
    <row r="1162" spans="1:20" ht="28.8" x14ac:dyDescent="0.3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11">
        <f t="shared" si="54"/>
        <v>42090.90493055556</v>
      </c>
      <c r="K1162" s="4">
        <v>1424922186</v>
      </c>
      <c r="L1162" s="11">
        <f t="shared" si="55"/>
        <v>42060.946597222217</v>
      </c>
      <c r="M1162" s="4" t="b">
        <v>0</v>
      </c>
      <c r="N1162" s="4">
        <v>19</v>
      </c>
      <c r="O1162" s="16">
        <f>(E1162/D1162)*100</f>
        <v>3.85</v>
      </c>
      <c r="P1162" s="7">
        <f t="shared" si="56"/>
        <v>60.789473684210527</v>
      </c>
      <c r="Q1162" s="4" t="str">
        <f>LEFT(T1162,FIND("/",T1162,1)-1)</f>
        <v>food</v>
      </c>
      <c r="R1162" s="4" t="str">
        <f>RIGHT(T1162,LEN(T1162)-FIND("/",T1162))</f>
        <v>food trucks</v>
      </c>
      <c r="S1162" s="4" t="b">
        <v>0</v>
      </c>
      <c r="T1162" s="4" t="s">
        <v>8284</v>
      </c>
    </row>
    <row r="1163" spans="1:20" ht="28.8" x14ac:dyDescent="0.3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11">
        <f t="shared" si="54"/>
        <v>42143.421168981477</v>
      </c>
      <c r="K1163" s="4">
        <v>1430233589</v>
      </c>
      <c r="L1163" s="11">
        <f t="shared" si="55"/>
        <v>42122.421168981477</v>
      </c>
      <c r="M1163" s="4" t="b">
        <v>0</v>
      </c>
      <c r="N1163" s="4">
        <v>0</v>
      </c>
      <c r="O1163" s="16">
        <f>(E1163/D1163)*100</f>
        <v>0</v>
      </c>
      <c r="P1163" s="7" t="e">
        <f t="shared" si="56"/>
        <v>#DIV/0!</v>
      </c>
      <c r="Q1163" s="4" t="str">
        <f>LEFT(T1163,FIND("/",T1163,1)-1)</f>
        <v>food</v>
      </c>
      <c r="R1163" s="4" t="str">
        <f>RIGHT(T1163,LEN(T1163)-FIND("/",T1163))</f>
        <v>food trucks</v>
      </c>
      <c r="S1163" s="4" t="b">
        <v>0</v>
      </c>
      <c r="T1163" s="4" t="s">
        <v>8284</v>
      </c>
    </row>
    <row r="1164" spans="1:20" ht="28.8" x14ac:dyDescent="0.3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11">
        <f t="shared" si="54"/>
        <v>41907.475277777776</v>
      </c>
      <c r="K1164" s="4">
        <v>1408983864</v>
      </c>
      <c r="L1164" s="11">
        <f t="shared" si="55"/>
        <v>41876.475277777776</v>
      </c>
      <c r="M1164" s="4" t="b">
        <v>0</v>
      </c>
      <c r="N1164" s="4">
        <v>2</v>
      </c>
      <c r="O1164" s="16">
        <f>(E1164/D1164)*100</f>
        <v>5.8333333333333341E-2</v>
      </c>
      <c r="P1164" s="7">
        <f t="shared" si="56"/>
        <v>17.5</v>
      </c>
      <c r="Q1164" s="4" t="str">
        <f>LEFT(T1164,FIND("/",T1164,1)-1)</f>
        <v>food</v>
      </c>
      <c r="R1164" s="4" t="str">
        <f>RIGHT(T1164,LEN(T1164)-FIND("/",T1164))</f>
        <v>food trucks</v>
      </c>
      <c r="S1164" s="4" t="b">
        <v>0</v>
      </c>
      <c r="T1164" s="4" t="s">
        <v>8284</v>
      </c>
    </row>
    <row r="1165" spans="1:20" ht="28.8" x14ac:dyDescent="0.3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11">
        <f t="shared" si="54"/>
        <v>41860.515277777777</v>
      </c>
      <c r="K1165" s="4">
        <v>1405012920</v>
      </c>
      <c r="L1165" s="11">
        <f t="shared" si="55"/>
        <v>41830.515277777777</v>
      </c>
      <c r="M1165" s="4" t="b">
        <v>0</v>
      </c>
      <c r="N1165" s="4">
        <v>0</v>
      </c>
      <c r="O1165" s="16">
        <f>(E1165/D1165)*100</f>
        <v>0</v>
      </c>
      <c r="P1165" s="7" t="e">
        <f t="shared" si="56"/>
        <v>#DIV/0!</v>
      </c>
      <c r="Q1165" s="4" t="str">
        <f>LEFT(T1165,FIND("/",T1165,1)-1)</f>
        <v>food</v>
      </c>
      <c r="R1165" s="4" t="str">
        <f>RIGHT(T1165,LEN(T1165)-FIND("/",T1165))</f>
        <v>food trucks</v>
      </c>
      <c r="S1165" s="4" t="b">
        <v>0</v>
      </c>
      <c r="T1165" s="4" t="s">
        <v>8284</v>
      </c>
    </row>
    <row r="1166" spans="1:20" ht="57.6" x14ac:dyDescent="0.3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11">
        <f t="shared" si="54"/>
        <v>42539.51599537037</v>
      </c>
      <c r="K1166" s="4">
        <v>1463678582</v>
      </c>
      <c r="L1166" s="11">
        <f t="shared" si="55"/>
        <v>42509.51599537037</v>
      </c>
      <c r="M1166" s="4" t="b">
        <v>0</v>
      </c>
      <c r="N1166" s="4">
        <v>0</v>
      </c>
      <c r="O1166" s="16">
        <f>(E1166/D1166)*100</f>
        <v>0</v>
      </c>
      <c r="P1166" s="7" t="e">
        <f t="shared" si="56"/>
        <v>#DIV/0!</v>
      </c>
      <c r="Q1166" s="4" t="str">
        <f>LEFT(T1166,FIND("/",T1166,1)-1)</f>
        <v>food</v>
      </c>
      <c r="R1166" s="4" t="str">
        <f>RIGHT(T1166,LEN(T1166)-FIND("/",T1166))</f>
        <v>food trucks</v>
      </c>
      <c r="S1166" s="4" t="b">
        <v>0</v>
      </c>
      <c r="T1166" s="4" t="s">
        <v>8284</v>
      </c>
    </row>
    <row r="1167" spans="1:20" ht="28.8" x14ac:dyDescent="0.3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11">
        <f t="shared" si="54"/>
        <v>41826.006134259253</v>
      </c>
      <c r="K1167" s="4">
        <v>1401685730</v>
      </c>
      <c r="L1167" s="11">
        <f t="shared" si="55"/>
        <v>41792.006134259253</v>
      </c>
      <c r="M1167" s="4" t="b">
        <v>0</v>
      </c>
      <c r="N1167" s="4">
        <v>25</v>
      </c>
      <c r="O1167" s="16">
        <f>(E1167/D1167)*100</f>
        <v>20.705000000000002</v>
      </c>
      <c r="P1167" s="7">
        <f t="shared" si="56"/>
        <v>82.82</v>
      </c>
      <c r="Q1167" s="4" t="str">
        <f>LEFT(T1167,FIND("/",T1167,1)-1)</f>
        <v>food</v>
      </c>
      <c r="R1167" s="4" t="str">
        <f>RIGHT(T1167,LEN(T1167)-FIND("/",T1167))</f>
        <v>food trucks</v>
      </c>
      <c r="S1167" s="4" t="b">
        <v>0</v>
      </c>
      <c r="T1167" s="4" t="s">
        <v>8284</v>
      </c>
    </row>
    <row r="1168" spans="1:20" ht="28.8" x14ac:dyDescent="0.3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11">
        <f t="shared" si="54"/>
        <v>42180.958333333336</v>
      </c>
      <c r="K1168" s="4">
        <v>1432640342</v>
      </c>
      <c r="L1168" s="11">
        <f t="shared" si="55"/>
        <v>42150.277106481481</v>
      </c>
      <c r="M1168" s="4" t="b">
        <v>0</v>
      </c>
      <c r="N1168" s="4">
        <v>8</v>
      </c>
      <c r="O1168" s="16">
        <f>(E1168/D1168)*100</f>
        <v>19.139999999999997</v>
      </c>
      <c r="P1168" s="7">
        <f t="shared" si="56"/>
        <v>358.875</v>
      </c>
      <c r="Q1168" s="4" t="str">
        <f>LEFT(T1168,FIND("/",T1168,1)-1)</f>
        <v>food</v>
      </c>
      <c r="R1168" s="4" t="str">
        <f>RIGHT(T1168,LEN(T1168)-FIND("/",T1168))</f>
        <v>food trucks</v>
      </c>
      <c r="S1168" s="4" t="b">
        <v>0</v>
      </c>
      <c r="T1168" s="4" t="s">
        <v>8284</v>
      </c>
    </row>
    <row r="1169" spans="1:20" x14ac:dyDescent="0.3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11">
        <f t="shared" si="54"/>
        <v>41894.526562499996</v>
      </c>
      <c r="K1169" s="4">
        <v>1407865095</v>
      </c>
      <c r="L1169" s="11">
        <f t="shared" si="55"/>
        <v>41863.526562499996</v>
      </c>
      <c r="M1169" s="4" t="b">
        <v>0</v>
      </c>
      <c r="N1169" s="4">
        <v>16</v>
      </c>
      <c r="O1169" s="16">
        <f>(E1169/D1169)*100</f>
        <v>1.6316666666666666</v>
      </c>
      <c r="P1169" s="7">
        <f t="shared" si="56"/>
        <v>61.1875</v>
      </c>
      <c r="Q1169" s="4" t="str">
        <f>LEFT(T1169,FIND("/",T1169,1)-1)</f>
        <v>food</v>
      </c>
      <c r="R1169" s="4" t="str">
        <f>RIGHT(T1169,LEN(T1169)-FIND("/",T1169))</f>
        <v>food trucks</v>
      </c>
      <c r="S1169" s="4" t="b">
        <v>0</v>
      </c>
      <c r="T1169" s="4" t="s">
        <v>8284</v>
      </c>
    </row>
    <row r="1170" spans="1:20" x14ac:dyDescent="0.3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11">
        <f t="shared" si="54"/>
        <v>42634.845659722218</v>
      </c>
      <c r="K1170" s="4">
        <v>1471915065</v>
      </c>
      <c r="L1170" s="11">
        <f t="shared" si="55"/>
        <v>42604.845659722218</v>
      </c>
      <c r="M1170" s="4" t="b">
        <v>0</v>
      </c>
      <c r="N1170" s="4">
        <v>3</v>
      </c>
      <c r="O1170" s="16">
        <f>(E1170/D1170)*100</f>
        <v>5.6666666666666661</v>
      </c>
      <c r="P1170" s="7">
        <f t="shared" si="56"/>
        <v>340</v>
      </c>
      <c r="Q1170" s="4" t="str">
        <f>LEFT(T1170,FIND("/",T1170,1)-1)</f>
        <v>food</v>
      </c>
      <c r="R1170" s="4" t="str">
        <f>RIGHT(T1170,LEN(T1170)-FIND("/",T1170))</f>
        <v>food trucks</v>
      </c>
      <c r="S1170" s="4" t="b">
        <v>0</v>
      </c>
      <c r="T1170" s="4" t="s">
        <v>8284</v>
      </c>
    </row>
    <row r="1171" spans="1:20" ht="28.8" x14ac:dyDescent="0.3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11">
        <f t="shared" si="54"/>
        <v>42057.145405092589</v>
      </c>
      <c r="K1171" s="4">
        <v>1422001763</v>
      </c>
      <c r="L1171" s="11">
        <f t="shared" si="55"/>
        <v>42027.145405092589</v>
      </c>
      <c r="M1171" s="4" t="b">
        <v>0</v>
      </c>
      <c r="N1171" s="4">
        <v>3</v>
      </c>
      <c r="O1171" s="16">
        <f>(E1171/D1171)*100</f>
        <v>0.16999999999999998</v>
      </c>
      <c r="P1171" s="7">
        <f t="shared" si="56"/>
        <v>5.666666666666667</v>
      </c>
      <c r="Q1171" s="4" t="str">
        <f>LEFT(T1171,FIND("/",T1171,1)-1)</f>
        <v>food</v>
      </c>
      <c r="R1171" s="4" t="str">
        <f>RIGHT(T1171,LEN(T1171)-FIND("/",T1171))</f>
        <v>food trucks</v>
      </c>
      <c r="S1171" s="4" t="b">
        <v>0</v>
      </c>
      <c r="T1171" s="4" t="s">
        <v>8284</v>
      </c>
    </row>
    <row r="1172" spans="1:20" ht="28.8" x14ac:dyDescent="0.3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11">
        <f t="shared" si="54"/>
        <v>42154.684849537036</v>
      </c>
      <c r="K1172" s="4">
        <v>1430429171</v>
      </c>
      <c r="L1172" s="11">
        <f t="shared" si="55"/>
        <v>42124.684849537036</v>
      </c>
      <c r="M1172" s="4" t="b">
        <v>0</v>
      </c>
      <c r="N1172" s="4">
        <v>2</v>
      </c>
      <c r="O1172" s="16">
        <f>(E1172/D1172)*100</f>
        <v>0.4</v>
      </c>
      <c r="P1172" s="7">
        <f t="shared" si="56"/>
        <v>50</v>
      </c>
      <c r="Q1172" s="4" t="str">
        <f>LEFT(T1172,FIND("/",T1172,1)-1)</f>
        <v>food</v>
      </c>
      <c r="R1172" s="4" t="str">
        <f>RIGHT(T1172,LEN(T1172)-FIND("/",T1172))</f>
        <v>food trucks</v>
      </c>
      <c r="S1172" s="4" t="b">
        <v>0</v>
      </c>
      <c r="T1172" s="4" t="s">
        <v>8284</v>
      </c>
    </row>
    <row r="1173" spans="1:20" x14ac:dyDescent="0.3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11">
        <f t="shared" si="54"/>
        <v>41956.638043981475</v>
      </c>
      <c r="K1173" s="4">
        <v>1414351127</v>
      </c>
      <c r="L1173" s="11">
        <f t="shared" si="55"/>
        <v>41938.596377314811</v>
      </c>
      <c r="M1173" s="4" t="b">
        <v>0</v>
      </c>
      <c r="N1173" s="4">
        <v>1</v>
      </c>
      <c r="O1173" s="16">
        <f>(E1173/D1173)*100</f>
        <v>0.1</v>
      </c>
      <c r="P1173" s="7">
        <f t="shared" si="56"/>
        <v>25</v>
      </c>
      <c r="Q1173" s="4" t="str">
        <f>LEFT(T1173,FIND("/",T1173,1)-1)</f>
        <v>food</v>
      </c>
      <c r="R1173" s="4" t="str">
        <f>RIGHT(T1173,LEN(T1173)-FIND("/",T1173))</f>
        <v>food trucks</v>
      </c>
      <c r="S1173" s="4" t="b">
        <v>0</v>
      </c>
      <c r="T1173" s="4" t="s">
        <v>8284</v>
      </c>
    </row>
    <row r="1174" spans="1:20" x14ac:dyDescent="0.3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11">
        <f t="shared" si="54"/>
        <v>41871.473981481482</v>
      </c>
      <c r="K1174" s="4">
        <v>1405959752</v>
      </c>
      <c r="L1174" s="11">
        <f t="shared" si="55"/>
        <v>41841.473981481482</v>
      </c>
      <c r="M1174" s="4" t="b">
        <v>0</v>
      </c>
      <c r="N1174" s="4">
        <v>0</v>
      </c>
      <c r="O1174" s="16">
        <f>(E1174/D1174)*100</f>
        <v>0</v>
      </c>
      <c r="P1174" s="7" t="e">
        <f t="shared" si="56"/>
        <v>#DIV/0!</v>
      </c>
      <c r="Q1174" s="4" t="str">
        <f>LEFT(T1174,FIND("/",T1174,1)-1)</f>
        <v>food</v>
      </c>
      <c r="R1174" s="4" t="str">
        <f>RIGHT(T1174,LEN(T1174)-FIND("/",T1174))</f>
        <v>food trucks</v>
      </c>
      <c r="S1174" s="4" t="b">
        <v>0</v>
      </c>
      <c r="T1174" s="4" t="s">
        <v>8284</v>
      </c>
    </row>
    <row r="1175" spans="1:20" ht="28.8" x14ac:dyDescent="0.3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11">
        <f t="shared" si="54"/>
        <v>42218.97751157407</v>
      </c>
      <c r="K1175" s="4">
        <v>1435552057</v>
      </c>
      <c r="L1175" s="11">
        <f t="shared" si="55"/>
        <v>42183.97751157407</v>
      </c>
      <c r="M1175" s="4" t="b">
        <v>0</v>
      </c>
      <c r="N1175" s="4">
        <v>1</v>
      </c>
      <c r="O1175" s="16">
        <f>(E1175/D1175)*100</f>
        <v>2.4E-2</v>
      </c>
      <c r="P1175" s="7">
        <f t="shared" si="56"/>
        <v>30</v>
      </c>
      <c r="Q1175" s="4" t="str">
        <f>LEFT(T1175,FIND("/",T1175,1)-1)</f>
        <v>food</v>
      </c>
      <c r="R1175" s="4" t="str">
        <f>RIGHT(T1175,LEN(T1175)-FIND("/",T1175))</f>
        <v>food trucks</v>
      </c>
      <c r="S1175" s="4" t="b">
        <v>0</v>
      </c>
      <c r="T1175" s="4" t="s">
        <v>8284</v>
      </c>
    </row>
    <row r="1176" spans="1:20" x14ac:dyDescent="0.3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11">
        <f t="shared" si="54"/>
        <v>42498.633414351854</v>
      </c>
      <c r="K1176" s="4">
        <v>1460146327</v>
      </c>
      <c r="L1176" s="11">
        <f t="shared" si="55"/>
        <v>42468.633414351854</v>
      </c>
      <c r="M1176" s="4" t="b">
        <v>0</v>
      </c>
      <c r="N1176" s="4">
        <v>19</v>
      </c>
      <c r="O1176" s="16">
        <f>(E1176/D1176)*100</f>
        <v>5.9066666666666672</v>
      </c>
      <c r="P1176" s="7">
        <f t="shared" si="56"/>
        <v>46.631578947368418</v>
      </c>
      <c r="Q1176" s="4" t="str">
        <f>LEFT(T1176,FIND("/",T1176,1)-1)</f>
        <v>food</v>
      </c>
      <c r="R1176" s="4" t="str">
        <f>RIGHT(T1176,LEN(T1176)-FIND("/",T1176))</f>
        <v>food trucks</v>
      </c>
      <c r="S1176" s="4" t="b">
        <v>0</v>
      </c>
      <c r="T1176" s="4" t="s">
        <v>8284</v>
      </c>
    </row>
    <row r="1177" spans="1:20" x14ac:dyDescent="0.3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11">
        <f t="shared" si="54"/>
        <v>42200.520127314812</v>
      </c>
      <c r="K1177" s="4">
        <v>1434389339</v>
      </c>
      <c r="L1177" s="11">
        <f t="shared" si="55"/>
        <v>42170.520127314812</v>
      </c>
      <c r="M1177" s="4" t="b">
        <v>0</v>
      </c>
      <c r="N1177" s="4">
        <v>9</v>
      </c>
      <c r="O1177" s="16">
        <f>(E1177/D1177)*100</f>
        <v>2.9250000000000003</v>
      </c>
      <c r="P1177" s="7">
        <f t="shared" si="56"/>
        <v>65</v>
      </c>
      <c r="Q1177" s="4" t="str">
        <f>LEFT(T1177,FIND("/",T1177,1)-1)</f>
        <v>food</v>
      </c>
      <c r="R1177" s="4" t="str">
        <f>RIGHT(T1177,LEN(T1177)-FIND("/",T1177))</f>
        <v>food trucks</v>
      </c>
      <c r="S1177" s="4" t="b">
        <v>0</v>
      </c>
      <c r="T1177" s="4" t="s">
        <v>8284</v>
      </c>
    </row>
    <row r="1178" spans="1:20" ht="43.2" x14ac:dyDescent="0.3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11">
        <f t="shared" si="54"/>
        <v>42800.333333333336</v>
      </c>
      <c r="K1178" s="4">
        <v>1484094498</v>
      </c>
      <c r="L1178" s="11">
        <f t="shared" si="55"/>
        <v>42745.811319444438</v>
      </c>
      <c r="M1178" s="4" t="b">
        <v>0</v>
      </c>
      <c r="N1178" s="4">
        <v>1</v>
      </c>
      <c r="O1178" s="16">
        <f>(E1178/D1178)*100</f>
        <v>5.7142857142857143E-3</v>
      </c>
      <c r="P1178" s="7">
        <f t="shared" si="56"/>
        <v>10</v>
      </c>
      <c r="Q1178" s="4" t="str">
        <f>LEFT(T1178,FIND("/",T1178,1)-1)</f>
        <v>food</v>
      </c>
      <c r="R1178" s="4" t="str">
        <f>RIGHT(T1178,LEN(T1178)-FIND("/",T1178))</f>
        <v>food trucks</v>
      </c>
      <c r="S1178" s="4" t="b">
        <v>0</v>
      </c>
      <c r="T1178" s="4" t="s">
        <v>8284</v>
      </c>
    </row>
    <row r="1179" spans="1:20" ht="28.8" x14ac:dyDescent="0.3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11">
        <f t="shared" si="54"/>
        <v>41927.452499999999</v>
      </c>
      <c r="K1179" s="4">
        <v>1410796296</v>
      </c>
      <c r="L1179" s="11">
        <f t="shared" si="55"/>
        <v>41897.452499999999</v>
      </c>
      <c r="M1179" s="4" t="b">
        <v>0</v>
      </c>
      <c r="N1179" s="4">
        <v>0</v>
      </c>
      <c r="O1179" s="16">
        <f>(E1179/D1179)*100</f>
        <v>0</v>
      </c>
      <c r="P1179" s="7" t="e">
        <f t="shared" si="56"/>
        <v>#DIV/0!</v>
      </c>
      <c r="Q1179" s="4" t="str">
        <f>LEFT(T1179,FIND("/",T1179,1)-1)</f>
        <v>food</v>
      </c>
      <c r="R1179" s="4" t="str">
        <f>RIGHT(T1179,LEN(T1179)-FIND("/",T1179))</f>
        <v>food trucks</v>
      </c>
      <c r="S1179" s="4" t="b">
        <v>0</v>
      </c>
      <c r="T1179" s="4" t="s">
        <v>8284</v>
      </c>
    </row>
    <row r="1180" spans="1:20" ht="28.8" x14ac:dyDescent="0.3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11">
        <f t="shared" si="54"/>
        <v>41867.69736111111</v>
      </c>
      <c r="K1180" s="4">
        <v>1405633452</v>
      </c>
      <c r="L1180" s="11">
        <f t="shared" si="55"/>
        <v>41837.69736111111</v>
      </c>
      <c r="M1180" s="4" t="b">
        <v>0</v>
      </c>
      <c r="N1180" s="4">
        <v>1</v>
      </c>
      <c r="O1180" s="16">
        <f>(E1180/D1180)*100</f>
        <v>6.6666666666666671E-3</v>
      </c>
      <c r="P1180" s="7">
        <f t="shared" si="56"/>
        <v>5</v>
      </c>
      <c r="Q1180" s="4" t="str">
        <f>LEFT(T1180,FIND("/",T1180,1)-1)</f>
        <v>food</v>
      </c>
      <c r="R1180" s="4" t="str">
        <f>RIGHT(T1180,LEN(T1180)-FIND("/",T1180))</f>
        <v>food trucks</v>
      </c>
      <c r="S1180" s="4" t="b">
        <v>0</v>
      </c>
      <c r="T1180" s="4" t="s">
        <v>8284</v>
      </c>
    </row>
    <row r="1181" spans="1:20" ht="28.8" x14ac:dyDescent="0.3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11">
        <f t="shared" si="54"/>
        <v>42305.511886574073</v>
      </c>
      <c r="K1181" s="4">
        <v>1443460627</v>
      </c>
      <c r="L1181" s="11">
        <f t="shared" si="55"/>
        <v>42275.511886574073</v>
      </c>
      <c r="M1181" s="4" t="b">
        <v>0</v>
      </c>
      <c r="N1181" s="4">
        <v>5</v>
      </c>
      <c r="O1181" s="16">
        <f>(E1181/D1181)*100</f>
        <v>5.3333333333333339</v>
      </c>
      <c r="P1181" s="7">
        <f t="shared" si="56"/>
        <v>640</v>
      </c>
      <c r="Q1181" s="4" t="str">
        <f>LEFT(T1181,FIND("/",T1181,1)-1)</f>
        <v>food</v>
      </c>
      <c r="R1181" s="4" t="str">
        <f>RIGHT(T1181,LEN(T1181)-FIND("/",T1181))</f>
        <v>food trucks</v>
      </c>
      <c r="S1181" s="4" t="b">
        <v>0</v>
      </c>
      <c r="T1181" s="4" t="s">
        <v>8284</v>
      </c>
    </row>
    <row r="1182" spans="1:20" ht="28.8" x14ac:dyDescent="0.3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11">
        <f t="shared" si="54"/>
        <v>41818.598541666666</v>
      </c>
      <c r="K1182" s="4">
        <v>1400786514</v>
      </c>
      <c r="L1182" s="11">
        <f t="shared" si="55"/>
        <v>41781.598541666666</v>
      </c>
      <c r="M1182" s="4" t="b">
        <v>0</v>
      </c>
      <c r="N1182" s="4">
        <v>85</v>
      </c>
      <c r="O1182" s="16">
        <f>(E1182/D1182)*100</f>
        <v>11.75</v>
      </c>
      <c r="P1182" s="7">
        <f t="shared" si="56"/>
        <v>69.117647058823536</v>
      </c>
      <c r="Q1182" s="4" t="str">
        <f>LEFT(T1182,FIND("/",T1182,1)-1)</f>
        <v>food</v>
      </c>
      <c r="R1182" s="4" t="str">
        <f>RIGHT(T1182,LEN(T1182)-FIND("/",T1182))</f>
        <v>food trucks</v>
      </c>
      <c r="S1182" s="4" t="b">
        <v>0</v>
      </c>
      <c r="T1182" s="4" t="s">
        <v>8284</v>
      </c>
    </row>
    <row r="1183" spans="1:20" x14ac:dyDescent="0.3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11">
        <f t="shared" si="54"/>
        <v>42064.131030092591</v>
      </c>
      <c r="K1183" s="4">
        <v>1422605321</v>
      </c>
      <c r="L1183" s="11">
        <f t="shared" si="55"/>
        <v>42034.131030092591</v>
      </c>
      <c r="M1183" s="4" t="b">
        <v>0</v>
      </c>
      <c r="N1183" s="4">
        <v>3</v>
      </c>
      <c r="O1183" s="16">
        <f>(E1183/D1183)*100</f>
        <v>8.0000000000000002E-3</v>
      </c>
      <c r="P1183" s="7">
        <f t="shared" si="56"/>
        <v>1.3333333333333333</v>
      </c>
      <c r="Q1183" s="4" t="str">
        <f>LEFT(T1183,FIND("/",T1183,1)-1)</f>
        <v>food</v>
      </c>
      <c r="R1183" s="4" t="str">
        <f>RIGHT(T1183,LEN(T1183)-FIND("/",T1183))</f>
        <v>food trucks</v>
      </c>
      <c r="S1183" s="4" t="b">
        <v>0</v>
      </c>
      <c r="T1183" s="4" t="s">
        <v>8284</v>
      </c>
    </row>
    <row r="1184" spans="1:20" ht="28.8" x14ac:dyDescent="0.3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11">
        <f t="shared" si="54"/>
        <v>42747.487499999996</v>
      </c>
      <c r="K1184" s="4">
        <v>1482609088</v>
      </c>
      <c r="L1184" s="11">
        <f t="shared" si="55"/>
        <v>42728.619074074071</v>
      </c>
      <c r="M1184" s="4" t="b">
        <v>0</v>
      </c>
      <c r="N1184" s="4">
        <v>4</v>
      </c>
      <c r="O1184" s="16">
        <f>(E1184/D1184)*100</f>
        <v>4.2</v>
      </c>
      <c r="P1184" s="7">
        <f t="shared" si="56"/>
        <v>10.5</v>
      </c>
      <c r="Q1184" s="4" t="str">
        <f>LEFT(T1184,FIND("/",T1184,1)-1)</f>
        <v>food</v>
      </c>
      <c r="R1184" s="4" t="str">
        <f>RIGHT(T1184,LEN(T1184)-FIND("/",T1184))</f>
        <v>food trucks</v>
      </c>
      <c r="S1184" s="4" t="b">
        <v>0</v>
      </c>
      <c r="T1184" s="4" t="s">
        <v>8284</v>
      </c>
    </row>
    <row r="1185" spans="1:20" ht="28.8" x14ac:dyDescent="0.3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11">
        <f t="shared" si="54"/>
        <v>42675.957638888889</v>
      </c>
      <c r="K1185" s="4">
        <v>1476391223</v>
      </c>
      <c r="L1185" s="11">
        <f t="shared" si="55"/>
        <v>42656.653043981474</v>
      </c>
      <c r="M1185" s="4" t="b">
        <v>0</v>
      </c>
      <c r="N1185" s="4">
        <v>3</v>
      </c>
      <c r="O1185" s="16">
        <f>(E1185/D1185)*100</f>
        <v>4</v>
      </c>
      <c r="P1185" s="7">
        <f t="shared" si="56"/>
        <v>33.333333333333336</v>
      </c>
      <c r="Q1185" s="4" t="str">
        <f>LEFT(T1185,FIND("/",T1185,1)-1)</f>
        <v>food</v>
      </c>
      <c r="R1185" s="4" t="str">
        <f>RIGHT(T1185,LEN(T1185)-FIND("/",T1185))</f>
        <v>food trucks</v>
      </c>
      <c r="S1185" s="4" t="b">
        <v>0</v>
      </c>
      <c r="T1185" s="4" t="s">
        <v>8284</v>
      </c>
    </row>
    <row r="1186" spans="1:20" ht="28.8" x14ac:dyDescent="0.3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11">
        <f t="shared" si="54"/>
        <v>42772.391331018516</v>
      </c>
      <c r="K1186" s="4">
        <v>1483712611</v>
      </c>
      <c r="L1186" s="11">
        <f t="shared" si="55"/>
        <v>42741.391331018516</v>
      </c>
      <c r="M1186" s="4" t="b">
        <v>0</v>
      </c>
      <c r="N1186" s="4">
        <v>375</v>
      </c>
      <c r="O1186" s="16">
        <f>(E1186/D1186)*100</f>
        <v>104.93636363636362</v>
      </c>
      <c r="P1186" s="7">
        <f t="shared" si="56"/>
        <v>61.562666666666665</v>
      </c>
      <c r="Q1186" s="4" t="str">
        <f>LEFT(T1186,FIND("/",T1186,1)-1)</f>
        <v>photography</v>
      </c>
      <c r="R1186" s="4" t="str">
        <f>RIGHT(T1186,LEN(T1186)-FIND("/",T1186))</f>
        <v>photobooks</v>
      </c>
      <c r="S1186" s="4" t="b">
        <v>1</v>
      </c>
      <c r="T1186" s="4" t="s">
        <v>8285</v>
      </c>
    </row>
    <row r="1187" spans="1:20" ht="28.8" x14ac:dyDescent="0.3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11">
        <f t="shared" si="54"/>
        <v>42162.958333333336</v>
      </c>
      <c r="K1187" s="4">
        <v>1430945149</v>
      </c>
      <c r="L1187" s="11">
        <f t="shared" si="55"/>
        <v>42130.656817129631</v>
      </c>
      <c r="M1187" s="4" t="b">
        <v>0</v>
      </c>
      <c r="N1187" s="4">
        <v>111</v>
      </c>
      <c r="O1187" s="16">
        <f>(E1187/D1187)*100</f>
        <v>105.44</v>
      </c>
      <c r="P1187" s="7">
        <f t="shared" si="56"/>
        <v>118.73873873873873</v>
      </c>
      <c r="Q1187" s="4" t="str">
        <f>LEFT(T1187,FIND("/",T1187,1)-1)</f>
        <v>photography</v>
      </c>
      <c r="R1187" s="4" t="str">
        <f>RIGHT(T1187,LEN(T1187)-FIND("/",T1187))</f>
        <v>photobooks</v>
      </c>
      <c r="S1187" s="4" t="b">
        <v>1</v>
      </c>
      <c r="T1187" s="4" t="s">
        <v>8285</v>
      </c>
    </row>
    <row r="1188" spans="1:20" ht="28.8" x14ac:dyDescent="0.3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11">
        <f t="shared" si="54"/>
        <v>42156.737499999996</v>
      </c>
      <c r="K1188" s="4">
        <v>1430340195</v>
      </c>
      <c r="L1188" s="11">
        <f t="shared" si="55"/>
        <v>42123.655034722215</v>
      </c>
      <c r="M1188" s="4" t="b">
        <v>0</v>
      </c>
      <c r="N1188" s="4">
        <v>123</v>
      </c>
      <c r="O1188" s="16">
        <f>(E1188/D1188)*100</f>
        <v>106.73333333333332</v>
      </c>
      <c r="P1188" s="7">
        <f t="shared" si="56"/>
        <v>65.081300813008127</v>
      </c>
      <c r="Q1188" s="4" t="str">
        <f>LEFT(T1188,FIND("/",T1188,1)-1)</f>
        <v>photography</v>
      </c>
      <c r="R1188" s="4" t="str">
        <f>RIGHT(T1188,LEN(T1188)-FIND("/",T1188))</f>
        <v>photobooks</v>
      </c>
      <c r="S1188" s="4" t="b">
        <v>1</v>
      </c>
      <c r="T1188" s="4" t="s">
        <v>8285</v>
      </c>
    </row>
    <row r="1189" spans="1:20" ht="28.8" x14ac:dyDescent="0.3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11">
        <f t="shared" si="54"/>
        <v>42141.541666666664</v>
      </c>
      <c r="K1189" s="4">
        <v>1429133323</v>
      </c>
      <c r="L1189" s="11">
        <f t="shared" si="55"/>
        <v>42109.686608796292</v>
      </c>
      <c r="M1189" s="4" t="b">
        <v>0</v>
      </c>
      <c r="N1189" s="4">
        <v>70</v>
      </c>
      <c r="O1189" s="16">
        <f>(E1189/D1189)*100</f>
        <v>104.12571428571428</v>
      </c>
      <c r="P1189" s="7">
        <f t="shared" si="56"/>
        <v>130.15714285714284</v>
      </c>
      <c r="Q1189" s="4" t="str">
        <f>LEFT(T1189,FIND("/",T1189,1)-1)</f>
        <v>photography</v>
      </c>
      <c r="R1189" s="4" t="str">
        <f>RIGHT(T1189,LEN(T1189)-FIND("/",T1189))</f>
        <v>photobooks</v>
      </c>
      <c r="S1189" s="4" t="b">
        <v>1</v>
      </c>
      <c r="T1189" s="4" t="s">
        <v>8285</v>
      </c>
    </row>
    <row r="1190" spans="1:20" x14ac:dyDescent="0.3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11">
        <f t="shared" si="54"/>
        <v>42732.492361111108</v>
      </c>
      <c r="K1190" s="4">
        <v>1481129340</v>
      </c>
      <c r="L1190" s="11">
        <f t="shared" si="55"/>
        <v>42711.492361111108</v>
      </c>
      <c r="M1190" s="4" t="b">
        <v>0</v>
      </c>
      <c r="N1190" s="4">
        <v>85</v>
      </c>
      <c r="O1190" s="16">
        <f>(E1190/D1190)*100</f>
        <v>160.54999999999998</v>
      </c>
      <c r="P1190" s="7">
        <f t="shared" si="56"/>
        <v>37.776470588235291</v>
      </c>
      <c r="Q1190" s="4" t="str">
        <f>LEFT(T1190,FIND("/",T1190,1)-1)</f>
        <v>photography</v>
      </c>
      <c r="R1190" s="4" t="str">
        <f>RIGHT(T1190,LEN(T1190)-FIND("/",T1190))</f>
        <v>photobooks</v>
      </c>
      <c r="S1190" s="4" t="b">
        <v>1</v>
      </c>
      <c r="T1190" s="4" t="s">
        <v>8285</v>
      </c>
    </row>
    <row r="1191" spans="1:20" ht="28.8" x14ac:dyDescent="0.3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11">
        <f t="shared" si="54"/>
        <v>42550.770775462959</v>
      </c>
      <c r="K1191" s="4">
        <v>1465428595</v>
      </c>
      <c r="L1191" s="11">
        <f t="shared" si="55"/>
        <v>42529.770775462959</v>
      </c>
      <c r="M1191" s="4" t="b">
        <v>0</v>
      </c>
      <c r="N1191" s="4">
        <v>86</v>
      </c>
      <c r="O1191" s="16">
        <f>(E1191/D1191)*100</f>
        <v>107.77777777777777</v>
      </c>
      <c r="P1191" s="7">
        <f t="shared" si="56"/>
        <v>112.79069767441861</v>
      </c>
      <c r="Q1191" s="4" t="str">
        <f>LEFT(T1191,FIND("/",T1191,1)-1)</f>
        <v>photography</v>
      </c>
      <c r="R1191" s="4" t="str">
        <f>RIGHT(T1191,LEN(T1191)-FIND("/",T1191))</f>
        <v>photobooks</v>
      </c>
      <c r="S1191" s="4" t="b">
        <v>1</v>
      </c>
      <c r="T1191" s="4" t="s">
        <v>8285</v>
      </c>
    </row>
    <row r="1192" spans="1:20" x14ac:dyDescent="0.3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11">
        <f t="shared" si="54"/>
        <v>41882.457465277774</v>
      </c>
      <c r="K1192" s="4">
        <v>1406908725</v>
      </c>
      <c r="L1192" s="11">
        <f t="shared" si="55"/>
        <v>41852.457465277774</v>
      </c>
      <c r="M1192" s="4" t="b">
        <v>0</v>
      </c>
      <c r="N1192" s="4">
        <v>13</v>
      </c>
      <c r="O1192" s="16">
        <f>(E1192/D1192)*100</f>
        <v>135</v>
      </c>
      <c r="P1192" s="7">
        <f t="shared" si="56"/>
        <v>51.92307692307692</v>
      </c>
      <c r="Q1192" s="4" t="str">
        <f>LEFT(T1192,FIND("/",T1192,1)-1)</f>
        <v>photography</v>
      </c>
      <c r="R1192" s="4" t="str">
        <f>RIGHT(T1192,LEN(T1192)-FIND("/",T1192))</f>
        <v>photobooks</v>
      </c>
      <c r="S1192" s="4" t="b">
        <v>1</v>
      </c>
      <c r="T1192" s="4" t="s">
        <v>8285</v>
      </c>
    </row>
    <row r="1193" spans="1:20" ht="28.8" x14ac:dyDescent="0.3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11">
        <f t="shared" si="54"/>
        <v>42449.353703703695</v>
      </c>
      <c r="K1193" s="4">
        <v>1455892160</v>
      </c>
      <c r="L1193" s="11">
        <f t="shared" si="55"/>
        <v>42419.395370370366</v>
      </c>
      <c r="M1193" s="4" t="b">
        <v>0</v>
      </c>
      <c r="N1193" s="4">
        <v>33</v>
      </c>
      <c r="O1193" s="16">
        <f>(E1193/D1193)*100</f>
        <v>109.07407407407408</v>
      </c>
      <c r="P1193" s="7">
        <f t="shared" si="56"/>
        <v>89.242424242424249</v>
      </c>
      <c r="Q1193" s="4" t="str">
        <f>LEFT(T1193,FIND("/",T1193,1)-1)</f>
        <v>photography</v>
      </c>
      <c r="R1193" s="4" t="str">
        <f>RIGHT(T1193,LEN(T1193)-FIND("/",T1193))</f>
        <v>photobooks</v>
      </c>
      <c r="S1193" s="4" t="b">
        <v>1</v>
      </c>
      <c r="T1193" s="4" t="s">
        <v>8285</v>
      </c>
    </row>
    <row r="1194" spans="1:20" x14ac:dyDescent="0.3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11">
        <f t="shared" si="54"/>
        <v>42777.298356481479</v>
      </c>
      <c r="K1194" s="4">
        <v>1484222978</v>
      </c>
      <c r="L1194" s="11">
        <f t="shared" si="55"/>
        <v>42747.298356481479</v>
      </c>
      <c r="M1194" s="4" t="b">
        <v>0</v>
      </c>
      <c r="N1194" s="4">
        <v>15</v>
      </c>
      <c r="O1194" s="16">
        <f>(E1194/D1194)*100</f>
        <v>290</v>
      </c>
      <c r="P1194" s="7">
        <f t="shared" si="56"/>
        <v>19.333333333333332</v>
      </c>
      <c r="Q1194" s="4" t="str">
        <f>LEFT(T1194,FIND("/",T1194,1)-1)</f>
        <v>photography</v>
      </c>
      <c r="R1194" s="4" t="str">
        <f>RIGHT(T1194,LEN(T1194)-FIND("/",T1194))</f>
        <v>photobooks</v>
      </c>
      <c r="S1194" s="4" t="b">
        <v>1</v>
      </c>
      <c r="T1194" s="4" t="s">
        <v>8285</v>
      </c>
    </row>
    <row r="1195" spans="1:20" ht="28.8" x14ac:dyDescent="0.3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11">
        <f t="shared" si="54"/>
        <v>42469.526076388887</v>
      </c>
      <c r="K1195" s="4">
        <v>1455043053</v>
      </c>
      <c r="L1195" s="11">
        <f t="shared" si="55"/>
        <v>42409.567743055559</v>
      </c>
      <c r="M1195" s="4" t="b">
        <v>0</v>
      </c>
      <c r="N1195" s="4">
        <v>273</v>
      </c>
      <c r="O1195" s="16">
        <f>(E1195/D1195)*100</f>
        <v>103.95714285714286</v>
      </c>
      <c r="P1195" s="7">
        <f t="shared" si="56"/>
        <v>79.967032967032964</v>
      </c>
      <c r="Q1195" s="4" t="str">
        <f>LEFT(T1195,FIND("/",T1195,1)-1)</f>
        <v>photography</v>
      </c>
      <c r="R1195" s="4" t="str">
        <f>RIGHT(T1195,LEN(T1195)-FIND("/",T1195))</f>
        <v>photobooks</v>
      </c>
      <c r="S1195" s="4" t="b">
        <v>1</v>
      </c>
      <c r="T1195" s="4" t="s">
        <v>8285</v>
      </c>
    </row>
    <row r="1196" spans="1:20" ht="28.8" x14ac:dyDescent="0.3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11">
        <f t="shared" si="54"/>
        <v>42102.27984953703</v>
      </c>
      <c r="K1196" s="4">
        <v>1425901379</v>
      </c>
      <c r="L1196" s="11">
        <f t="shared" si="55"/>
        <v>42072.27984953703</v>
      </c>
      <c r="M1196" s="4" t="b">
        <v>0</v>
      </c>
      <c r="N1196" s="4">
        <v>714</v>
      </c>
      <c r="O1196" s="16">
        <f>(E1196/D1196)*100</f>
        <v>322.24</v>
      </c>
      <c r="P1196" s="7">
        <f t="shared" si="56"/>
        <v>56.414565826330531</v>
      </c>
      <c r="Q1196" s="4" t="str">
        <f>LEFT(T1196,FIND("/",T1196,1)-1)</f>
        <v>photography</v>
      </c>
      <c r="R1196" s="4" t="str">
        <f>RIGHT(T1196,LEN(T1196)-FIND("/",T1196))</f>
        <v>photobooks</v>
      </c>
      <c r="S1196" s="4" t="b">
        <v>1</v>
      </c>
      <c r="T1196" s="4" t="s">
        <v>8285</v>
      </c>
    </row>
    <row r="1197" spans="1:20" ht="28.8" x14ac:dyDescent="0.3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11">
        <f t="shared" si="54"/>
        <v>42358.166666666664</v>
      </c>
      <c r="K1197" s="4">
        <v>1445415653</v>
      </c>
      <c r="L1197" s="11">
        <f t="shared" si="55"/>
        <v>42298.139502314814</v>
      </c>
      <c r="M1197" s="4" t="b">
        <v>0</v>
      </c>
      <c r="N1197" s="4">
        <v>170</v>
      </c>
      <c r="O1197" s="16">
        <f>(E1197/D1197)*100</f>
        <v>135</v>
      </c>
      <c r="P1197" s="7">
        <f t="shared" si="56"/>
        <v>79.411764705882348</v>
      </c>
      <c r="Q1197" s="4" t="str">
        <f>LEFT(T1197,FIND("/",T1197,1)-1)</f>
        <v>photography</v>
      </c>
      <c r="R1197" s="4" t="str">
        <f>RIGHT(T1197,LEN(T1197)-FIND("/",T1197))</f>
        <v>photobooks</v>
      </c>
      <c r="S1197" s="4" t="b">
        <v>1</v>
      </c>
      <c r="T1197" s="4" t="s">
        <v>8285</v>
      </c>
    </row>
    <row r="1198" spans="1:20" ht="28.8" x14ac:dyDescent="0.3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11">
        <f t="shared" si="54"/>
        <v>42356.610405092586</v>
      </c>
      <c r="K1198" s="4">
        <v>1447875539</v>
      </c>
      <c r="L1198" s="11">
        <f t="shared" si="55"/>
        <v>42326.610405092586</v>
      </c>
      <c r="M1198" s="4" t="b">
        <v>0</v>
      </c>
      <c r="N1198" s="4">
        <v>512</v>
      </c>
      <c r="O1198" s="16">
        <f>(E1198/D1198)*100</f>
        <v>269.91034482758624</v>
      </c>
      <c r="P1198" s="7">
        <f t="shared" si="56"/>
        <v>76.439453125</v>
      </c>
      <c r="Q1198" s="4" t="str">
        <f>LEFT(T1198,FIND("/",T1198,1)-1)</f>
        <v>photography</v>
      </c>
      <c r="R1198" s="4" t="str">
        <f>RIGHT(T1198,LEN(T1198)-FIND("/",T1198))</f>
        <v>photobooks</v>
      </c>
      <c r="S1198" s="4" t="b">
        <v>1</v>
      </c>
      <c r="T1198" s="4" t="s">
        <v>8285</v>
      </c>
    </row>
    <row r="1199" spans="1:20" ht="28.8" x14ac:dyDescent="0.3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11">
        <f t="shared" si="54"/>
        <v>42534.040972222218</v>
      </c>
      <c r="K1199" s="4">
        <v>1463155034</v>
      </c>
      <c r="L1199" s="11">
        <f t="shared" si="55"/>
        <v>42503.456412037034</v>
      </c>
      <c r="M1199" s="4" t="b">
        <v>0</v>
      </c>
      <c r="N1199" s="4">
        <v>314</v>
      </c>
      <c r="O1199" s="16">
        <f>(E1199/D1199)*100</f>
        <v>253.29333333333332</v>
      </c>
      <c r="P1199" s="7">
        <f t="shared" si="56"/>
        <v>121</v>
      </c>
      <c r="Q1199" s="4" t="str">
        <f>LEFT(T1199,FIND("/",T1199,1)-1)</f>
        <v>photography</v>
      </c>
      <c r="R1199" s="4" t="str">
        <f>RIGHT(T1199,LEN(T1199)-FIND("/",T1199))</f>
        <v>photobooks</v>
      </c>
      <c r="S1199" s="4" t="b">
        <v>1</v>
      </c>
      <c r="T1199" s="4" t="s">
        <v>8285</v>
      </c>
    </row>
    <row r="1200" spans="1:20" ht="28.8" x14ac:dyDescent="0.3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11">
        <f t="shared" si="54"/>
        <v>42368.916666666664</v>
      </c>
      <c r="K1200" s="4">
        <v>1448463086</v>
      </c>
      <c r="L1200" s="11">
        <f t="shared" si="55"/>
        <v>42333.410717592589</v>
      </c>
      <c r="M1200" s="4" t="b">
        <v>0</v>
      </c>
      <c r="N1200" s="4">
        <v>167</v>
      </c>
      <c r="O1200" s="16">
        <f>(E1200/D1200)*100</f>
        <v>260.59999999999997</v>
      </c>
      <c r="P1200" s="7">
        <f t="shared" si="56"/>
        <v>54.616766467065865</v>
      </c>
      <c r="Q1200" s="4" t="str">
        <f>LEFT(T1200,FIND("/",T1200,1)-1)</f>
        <v>photography</v>
      </c>
      <c r="R1200" s="4" t="str">
        <f>RIGHT(T1200,LEN(T1200)-FIND("/",T1200))</f>
        <v>photobooks</v>
      </c>
      <c r="S1200" s="4" t="b">
        <v>1</v>
      </c>
      <c r="T1200" s="4" t="s">
        <v>8285</v>
      </c>
    </row>
    <row r="1201" spans="1:20" ht="28.8" x14ac:dyDescent="0.3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11">
        <f t="shared" si="54"/>
        <v>42193.562499999993</v>
      </c>
      <c r="K1201" s="4">
        <v>1433615400</v>
      </c>
      <c r="L1201" s="11">
        <f t="shared" si="55"/>
        <v>42161.562499999993</v>
      </c>
      <c r="M1201" s="4" t="b">
        <v>0</v>
      </c>
      <c r="N1201" s="4">
        <v>9</v>
      </c>
      <c r="O1201" s="16">
        <f>(E1201/D1201)*100</f>
        <v>101.31677953348381</v>
      </c>
      <c r="P1201" s="7">
        <f t="shared" si="56"/>
        <v>299.22222222222223</v>
      </c>
      <c r="Q1201" s="4" t="str">
        <f>LEFT(T1201,FIND("/",T1201,1)-1)</f>
        <v>photography</v>
      </c>
      <c r="R1201" s="4" t="str">
        <f>RIGHT(T1201,LEN(T1201)-FIND("/",T1201))</f>
        <v>photobooks</v>
      </c>
      <c r="S1201" s="4" t="b">
        <v>1</v>
      </c>
      <c r="T1201" s="4" t="s">
        <v>8285</v>
      </c>
    </row>
    <row r="1202" spans="1:20" ht="28.8" x14ac:dyDescent="0.3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11">
        <f t="shared" si="54"/>
        <v>42110.269166666665</v>
      </c>
      <c r="K1202" s="4">
        <v>1427369256</v>
      </c>
      <c r="L1202" s="11">
        <f t="shared" si="55"/>
        <v>42089.269166666665</v>
      </c>
      <c r="M1202" s="4" t="b">
        <v>0</v>
      </c>
      <c r="N1202" s="4">
        <v>103</v>
      </c>
      <c r="O1202" s="16">
        <f>(E1202/D1202)*100</f>
        <v>125.60416666666667</v>
      </c>
      <c r="P1202" s="7">
        <f t="shared" si="56"/>
        <v>58.533980582524272</v>
      </c>
      <c r="Q1202" s="4" t="str">
        <f>LEFT(T1202,FIND("/",T1202,1)-1)</f>
        <v>photography</v>
      </c>
      <c r="R1202" s="4" t="str">
        <f>RIGHT(T1202,LEN(T1202)-FIND("/",T1202))</f>
        <v>photobooks</v>
      </c>
      <c r="S1202" s="4" t="b">
        <v>1</v>
      </c>
      <c r="T1202" s="4" t="s">
        <v>8285</v>
      </c>
    </row>
    <row r="1203" spans="1:20" ht="28.8" x14ac:dyDescent="0.3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11">
        <f t="shared" si="54"/>
        <v>42566.398680555554</v>
      </c>
      <c r="K1203" s="4">
        <v>1466001246</v>
      </c>
      <c r="L1203" s="11">
        <f t="shared" si="55"/>
        <v>42536.398680555554</v>
      </c>
      <c r="M1203" s="4" t="b">
        <v>0</v>
      </c>
      <c r="N1203" s="4">
        <v>111</v>
      </c>
      <c r="O1203" s="16">
        <f>(E1203/D1203)*100</f>
        <v>102.43783333333334</v>
      </c>
      <c r="P1203" s="7">
        <f t="shared" si="56"/>
        <v>55.371801801801809</v>
      </c>
      <c r="Q1203" s="4" t="str">
        <f>LEFT(T1203,FIND("/",T1203,1)-1)</f>
        <v>photography</v>
      </c>
      <c r="R1203" s="4" t="str">
        <f>RIGHT(T1203,LEN(T1203)-FIND("/",T1203))</f>
        <v>photobooks</v>
      </c>
      <c r="S1203" s="4" t="b">
        <v>1</v>
      </c>
      <c r="T1203" s="4" t="s">
        <v>8285</v>
      </c>
    </row>
    <row r="1204" spans="1:20" ht="28.8" x14ac:dyDescent="0.3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11">
        <f t="shared" si="54"/>
        <v>42182.080486111103</v>
      </c>
      <c r="K1204" s="4">
        <v>1432796154</v>
      </c>
      <c r="L1204" s="11">
        <f t="shared" si="55"/>
        <v>42152.080486111103</v>
      </c>
      <c r="M1204" s="4" t="b">
        <v>0</v>
      </c>
      <c r="N1204" s="4">
        <v>271</v>
      </c>
      <c r="O1204" s="16">
        <f>(E1204/D1204)*100</f>
        <v>199.244</v>
      </c>
      <c r="P1204" s="7">
        <f t="shared" si="56"/>
        <v>183.80442804428046</v>
      </c>
      <c r="Q1204" s="4" t="str">
        <f>LEFT(T1204,FIND("/",T1204,1)-1)</f>
        <v>photography</v>
      </c>
      <c r="R1204" s="4" t="str">
        <f>RIGHT(T1204,LEN(T1204)-FIND("/",T1204))</f>
        <v>photobooks</v>
      </c>
      <c r="S1204" s="4" t="b">
        <v>1</v>
      </c>
      <c r="T1204" s="4" t="s">
        <v>8285</v>
      </c>
    </row>
    <row r="1205" spans="1:20" ht="28.8" x14ac:dyDescent="0.3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11">
        <f t="shared" si="54"/>
        <v>42155.4065625</v>
      </c>
      <c r="K1205" s="4">
        <v>1430491527</v>
      </c>
      <c r="L1205" s="11">
        <f t="shared" si="55"/>
        <v>42125.4065625</v>
      </c>
      <c r="M1205" s="4" t="b">
        <v>0</v>
      </c>
      <c r="N1205" s="4">
        <v>101</v>
      </c>
      <c r="O1205" s="16">
        <f>(E1205/D1205)*100</f>
        <v>102.45398773006136</v>
      </c>
      <c r="P1205" s="7">
        <f t="shared" si="56"/>
        <v>165.34653465346534</v>
      </c>
      <c r="Q1205" s="4" t="str">
        <f>LEFT(T1205,FIND("/",T1205,1)-1)</f>
        <v>photography</v>
      </c>
      <c r="R1205" s="4" t="str">
        <f>RIGHT(T1205,LEN(T1205)-FIND("/",T1205))</f>
        <v>photobooks</v>
      </c>
      <c r="S1205" s="4" t="b">
        <v>1</v>
      </c>
      <c r="T1205" s="4" t="s">
        <v>8285</v>
      </c>
    </row>
    <row r="1206" spans="1:20" ht="28.8" x14ac:dyDescent="0.3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11">
        <f t="shared" si="54"/>
        <v>42341.999999999993</v>
      </c>
      <c r="K1206" s="4">
        <v>1445363833</v>
      </c>
      <c r="L1206" s="11">
        <f t="shared" si="55"/>
        <v>42297.539733796293</v>
      </c>
      <c r="M1206" s="4" t="b">
        <v>0</v>
      </c>
      <c r="N1206" s="4">
        <v>57</v>
      </c>
      <c r="O1206" s="16">
        <f>(E1206/D1206)*100</f>
        <v>102.94615384615385</v>
      </c>
      <c r="P1206" s="7">
        <f t="shared" si="56"/>
        <v>234.78947368421052</v>
      </c>
      <c r="Q1206" s="4" t="str">
        <f>LEFT(T1206,FIND("/",T1206,1)-1)</f>
        <v>photography</v>
      </c>
      <c r="R1206" s="4" t="str">
        <f>RIGHT(T1206,LEN(T1206)-FIND("/",T1206))</f>
        <v>photobooks</v>
      </c>
      <c r="S1206" s="4" t="b">
        <v>1</v>
      </c>
      <c r="T1206" s="4" t="s">
        <v>8285</v>
      </c>
    </row>
    <row r="1207" spans="1:20" ht="28.8" x14ac:dyDescent="0.3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11">
        <f t="shared" si="54"/>
        <v>42168.298043981478</v>
      </c>
      <c r="K1207" s="4">
        <v>1431605351</v>
      </c>
      <c r="L1207" s="11">
        <f t="shared" si="55"/>
        <v>42138.298043981478</v>
      </c>
      <c r="M1207" s="4" t="b">
        <v>0</v>
      </c>
      <c r="N1207" s="4">
        <v>62</v>
      </c>
      <c r="O1207" s="16">
        <f>(E1207/D1207)*100</f>
        <v>100.86153846153847</v>
      </c>
      <c r="P1207" s="7">
        <f t="shared" si="56"/>
        <v>211.48387096774192</v>
      </c>
      <c r="Q1207" s="4" t="str">
        <f>LEFT(T1207,FIND("/",T1207,1)-1)</f>
        <v>photography</v>
      </c>
      <c r="R1207" s="4" t="str">
        <f>RIGHT(T1207,LEN(T1207)-FIND("/",T1207))</f>
        <v>photobooks</v>
      </c>
      <c r="S1207" s="4" t="b">
        <v>1</v>
      </c>
      <c r="T1207" s="4" t="s">
        <v>8285</v>
      </c>
    </row>
    <row r="1208" spans="1:20" ht="28.8" x14ac:dyDescent="0.3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11">
        <f t="shared" si="54"/>
        <v>42805.353472222218</v>
      </c>
      <c r="K1208" s="4">
        <v>1486406253</v>
      </c>
      <c r="L1208" s="11">
        <f t="shared" si="55"/>
        <v>42772.567743055559</v>
      </c>
      <c r="M1208" s="4" t="b">
        <v>0</v>
      </c>
      <c r="N1208" s="4">
        <v>32</v>
      </c>
      <c r="O1208" s="16">
        <f>(E1208/D1208)*100</f>
        <v>114.99999999999999</v>
      </c>
      <c r="P1208" s="7">
        <f t="shared" si="56"/>
        <v>32.34375</v>
      </c>
      <c r="Q1208" s="4" t="str">
        <f>LEFT(T1208,FIND("/",T1208,1)-1)</f>
        <v>photography</v>
      </c>
      <c r="R1208" s="4" t="str">
        <f>RIGHT(T1208,LEN(T1208)-FIND("/",T1208))</f>
        <v>photobooks</v>
      </c>
      <c r="S1208" s="4" t="b">
        <v>1</v>
      </c>
      <c r="T1208" s="4" t="s">
        <v>8285</v>
      </c>
    </row>
    <row r="1209" spans="1:20" x14ac:dyDescent="0.3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11">
        <f t="shared" si="54"/>
        <v>42460.208333333336</v>
      </c>
      <c r="K1209" s="4">
        <v>1456827573</v>
      </c>
      <c r="L1209" s="11">
        <f t="shared" si="55"/>
        <v>42430.221909722219</v>
      </c>
      <c r="M1209" s="4" t="b">
        <v>0</v>
      </c>
      <c r="N1209" s="4">
        <v>141</v>
      </c>
      <c r="O1209" s="16">
        <f>(E1209/D1209)*100</f>
        <v>104.16766467065868</v>
      </c>
      <c r="P1209" s="7">
        <f t="shared" si="56"/>
        <v>123.37588652482269</v>
      </c>
      <c r="Q1209" s="4" t="str">
        <f>LEFT(T1209,FIND("/",T1209,1)-1)</f>
        <v>photography</v>
      </c>
      <c r="R1209" s="4" t="str">
        <f>RIGHT(T1209,LEN(T1209)-FIND("/",T1209))</f>
        <v>photobooks</v>
      </c>
      <c r="S1209" s="4" t="b">
        <v>1</v>
      </c>
      <c r="T1209" s="4" t="s">
        <v>8285</v>
      </c>
    </row>
    <row r="1210" spans="1:20" ht="28.8" x14ac:dyDescent="0.3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11">
        <f t="shared" si="54"/>
        <v>42453.459074074075</v>
      </c>
      <c r="K1210" s="4">
        <v>1456246864</v>
      </c>
      <c r="L1210" s="11">
        <f t="shared" si="55"/>
        <v>42423.500740740739</v>
      </c>
      <c r="M1210" s="4" t="b">
        <v>0</v>
      </c>
      <c r="N1210" s="4">
        <v>75</v>
      </c>
      <c r="O1210" s="16">
        <f>(E1210/D1210)*100</f>
        <v>155.29999999999998</v>
      </c>
      <c r="P1210" s="7">
        <f t="shared" si="56"/>
        <v>207.06666666666666</v>
      </c>
      <c r="Q1210" s="4" t="str">
        <f>LEFT(T1210,FIND("/",T1210,1)-1)</f>
        <v>photography</v>
      </c>
      <c r="R1210" s="4" t="str">
        <f>RIGHT(T1210,LEN(T1210)-FIND("/",T1210))</f>
        <v>photobooks</v>
      </c>
      <c r="S1210" s="4" t="b">
        <v>1</v>
      </c>
      <c r="T1210" s="4" t="s">
        <v>8285</v>
      </c>
    </row>
    <row r="1211" spans="1:20" ht="28.8" x14ac:dyDescent="0.3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11">
        <f t="shared" si="54"/>
        <v>42791.637789351851</v>
      </c>
      <c r="K1211" s="4">
        <v>1485461905</v>
      </c>
      <c r="L1211" s="11">
        <f t="shared" si="55"/>
        <v>42761.637789351851</v>
      </c>
      <c r="M1211" s="4" t="b">
        <v>0</v>
      </c>
      <c r="N1211" s="4">
        <v>46</v>
      </c>
      <c r="O1211" s="16">
        <f>(E1211/D1211)*100</f>
        <v>106</v>
      </c>
      <c r="P1211" s="7">
        <f t="shared" si="56"/>
        <v>138.2608695652174</v>
      </c>
      <c r="Q1211" s="4" t="str">
        <f>LEFT(T1211,FIND("/",T1211,1)-1)</f>
        <v>photography</v>
      </c>
      <c r="R1211" s="4" t="str">
        <f>RIGHT(T1211,LEN(T1211)-FIND("/",T1211))</f>
        <v>photobooks</v>
      </c>
      <c r="S1211" s="4" t="b">
        <v>1</v>
      </c>
      <c r="T1211" s="4" t="s">
        <v>8285</v>
      </c>
    </row>
    <row r="1212" spans="1:20" x14ac:dyDescent="0.3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11">
        <f t="shared" si="54"/>
        <v>42155.666666666664</v>
      </c>
      <c r="K1212" s="4">
        <v>1431124572</v>
      </c>
      <c r="L1212" s="11">
        <f t="shared" si="55"/>
        <v>42132.733472222222</v>
      </c>
      <c r="M1212" s="4" t="b">
        <v>0</v>
      </c>
      <c r="N1212" s="4">
        <v>103</v>
      </c>
      <c r="O1212" s="16">
        <f>(E1212/D1212)*100</f>
        <v>254.31499999999997</v>
      </c>
      <c r="P1212" s="7">
        <f t="shared" si="56"/>
        <v>493.81553398058253</v>
      </c>
      <c r="Q1212" s="4" t="str">
        <f>LEFT(T1212,FIND("/",T1212,1)-1)</f>
        <v>photography</v>
      </c>
      <c r="R1212" s="4" t="str">
        <f>RIGHT(T1212,LEN(T1212)-FIND("/",T1212))</f>
        <v>photobooks</v>
      </c>
      <c r="S1212" s="4" t="b">
        <v>1</v>
      </c>
      <c r="T1212" s="4" t="s">
        <v>8285</v>
      </c>
    </row>
    <row r="1213" spans="1:20" ht="28.8" x14ac:dyDescent="0.3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11">
        <f t="shared" si="54"/>
        <v>42530.658113425925</v>
      </c>
      <c r="K1213" s="4">
        <v>1464209261</v>
      </c>
      <c r="L1213" s="11">
        <f t="shared" si="55"/>
        <v>42515.658113425925</v>
      </c>
      <c r="M1213" s="4" t="b">
        <v>0</v>
      </c>
      <c r="N1213" s="4">
        <v>6</v>
      </c>
      <c r="O1213" s="16">
        <f>(E1213/D1213)*100</f>
        <v>101.1</v>
      </c>
      <c r="P1213" s="7">
        <f t="shared" si="56"/>
        <v>168.5</v>
      </c>
      <c r="Q1213" s="4" t="str">
        <f>LEFT(T1213,FIND("/",T1213,1)-1)</f>
        <v>photography</v>
      </c>
      <c r="R1213" s="4" t="str">
        <f>RIGHT(T1213,LEN(T1213)-FIND("/",T1213))</f>
        <v>photobooks</v>
      </c>
      <c r="S1213" s="4" t="b">
        <v>1</v>
      </c>
      <c r="T1213" s="4" t="s">
        <v>8285</v>
      </c>
    </row>
    <row r="1214" spans="1:20" ht="28.8" x14ac:dyDescent="0.3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11">
        <f t="shared" si="54"/>
        <v>42334.833333333336</v>
      </c>
      <c r="K1214" s="4">
        <v>1447195695</v>
      </c>
      <c r="L1214" s="11">
        <f t="shared" si="55"/>
        <v>42318.741840277777</v>
      </c>
      <c r="M1214" s="4" t="b">
        <v>0</v>
      </c>
      <c r="N1214" s="4">
        <v>83</v>
      </c>
      <c r="O1214" s="16">
        <f>(E1214/D1214)*100</f>
        <v>129.04</v>
      </c>
      <c r="P1214" s="7">
        <f t="shared" si="56"/>
        <v>38.867469879518069</v>
      </c>
      <c r="Q1214" s="4" t="str">
        <f>LEFT(T1214,FIND("/",T1214,1)-1)</f>
        <v>photography</v>
      </c>
      <c r="R1214" s="4" t="str">
        <f>RIGHT(T1214,LEN(T1214)-FIND("/",T1214))</f>
        <v>photobooks</v>
      </c>
      <c r="S1214" s="4" t="b">
        <v>1</v>
      </c>
      <c r="T1214" s="4" t="s">
        <v>8285</v>
      </c>
    </row>
    <row r="1215" spans="1:20" ht="28.8" x14ac:dyDescent="0.3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11">
        <f t="shared" si="54"/>
        <v>42766.547453703701</v>
      </c>
      <c r="K1215" s="4">
        <v>1482862100</v>
      </c>
      <c r="L1215" s="11">
        <f t="shared" si="55"/>
        <v>42731.547453703701</v>
      </c>
      <c r="M1215" s="4" t="b">
        <v>0</v>
      </c>
      <c r="N1215" s="4">
        <v>108</v>
      </c>
      <c r="O1215" s="16">
        <f>(E1215/D1215)*100</f>
        <v>102.23076923076924</v>
      </c>
      <c r="P1215" s="7">
        <f t="shared" si="56"/>
        <v>61.527777777777779</v>
      </c>
      <c r="Q1215" s="4" t="str">
        <f>LEFT(T1215,FIND("/",T1215,1)-1)</f>
        <v>photography</v>
      </c>
      <c r="R1215" s="4" t="str">
        <f>RIGHT(T1215,LEN(T1215)-FIND("/",T1215))</f>
        <v>photobooks</v>
      </c>
      <c r="S1215" s="4" t="b">
        <v>1</v>
      </c>
      <c r="T1215" s="4" t="s">
        <v>8285</v>
      </c>
    </row>
    <row r="1216" spans="1:20" ht="28.8" x14ac:dyDescent="0.3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11">
        <f t="shared" si="54"/>
        <v>42164.632002314807</v>
      </c>
      <c r="K1216" s="4">
        <v>1428696605</v>
      </c>
      <c r="L1216" s="11">
        <f t="shared" si="55"/>
        <v>42104.632002314807</v>
      </c>
      <c r="M1216" s="4" t="b">
        <v>0</v>
      </c>
      <c r="N1216" s="4">
        <v>25</v>
      </c>
      <c r="O1216" s="16">
        <f>(E1216/D1216)*100</f>
        <v>131.80000000000001</v>
      </c>
      <c r="P1216" s="7">
        <f t="shared" si="56"/>
        <v>105.44</v>
      </c>
      <c r="Q1216" s="4" t="str">
        <f>LEFT(T1216,FIND("/",T1216,1)-1)</f>
        <v>photography</v>
      </c>
      <c r="R1216" s="4" t="str">
        <f>RIGHT(T1216,LEN(T1216)-FIND("/",T1216))</f>
        <v>photobooks</v>
      </c>
      <c r="S1216" s="4" t="b">
        <v>1</v>
      </c>
      <c r="T1216" s="4" t="s">
        <v>8285</v>
      </c>
    </row>
    <row r="1217" spans="1:20" ht="28.8" x14ac:dyDescent="0.3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11">
        <f t="shared" si="54"/>
        <v>41789.714768518512</v>
      </c>
      <c r="K1217" s="4">
        <v>1398895756</v>
      </c>
      <c r="L1217" s="11">
        <f t="shared" si="55"/>
        <v>41759.714768518512</v>
      </c>
      <c r="M1217" s="4" t="b">
        <v>0</v>
      </c>
      <c r="N1217" s="4">
        <v>549</v>
      </c>
      <c r="O1217" s="16">
        <f>(E1217/D1217)*100</f>
        <v>786.0802000000001</v>
      </c>
      <c r="P1217" s="7">
        <f t="shared" si="56"/>
        <v>71.592003642987251</v>
      </c>
      <c r="Q1217" s="4" t="str">
        <f>LEFT(T1217,FIND("/",T1217,1)-1)</f>
        <v>photography</v>
      </c>
      <c r="R1217" s="4" t="str">
        <f>RIGHT(T1217,LEN(T1217)-FIND("/",T1217))</f>
        <v>photobooks</v>
      </c>
      <c r="S1217" s="4" t="b">
        <v>1</v>
      </c>
      <c r="T1217" s="4" t="s">
        <v>8285</v>
      </c>
    </row>
    <row r="1218" spans="1:20" x14ac:dyDescent="0.3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11">
        <f t="shared" si="54"/>
        <v>42279.752083333333</v>
      </c>
      <c r="K1218" s="4">
        <v>1441032457</v>
      </c>
      <c r="L1218" s="11">
        <f t="shared" si="55"/>
        <v>42247.408067129632</v>
      </c>
      <c r="M1218" s="4" t="b">
        <v>0</v>
      </c>
      <c r="N1218" s="4">
        <v>222</v>
      </c>
      <c r="O1218" s="16">
        <f>(E1218/D1218)*100</f>
        <v>145.70000000000002</v>
      </c>
      <c r="P1218" s="7">
        <f t="shared" si="56"/>
        <v>91.882882882882882</v>
      </c>
      <c r="Q1218" s="4" t="str">
        <f>LEFT(T1218,FIND("/",T1218,1)-1)</f>
        <v>photography</v>
      </c>
      <c r="R1218" s="4" t="str">
        <f>RIGHT(T1218,LEN(T1218)-FIND("/",T1218))</f>
        <v>photobooks</v>
      </c>
      <c r="S1218" s="4" t="b">
        <v>1</v>
      </c>
      <c r="T1218" s="4" t="s">
        <v>8285</v>
      </c>
    </row>
    <row r="1219" spans="1:20" ht="28.8" x14ac:dyDescent="0.3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11">
        <f t="shared" ref="J1219:J1282" si="57">(((I1219/60)/60)/24)+DATE(1970,1,1)+(-5/24)</f>
        <v>42565.6011574074</v>
      </c>
      <c r="K1219" s="4">
        <v>1465932340</v>
      </c>
      <c r="L1219" s="11">
        <f t="shared" ref="L1219:L1282" si="58">(((K1219/60)/60)/24)+DATE(1970,1,1)+(-5/24)</f>
        <v>42535.6011574074</v>
      </c>
      <c r="M1219" s="4" t="b">
        <v>0</v>
      </c>
      <c r="N1219" s="4">
        <v>183</v>
      </c>
      <c r="O1219" s="16">
        <f>(E1219/D1219)*100</f>
        <v>102.60000000000001</v>
      </c>
      <c r="P1219" s="7">
        <f t="shared" ref="P1219:P1282" si="59">(E1219/N1219)</f>
        <v>148.57377049180329</v>
      </c>
      <c r="Q1219" s="4" t="str">
        <f>LEFT(T1219,FIND("/",T1219,1)-1)</f>
        <v>photography</v>
      </c>
      <c r="R1219" s="4" t="str">
        <f>RIGHT(T1219,LEN(T1219)-FIND("/",T1219))</f>
        <v>photobooks</v>
      </c>
      <c r="S1219" s="4" t="b">
        <v>1</v>
      </c>
      <c r="T1219" s="4" t="s">
        <v>8285</v>
      </c>
    </row>
    <row r="1220" spans="1:20" ht="28.8" x14ac:dyDescent="0.3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11">
        <f t="shared" si="57"/>
        <v>42308.916666666664</v>
      </c>
      <c r="K1220" s="4">
        <v>1443714800</v>
      </c>
      <c r="L1220" s="11">
        <f t="shared" si="58"/>
        <v>42278.453703703701</v>
      </c>
      <c r="M1220" s="4" t="b">
        <v>0</v>
      </c>
      <c r="N1220" s="4">
        <v>89</v>
      </c>
      <c r="O1220" s="16">
        <f>(E1220/D1220)*100</f>
        <v>172.27777777777777</v>
      </c>
      <c r="P1220" s="7">
        <f t="shared" si="59"/>
        <v>174.2134831460674</v>
      </c>
      <c r="Q1220" s="4" t="str">
        <f>LEFT(T1220,FIND("/",T1220,1)-1)</f>
        <v>photography</v>
      </c>
      <c r="R1220" s="4" t="str">
        <f>RIGHT(T1220,LEN(T1220)-FIND("/",T1220))</f>
        <v>photobooks</v>
      </c>
      <c r="S1220" s="4" t="b">
        <v>1</v>
      </c>
      <c r="T1220" s="4" t="s">
        <v>8285</v>
      </c>
    </row>
    <row r="1221" spans="1:20" x14ac:dyDescent="0.3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11">
        <f t="shared" si="57"/>
        <v>42663.253622685181</v>
      </c>
      <c r="K1221" s="4">
        <v>1474369513</v>
      </c>
      <c r="L1221" s="11">
        <f t="shared" si="58"/>
        <v>42633.253622685181</v>
      </c>
      <c r="M1221" s="4" t="b">
        <v>0</v>
      </c>
      <c r="N1221" s="4">
        <v>253</v>
      </c>
      <c r="O1221" s="16">
        <f>(E1221/D1221)*100</f>
        <v>159.16819571865443</v>
      </c>
      <c r="P1221" s="7">
        <f t="shared" si="59"/>
        <v>102.86166007905139</v>
      </c>
      <c r="Q1221" s="4" t="str">
        <f>LEFT(T1221,FIND("/",T1221,1)-1)</f>
        <v>photography</v>
      </c>
      <c r="R1221" s="4" t="str">
        <f>RIGHT(T1221,LEN(T1221)-FIND("/",T1221))</f>
        <v>photobooks</v>
      </c>
      <c r="S1221" s="4" t="b">
        <v>1</v>
      </c>
      <c r="T1221" s="4" t="s">
        <v>8285</v>
      </c>
    </row>
    <row r="1222" spans="1:20" x14ac:dyDescent="0.3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11">
        <f t="shared" si="57"/>
        <v>42241.420277777775</v>
      </c>
      <c r="K1222" s="4">
        <v>1437923112</v>
      </c>
      <c r="L1222" s="11">
        <f t="shared" si="58"/>
        <v>42211.420277777775</v>
      </c>
      <c r="M1222" s="4" t="b">
        <v>0</v>
      </c>
      <c r="N1222" s="4">
        <v>140</v>
      </c>
      <c r="O1222" s="16">
        <f>(E1222/D1222)*100</f>
        <v>103.76666666666668</v>
      </c>
      <c r="P1222" s="7">
        <f t="shared" si="59"/>
        <v>111.17857142857143</v>
      </c>
      <c r="Q1222" s="4" t="str">
        <f>LEFT(T1222,FIND("/",T1222,1)-1)</f>
        <v>photography</v>
      </c>
      <c r="R1222" s="4" t="str">
        <f>RIGHT(T1222,LEN(T1222)-FIND("/",T1222))</f>
        <v>photobooks</v>
      </c>
      <c r="S1222" s="4" t="b">
        <v>1</v>
      </c>
      <c r="T1222" s="4" t="s">
        <v>8285</v>
      </c>
    </row>
    <row r="1223" spans="1:20" ht="28.8" x14ac:dyDescent="0.3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11">
        <f t="shared" si="57"/>
        <v>42707.791666666664</v>
      </c>
      <c r="K1223" s="4">
        <v>1478431488</v>
      </c>
      <c r="L1223" s="11">
        <f t="shared" si="58"/>
        <v>42680.267222222225</v>
      </c>
      <c r="M1223" s="4" t="b">
        <v>0</v>
      </c>
      <c r="N1223" s="4">
        <v>103</v>
      </c>
      <c r="O1223" s="16">
        <f>(E1223/D1223)*100</f>
        <v>111.40954545454547</v>
      </c>
      <c r="P1223" s="7">
        <f t="shared" si="59"/>
        <v>23.796213592233013</v>
      </c>
      <c r="Q1223" s="4" t="str">
        <f>LEFT(T1223,FIND("/",T1223,1)-1)</f>
        <v>photography</v>
      </c>
      <c r="R1223" s="4" t="str">
        <f>RIGHT(T1223,LEN(T1223)-FIND("/",T1223))</f>
        <v>photobooks</v>
      </c>
      <c r="S1223" s="4" t="b">
        <v>1</v>
      </c>
      <c r="T1223" s="4" t="s">
        <v>8285</v>
      </c>
    </row>
    <row r="1224" spans="1:20" x14ac:dyDescent="0.3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11">
        <f t="shared" si="57"/>
        <v>42460.958333333336</v>
      </c>
      <c r="K1224" s="4">
        <v>1456852647</v>
      </c>
      <c r="L1224" s="11">
        <f t="shared" si="58"/>
        <v>42430.512118055551</v>
      </c>
      <c r="M1224" s="4" t="b">
        <v>0</v>
      </c>
      <c r="N1224" s="4">
        <v>138</v>
      </c>
      <c r="O1224" s="16">
        <f>(E1224/D1224)*100</f>
        <v>280.375</v>
      </c>
      <c r="P1224" s="7">
        <f t="shared" si="59"/>
        <v>81.268115942028984</v>
      </c>
      <c r="Q1224" s="4" t="str">
        <f>LEFT(T1224,FIND("/",T1224,1)-1)</f>
        <v>photography</v>
      </c>
      <c r="R1224" s="4" t="str">
        <f>RIGHT(T1224,LEN(T1224)-FIND("/",T1224))</f>
        <v>photobooks</v>
      </c>
      <c r="S1224" s="4" t="b">
        <v>1</v>
      </c>
      <c r="T1224" s="4" t="s">
        <v>8285</v>
      </c>
    </row>
    <row r="1225" spans="1:20" x14ac:dyDescent="0.3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11">
        <f t="shared" si="57"/>
        <v>42684.010520833333</v>
      </c>
      <c r="K1225" s="4">
        <v>1476159309</v>
      </c>
      <c r="L1225" s="11">
        <f t="shared" si="58"/>
        <v>42653.968854166662</v>
      </c>
      <c r="M1225" s="4" t="b">
        <v>0</v>
      </c>
      <c r="N1225" s="4">
        <v>191</v>
      </c>
      <c r="O1225" s="16">
        <f>(E1225/D1225)*100</f>
        <v>112.10606060606061</v>
      </c>
      <c r="P1225" s="7">
        <f t="shared" si="59"/>
        <v>116.21465968586388</v>
      </c>
      <c r="Q1225" s="4" t="str">
        <f>LEFT(T1225,FIND("/",T1225,1)-1)</f>
        <v>photography</v>
      </c>
      <c r="R1225" s="4" t="str">
        <f>RIGHT(T1225,LEN(T1225)-FIND("/",T1225))</f>
        <v>photobooks</v>
      </c>
      <c r="S1225" s="4" t="b">
        <v>1</v>
      </c>
      <c r="T1225" s="4" t="s">
        <v>8285</v>
      </c>
    </row>
    <row r="1226" spans="1:20" x14ac:dyDescent="0.3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11">
        <f t="shared" si="57"/>
        <v>41796.341458333329</v>
      </c>
      <c r="K1226" s="4">
        <v>1396876302</v>
      </c>
      <c r="L1226" s="11">
        <f t="shared" si="58"/>
        <v>41736.341458333329</v>
      </c>
      <c r="M1226" s="4" t="b">
        <v>0</v>
      </c>
      <c r="N1226" s="4">
        <v>18</v>
      </c>
      <c r="O1226" s="16">
        <f>(E1226/D1226)*100</f>
        <v>7.0666666666666673</v>
      </c>
      <c r="P1226" s="7">
        <f t="shared" si="59"/>
        <v>58.888888888888886</v>
      </c>
      <c r="Q1226" s="4" t="str">
        <f>LEFT(T1226,FIND("/",T1226,1)-1)</f>
        <v>music</v>
      </c>
      <c r="R1226" s="4" t="str">
        <f>RIGHT(T1226,LEN(T1226)-FIND("/",T1226))</f>
        <v>world music</v>
      </c>
      <c r="S1226" s="4" t="b">
        <v>0</v>
      </c>
      <c r="T1226" s="4" t="s">
        <v>8286</v>
      </c>
    </row>
    <row r="1227" spans="1:20" ht="28.8" x14ac:dyDescent="0.3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11">
        <f t="shared" si="57"/>
        <v>41569.697662037033</v>
      </c>
      <c r="K1227" s="4">
        <v>1377294278</v>
      </c>
      <c r="L1227" s="11">
        <f t="shared" si="58"/>
        <v>41509.697662037033</v>
      </c>
      <c r="M1227" s="4" t="b">
        <v>0</v>
      </c>
      <c r="N1227" s="4">
        <v>3</v>
      </c>
      <c r="O1227" s="16">
        <f>(E1227/D1227)*100</f>
        <v>4.3999999999999995</v>
      </c>
      <c r="P1227" s="7">
        <f t="shared" si="59"/>
        <v>44</v>
      </c>
      <c r="Q1227" s="4" t="str">
        <f>LEFT(T1227,FIND("/",T1227,1)-1)</f>
        <v>music</v>
      </c>
      <c r="R1227" s="4" t="str">
        <f>RIGHT(T1227,LEN(T1227)-FIND("/",T1227))</f>
        <v>world music</v>
      </c>
      <c r="S1227" s="4" t="b">
        <v>0</v>
      </c>
      <c r="T1227" s="4" t="s">
        <v>8286</v>
      </c>
    </row>
    <row r="1228" spans="1:20" x14ac:dyDescent="0.3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11">
        <f t="shared" si="57"/>
        <v>41749.833333333328</v>
      </c>
      <c r="K1228" s="4">
        <v>1395089981</v>
      </c>
      <c r="L1228" s="11">
        <f t="shared" si="58"/>
        <v>41715.666446759256</v>
      </c>
      <c r="M1228" s="4" t="b">
        <v>0</v>
      </c>
      <c r="N1228" s="4">
        <v>40</v>
      </c>
      <c r="O1228" s="16">
        <f>(E1228/D1228)*100</f>
        <v>3.8739999999999997</v>
      </c>
      <c r="P1228" s="7">
        <f t="shared" si="59"/>
        <v>48.424999999999997</v>
      </c>
      <c r="Q1228" s="4" t="str">
        <f>LEFT(T1228,FIND("/",T1228,1)-1)</f>
        <v>music</v>
      </c>
      <c r="R1228" s="4" t="str">
        <f>RIGHT(T1228,LEN(T1228)-FIND("/",T1228))</f>
        <v>world music</v>
      </c>
      <c r="S1228" s="4" t="b">
        <v>0</v>
      </c>
      <c r="T1228" s="4" t="s">
        <v>8286</v>
      </c>
    </row>
    <row r="1229" spans="1:20" ht="28.8" x14ac:dyDescent="0.3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11">
        <f t="shared" si="57"/>
        <v>41858.083333333328</v>
      </c>
      <c r="K1229" s="4">
        <v>1404770616</v>
      </c>
      <c r="L1229" s="11">
        <f t="shared" si="58"/>
        <v>41827.710833333331</v>
      </c>
      <c r="M1229" s="4" t="b">
        <v>0</v>
      </c>
      <c r="N1229" s="4">
        <v>0</v>
      </c>
      <c r="O1229" s="16">
        <f>(E1229/D1229)*100</f>
        <v>0</v>
      </c>
      <c r="P1229" s="7" t="e">
        <f t="shared" si="59"/>
        <v>#DIV/0!</v>
      </c>
      <c r="Q1229" s="4" t="str">
        <f>LEFT(T1229,FIND("/",T1229,1)-1)</f>
        <v>music</v>
      </c>
      <c r="R1229" s="4" t="str">
        <f>RIGHT(T1229,LEN(T1229)-FIND("/",T1229))</f>
        <v>world music</v>
      </c>
      <c r="S1229" s="4" t="b">
        <v>0</v>
      </c>
      <c r="T1229" s="4" t="s">
        <v>8286</v>
      </c>
    </row>
    <row r="1230" spans="1:20" x14ac:dyDescent="0.3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11">
        <f t="shared" si="57"/>
        <v>40814.520925925921</v>
      </c>
      <c r="K1230" s="4">
        <v>1312047008</v>
      </c>
      <c r="L1230" s="11">
        <f t="shared" si="58"/>
        <v>40754.520925925921</v>
      </c>
      <c r="M1230" s="4" t="b">
        <v>0</v>
      </c>
      <c r="N1230" s="4">
        <v>24</v>
      </c>
      <c r="O1230" s="16">
        <f>(E1230/D1230)*100</f>
        <v>29.299999999999997</v>
      </c>
      <c r="P1230" s="7">
        <f t="shared" si="59"/>
        <v>61.041666666666664</v>
      </c>
      <c r="Q1230" s="4" t="str">
        <f>LEFT(T1230,FIND("/",T1230,1)-1)</f>
        <v>music</v>
      </c>
      <c r="R1230" s="4" t="str">
        <f>RIGHT(T1230,LEN(T1230)-FIND("/",T1230))</f>
        <v>world music</v>
      </c>
      <c r="S1230" s="4" t="b">
        <v>0</v>
      </c>
      <c r="T1230" s="4" t="s">
        <v>8286</v>
      </c>
    </row>
    <row r="1231" spans="1:20" ht="28.8" x14ac:dyDescent="0.3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11">
        <f t="shared" si="57"/>
        <v>41015.458333333328</v>
      </c>
      <c r="K1231" s="4">
        <v>1331982127</v>
      </c>
      <c r="L1231" s="11">
        <f t="shared" si="58"/>
        <v>40985.251469907402</v>
      </c>
      <c r="M1231" s="4" t="b">
        <v>0</v>
      </c>
      <c r="N1231" s="4">
        <v>1</v>
      </c>
      <c r="O1231" s="16">
        <f>(E1231/D1231)*100</f>
        <v>0.90909090909090906</v>
      </c>
      <c r="P1231" s="7">
        <f t="shared" si="59"/>
        <v>25</v>
      </c>
      <c r="Q1231" s="4" t="str">
        <f>LEFT(T1231,FIND("/",T1231,1)-1)</f>
        <v>music</v>
      </c>
      <c r="R1231" s="4" t="str">
        <f>RIGHT(T1231,LEN(T1231)-FIND("/",T1231))</f>
        <v>world music</v>
      </c>
      <c r="S1231" s="4" t="b">
        <v>0</v>
      </c>
      <c r="T1231" s="4" t="s">
        <v>8286</v>
      </c>
    </row>
    <row r="1232" spans="1:20" x14ac:dyDescent="0.3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11">
        <f t="shared" si="57"/>
        <v>40598.764236111107</v>
      </c>
      <c r="K1232" s="4">
        <v>1295997630</v>
      </c>
      <c r="L1232" s="11">
        <f t="shared" si="58"/>
        <v>40568.764236111107</v>
      </c>
      <c r="M1232" s="4" t="b">
        <v>0</v>
      </c>
      <c r="N1232" s="4">
        <v>0</v>
      </c>
      <c r="O1232" s="16">
        <f>(E1232/D1232)*100</f>
        <v>0</v>
      </c>
      <c r="P1232" s="7" t="e">
        <f t="shared" si="59"/>
        <v>#DIV/0!</v>
      </c>
      <c r="Q1232" s="4" t="str">
        <f>LEFT(T1232,FIND("/",T1232,1)-1)</f>
        <v>music</v>
      </c>
      <c r="R1232" s="4" t="str">
        <f>RIGHT(T1232,LEN(T1232)-FIND("/",T1232))</f>
        <v>world music</v>
      </c>
      <c r="S1232" s="4" t="b">
        <v>0</v>
      </c>
      <c r="T1232" s="4" t="s">
        <v>8286</v>
      </c>
    </row>
    <row r="1233" spans="1:20" ht="28.8" x14ac:dyDescent="0.3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11">
        <f t="shared" si="57"/>
        <v>42243.833333333336</v>
      </c>
      <c r="K1233" s="4">
        <v>1436394968</v>
      </c>
      <c r="L1233" s="11">
        <f t="shared" si="58"/>
        <v>42193.733425925922</v>
      </c>
      <c r="M1233" s="4" t="b">
        <v>0</v>
      </c>
      <c r="N1233" s="4">
        <v>0</v>
      </c>
      <c r="O1233" s="16">
        <f>(E1233/D1233)*100</f>
        <v>0</v>
      </c>
      <c r="P1233" s="7" t="e">
        <f t="shared" si="59"/>
        <v>#DIV/0!</v>
      </c>
      <c r="Q1233" s="4" t="str">
        <f>LEFT(T1233,FIND("/",T1233,1)-1)</f>
        <v>music</v>
      </c>
      <c r="R1233" s="4" t="str">
        <f>RIGHT(T1233,LEN(T1233)-FIND("/",T1233))</f>
        <v>world music</v>
      </c>
      <c r="S1233" s="4" t="b">
        <v>0</v>
      </c>
      <c r="T1233" s="4" t="s">
        <v>8286</v>
      </c>
    </row>
    <row r="1234" spans="1:20" ht="28.8" x14ac:dyDescent="0.3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11">
        <f t="shared" si="57"/>
        <v>41553.639699074076</v>
      </c>
      <c r="K1234" s="4">
        <v>1377030070</v>
      </c>
      <c r="L1234" s="11">
        <f t="shared" si="58"/>
        <v>41506.639699074076</v>
      </c>
      <c r="M1234" s="4" t="b">
        <v>0</v>
      </c>
      <c r="N1234" s="4">
        <v>1</v>
      </c>
      <c r="O1234" s="16">
        <f>(E1234/D1234)*100</f>
        <v>0.8</v>
      </c>
      <c r="P1234" s="7">
        <f t="shared" si="59"/>
        <v>40</v>
      </c>
      <c r="Q1234" s="4" t="str">
        <f>LEFT(T1234,FIND("/",T1234,1)-1)</f>
        <v>music</v>
      </c>
      <c r="R1234" s="4" t="str">
        <f>RIGHT(T1234,LEN(T1234)-FIND("/",T1234))</f>
        <v>world music</v>
      </c>
      <c r="S1234" s="4" t="b">
        <v>0</v>
      </c>
      <c r="T1234" s="4" t="s">
        <v>8286</v>
      </c>
    </row>
    <row r="1235" spans="1:20" ht="28.8" x14ac:dyDescent="0.3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11">
        <f t="shared" si="57"/>
        <v>40960.740439814814</v>
      </c>
      <c r="K1235" s="4">
        <v>1328049974</v>
      </c>
      <c r="L1235" s="11">
        <f t="shared" si="58"/>
        <v>40939.740439814814</v>
      </c>
      <c r="M1235" s="4" t="b">
        <v>0</v>
      </c>
      <c r="N1235" s="4">
        <v>6</v>
      </c>
      <c r="O1235" s="16">
        <f>(E1235/D1235)*100</f>
        <v>11.600000000000001</v>
      </c>
      <c r="P1235" s="7">
        <f t="shared" si="59"/>
        <v>19.333333333333332</v>
      </c>
      <c r="Q1235" s="4" t="str">
        <f>LEFT(T1235,FIND("/",T1235,1)-1)</f>
        <v>music</v>
      </c>
      <c r="R1235" s="4" t="str">
        <f>RIGHT(T1235,LEN(T1235)-FIND("/",T1235))</f>
        <v>world music</v>
      </c>
      <c r="S1235" s="4" t="b">
        <v>0</v>
      </c>
      <c r="T1235" s="4" t="s">
        <v>8286</v>
      </c>
    </row>
    <row r="1236" spans="1:20" ht="28.8" x14ac:dyDescent="0.3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11">
        <f t="shared" si="57"/>
        <v>42037.580347222225</v>
      </c>
      <c r="K1236" s="4">
        <v>1420311342</v>
      </c>
      <c r="L1236" s="11">
        <f t="shared" si="58"/>
        <v>42007.580347222225</v>
      </c>
      <c r="M1236" s="4" t="b">
        <v>0</v>
      </c>
      <c r="N1236" s="4">
        <v>0</v>
      </c>
      <c r="O1236" s="16">
        <f>(E1236/D1236)*100</f>
        <v>0</v>
      </c>
      <c r="P1236" s="7" t="e">
        <f t="shared" si="59"/>
        <v>#DIV/0!</v>
      </c>
      <c r="Q1236" s="4" t="str">
        <f>LEFT(T1236,FIND("/",T1236,1)-1)</f>
        <v>music</v>
      </c>
      <c r="R1236" s="4" t="str">
        <f>RIGHT(T1236,LEN(T1236)-FIND("/",T1236))</f>
        <v>world music</v>
      </c>
      <c r="S1236" s="4" t="b">
        <v>0</v>
      </c>
      <c r="T1236" s="4" t="s">
        <v>8286</v>
      </c>
    </row>
    <row r="1237" spans="1:20" ht="28.8" x14ac:dyDescent="0.3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11">
        <f t="shared" si="57"/>
        <v>41622.927071759259</v>
      </c>
      <c r="K1237" s="4">
        <v>1383621299</v>
      </c>
      <c r="L1237" s="11">
        <f t="shared" si="58"/>
        <v>41582.927071759259</v>
      </c>
      <c r="M1237" s="4" t="b">
        <v>0</v>
      </c>
      <c r="N1237" s="4">
        <v>6</v>
      </c>
      <c r="O1237" s="16">
        <f>(E1237/D1237)*100</f>
        <v>2.7873639500929119</v>
      </c>
      <c r="P1237" s="7">
        <f t="shared" si="59"/>
        <v>35</v>
      </c>
      <c r="Q1237" s="4" t="str">
        <f>LEFT(T1237,FIND("/",T1237,1)-1)</f>
        <v>music</v>
      </c>
      <c r="R1237" s="4" t="str">
        <f>RIGHT(T1237,LEN(T1237)-FIND("/",T1237))</f>
        <v>world music</v>
      </c>
      <c r="S1237" s="4" t="b">
        <v>0</v>
      </c>
      <c r="T1237" s="4" t="s">
        <v>8286</v>
      </c>
    </row>
    <row r="1238" spans="1:20" x14ac:dyDescent="0.3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11">
        <f t="shared" si="57"/>
        <v>41118.458333333328</v>
      </c>
      <c r="K1238" s="4">
        <v>1342801164</v>
      </c>
      <c r="L1238" s="11">
        <f t="shared" si="58"/>
        <v>41110.47180555555</v>
      </c>
      <c r="M1238" s="4" t="b">
        <v>0</v>
      </c>
      <c r="N1238" s="4">
        <v>0</v>
      </c>
      <c r="O1238" s="16">
        <f>(E1238/D1238)*100</f>
        <v>0</v>
      </c>
      <c r="P1238" s="7" t="e">
        <f t="shared" si="59"/>
        <v>#DIV/0!</v>
      </c>
      <c r="Q1238" s="4" t="str">
        <f>LEFT(T1238,FIND("/",T1238,1)-1)</f>
        <v>music</v>
      </c>
      <c r="R1238" s="4" t="str">
        <f>RIGHT(T1238,LEN(T1238)-FIND("/",T1238))</f>
        <v>world music</v>
      </c>
      <c r="S1238" s="4" t="b">
        <v>0</v>
      </c>
      <c r="T1238" s="4" t="s">
        <v>8286</v>
      </c>
    </row>
    <row r="1239" spans="1:20" ht="28.8" x14ac:dyDescent="0.3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11">
        <f t="shared" si="57"/>
        <v>41145.074826388889</v>
      </c>
      <c r="K1239" s="4">
        <v>1344062865</v>
      </c>
      <c r="L1239" s="11">
        <f t="shared" si="58"/>
        <v>41125.074826388889</v>
      </c>
      <c r="M1239" s="4" t="b">
        <v>0</v>
      </c>
      <c r="N1239" s="4">
        <v>0</v>
      </c>
      <c r="O1239" s="16">
        <f>(E1239/D1239)*100</f>
        <v>0</v>
      </c>
      <c r="P1239" s="7" t="e">
        <f t="shared" si="59"/>
        <v>#DIV/0!</v>
      </c>
      <c r="Q1239" s="4" t="str">
        <f>LEFT(T1239,FIND("/",T1239,1)-1)</f>
        <v>music</v>
      </c>
      <c r="R1239" s="4" t="str">
        <f>RIGHT(T1239,LEN(T1239)-FIND("/",T1239))</f>
        <v>world music</v>
      </c>
      <c r="S1239" s="4" t="b">
        <v>0</v>
      </c>
      <c r="T1239" s="4" t="s">
        <v>8286</v>
      </c>
    </row>
    <row r="1240" spans="1:20" ht="28.8" x14ac:dyDescent="0.3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11">
        <f t="shared" si="57"/>
        <v>40761.402037037034</v>
      </c>
      <c r="K1240" s="4">
        <v>1310049536</v>
      </c>
      <c r="L1240" s="11">
        <f t="shared" si="58"/>
        <v>40731.402037037034</v>
      </c>
      <c r="M1240" s="4" t="b">
        <v>0</v>
      </c>
      <c r="N1240" s="4">
        <v>3</v>
      </c>
      <c r="O1240" s="16">
        <f>(E1240/D1240)*100</f>
        <v>17.8</v>
      </c>
      <c r="P1240" s="7">
        <f t="shared" si="59"/>
        <v>59.333333333333336</v>
      </c>
      <c r="Q1240" s="4" t="str">
        <f>LEFT(T1240,FIND("/",T1240,1)-1)</f>
        <v>music</v>
      </c>
      <c r="R1240" s="4" t="str">
        <f>RIGHT(T1240,LEN(T1240)-FIND("/",T1240))</f>
        <v>world music</v>
      </c>
      <c r="S1240" s="4" t="b">
        <v>0</v>
      </c>
      <c r="T1240" s="4" t="s">
        <v>8286</v>
      </c>
    </row>
    <row r="1241" spans="1:20" x14ac:dyDescent="0.3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11">
        <f t="shared" si="57"/>
        <v>40913.754247685181</v>
      </c>
      <c r="K1241" s="4">
        <v>1323212767</v>
      </c>
      <c r="L1241" s="11">
        <f t="shared" si="58"/>
        <v>40883.754247685181</v>
      </c>
      <c r="M1241" s="4" t="b">
        <v>0</v>
      </c>
      <c r="N1241" s="4">
        <v>0</v>
      </c>
      <c r="O1241" s="16">
        <f>(E1241/D1241)*100</f>
        <v>0</v>
      </c>
      <c r="P1241" s="7" t="e">
        <f t="shared" si="59"/>
        <v>#DIV/0!</v>
      </c>
      <c r="Q1241" s="4" t="str">
        <f>LEFT(T1241,FIND("/",T1241,1)-1)</f>
        <v>music</v>
      </c>
      <c r="R1241" s="4" t="str">
        <f>RIGHT(T1241,LEN(T1241)-FIND("/",T1241))</f>
        <v>world music</v>
      </c>
      <c r="S1241" s="4" t="b">
        <v>0</v>
      </c>
      <c r="T1241" s="4" t="s">
        <v>8286</v>
      </c>
    </row>
    <row r="1242" spans="1:20" x14ac:dyDescent="0.3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11">
        <f t="shared" si="57"/>
        <v>41467.70208333333</v>
      </c>
      <c r="K1242" s="4">
        <v>1368579457</v>
      </c>
      <c r="L1242" s="11">
        <f t="shared" si="58"/>
        <v>41408.831678240742</v>
      </c>
      <c r="M1242" s="4" t="b">
        <v>0</v>
      </c>
      <c r="N1242" s="4">
        <v>8</v>
      </c>
      <c r="O1242" s="16">
        <f>(E1242/D1242)*100</f>
        <v>3.0124999999999997</v>
      </c>
      <c r="P1242" s="7">
        <f t="shared" si="59"/>
        <v>30.125</v>
      </c>
      <c r="Q1242" s="4" t="str">
        <f>LEFT(T1242,FIND("/",T1242,1)-1)</f>
        <v>music</v>
      </c>
      <c r="R1242" s="4" t="str">
        <f>RIGHT(T1242,LEN(T1242)-FIND("/",T1242))</f>
        <v>world music</v>
      </c>
      <c r="S1242" s="4" t="b">
        <v>0</v>
      </c>
      <c r="T1242" s="4" t="s">
        <v>8286</v>
      </c>
    </row>
    <row r="1243" spans="1:20" ht="28.8" x14ac:dyDescent="0.3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11">
        <f t="shared" si="57"/>
        <v>41946.040972222218</v>
      </c>
      <c r="K1243" s="4">
        <v>1413057980</v>
      </c>
      <c r="L1243" s="11">
        <f t="shared" si="58"/>
        <v>41923.629398148143</v>
      </c>
      <c r="M1243" s="4" t="b">
        <v>0</v>
      </c>
      <c r="N1243" s="4">
        <v>34</v>
      </c>
      <c r="O1243" s="16">
        <f>(E1243/D1243)*100</f>
        <v>50.739999999999995</v>
      </c>
      <c r="P1243" s="7">
        <f t="shared" si="59"/>
        <v>74.617647058823536</v>
      </c>
      <c r="Q1243" s="4" t="str">
        <f>LEFT(T1243,FIND("/",T1243,1)-1)</f>
        <v>music</v>
      </c>
      <c r="R1243" s="4" t="str">
        <f>RIGHT(T1243,LEN(T1243)-FIND("/",T1243))</f>
        <v>world music</v>
      </c>
      <c r="S1243" s="4" t="b">
        <v>0</v>
      </c>
      <c r="T1243" s="4" t="s">
        <v>8286</v>
      </c>
    </row>
    <row r="1244" spans="1:20" ht="28.8" x14ac:dyDescent="0.3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11">
        <f t="shared" si="57"/>
        <v>40797.345833333333</v>
      </c>
      <c r="K1244" s="4">
        <v>1314417502</v>
      </c>
      <c r="L1244" s="11">
        <f t="shared" si="58"/>
        <v>40781.957199074073</v>
      </c>
      <c r="M1244" s="4" t="b">
        <v>0</v>
      </c>
      <c r="N1244" s="4">
        <v>1</v>
      </c>
      <c r="O1244" s="16">
        <f>(E1244/D1244)*100</f>
        <v>0.54884742041712409</v>
      </c>
      <c r="P1244" s="7">
        <f t="shared" si="59"/>
        <v>5</v>
      </c>
      <c r="Q1244" s="4" t="str">
        <f>LEFT(T1244,FIND("/",T1244,1)-1)</f>
        <v>music</v>
      </c>
      <c r="R1244" s="4" t="str">
        <f>RIGHT(T1244,LEN(T1244)-FIND("/",T1244))</f>
        <v>world music</v>
      </c>
      <c r="S1244" s="4" t="b">
        <v>0</v>
      </c>
      <c r="T1244" s="4" t="s">
        <v>8286</v>
      </c>
    </row>
    <row r="1245" spans="1:20" ht="28.8" x14ac:dyDescent="0.3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11">
        <f t="shared" si="57"/>
        <v>40732.666666666664</v>
      </c>
      <c r="K1245" s="4">
        <v>1304888771</v>
      </c>
      <c r="L1245" s="11">
        <f t="shared" si="58"/>
        <v>40671.670960648145</v>
      </c>
      <c r="M1245" s="4" t="b">
        <v>0</v>
      </c>
      <c r="N1245" s="4">
        <v>38</v>
      </c>
      <c r="O1245" s="16">
        <f>(E1245/D1245)*100</f>
        <v>14.091666666666667</v>
      </c>
      <c r="P1245" s="7">
        <f t="shared" si="59"/>
        <v>44.5</v>
      </c>
      <c r="Q1245" s="4" t="str">
        <f>LEFT(T1245,FIND("/",T1245,1)-1)</f>
        <v>music</v>
      </c>
      <c r="R1245" s="4" t="str">
        <f>RIGHT(T1245,LEN(T1245)-FIND("/",T1245))</f>
        <v>world music</v>
      </c>
      <c r="S1245" s="4" t="b">
        <v>0</v>
      </c>
      <c r="T1245" s="4" t="s">
        <v>8286</v>
      </c>
    </row>
    <row r="1246" spans="1:20" ht="28.8" x14ac:dyDescent="0.3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11">
        <f t="shared" si="57"/>
        <v>41386.666666666664</v>
      </c>
      <c r="K1246" s="4">
        <v>1363981723</v>
      </c>
      <c r="L1246" s="11">
        <f t="shared" si="58"/>
        <v>41355.617164351846</v>
      </c>
      <c r="M1246" s="4" t="b">
        <v>1</v>
      </c>
      <c r="N1246" s="4">
        <v>45</v>
      </c>
      <c r="O1246" s="16">
        <f>(E1246/D1246)*100</f>
        <v>103.8</v>
      </c>
      <c r="P1246" s="7">
        <f t="shared" si="59"/>
        <v>46.133333333333333</v>
      </c>
      <c r="Q1246" s="4" t="str">
        <f>LEFT(T1246,FIND("/",T1246,1)-1)</f>
        <v>music</v>
      </c>
      <c r="R1246" s="4" t="str">
        <f>RIGHT(T1246,LEN(T1246)-FIND("/",T1246))</f>
        <v>rock</v>
      </c>
      <c r="S1246" s="4" t="b">
        <v>1</v>
      </c>
      <c r="T1246" s="4" t="s">
        <v>8276</v>
      </c>
    </row>
    <row r="1247" spans="1:20" ht="28.8" x14ac:dyDescent="0.3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11">
        <f t="shared" si="57"/>
        <v>41804.391597222217</v>
      </c>
      <c r="K1247" s="4">
        <v>1400163834</v>
      </c>
      <c r="L1247" s="11">
        <f t="shared" si="58"/>
        <v>41774.391597222217</v>
      </c>
      <c r="M1247" s="4" t="b">
        <v>1</v>
      </c>
      <c r="N1247" s="4">
        <v>17</v>
      </c>
      <c r="O1247" s="16">
        <f>(E1247/D1247)*100</f>
        <v>120.24999999999999</v>
      </c>
      <c r="P1247" s="7">
        <f t="shared" si="59"/>
        <v>141.47058823529412</v>
      </c>
      <c r="Q1247" s="4" t="str">
        <f>LEFT(T1247,FIND("/",T1247,1)-1)</f>
        <v>music</v>
      </c>
      <c r="R1247" s="4" t="str">
        <f>RIGHT(T1247,LEN(T1247)-FIND("/",T1247))</f>
        <v>rock</v>
      </c>
      <c r="S1247" s="4" t="b">
        <v>1</v>
      </c>
      <c r="T1247" s="4" t="s">
        <v>8276</v>
      </c>
    </row>
    <row r="1248" spans="1:20" ht="28.8" x14ac:dyDescent="0.3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11">
        <f t="shared" si="57"/>
        <v>40882.876724537033</v>
      </c>
      <c r="K1248" s="4">
        <v>1319245349</v>
      </c>
      <c r="L1248" s="11">
        <f t="shared" si="58"/>
        <v>40837.835057870368</v>
      </c>
      <c r="M1248" s="4" t="b">
        <v>1</v>
      </c>
      <c r="N1248" s="4">
        <v>31</v>
      </c>
      <c r="O1248" s="16">
        <f>(E1248/D1248)*100</f>
        <v>117</v>
      </c>
      <c r="P1248" s="7">
        <f t="shared" si="59"/>
        <v>75.483870967741936</v>
      </c>
      <c r="Q1248" s="4" t="str">
        <f>LEFT(T1248,FIND("/",T1248,1)-1)</f>
        <v>music</v>
      </c>
      <c r="R1248" s="4" t="str">
        <f>RIGHT(T1248,LEN(T1248)-FIND("/",T1248))</f>
        <v>rock</v>
      </c>
      <c r="S1248" s="4" t="b">
        <v>1</v>
      </c>
      <c r="T1248" s="4" t="s">
        <v>8276</v>
      </c>
    </row>
    <row r="1249" spans="1:20" ht="28.8" x14ac:dyDescent="0.3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11">
        <f t="shared" si="57"/>
        <v>41400.083969907406</v>
      </c>
      <c r="K1249" s="4">
        <v>1365231655</v>
      </c>
      <c r="L1249" s="11">
        <f t="shared" si="58"/>
        <v>41370.083969907406</v>
      </c>
      <c r="M1249" s="4" t="b">
        <v>1</v>
      </c>
      <c r="N1249" s="4">
        <v>50</v>
      </c>
      <c r="O1249" s="16">
        <f>(E1249/D1249)*100</f>
        <v>122.14285714285715</v>
      </c>
      <c r="P1249" s="7">
        <f t="shared" si="59"/>
        <v>85.5</v>
      </c>
      <c r="Q1249" s="4" t="str">
        <f>LEFT(T1249,FIND("/",T1249,1)-1)</f>
        <v>music</v>
      </c>
      <c r="R1249" s="4" t="str">
        <f>RIGHT(T1249,LEN(T1249)-FIND("/",T1249))</f>
        <v>rock</v>
      </c>
      <c r="S1249" s="4" t="b">
        <v>1</v>
      </c>
      <c r="T1249" s="4" t="s">
        <v>8276</v>
      </c>
    </row>
    <row r="1250" spans="1:20" x14ac:dyDescent="0.3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11">
        <f t="shared" si="57"/>
        <v>41803.082638888889</v>
      </c>
      <c r="K1250" s="4">
        <v>1399563953</v>
      </c>
      <c r="L1250" s="11">
        <f t="shared" si="58"/>
        <v>41767.448530092588</v>
      </c>
      <c r="M1250" s="4" t="b">
        <v>1</v>
      </c>
      <c r="N1250" s="4">
        <v>59</v>
      </c>
      <c r="O1250" s="16">
        <f>(E1250/D1250)*100</f>
        <v>151.63999999999999</v>
      </c>
      <c r="P1250" s="7">
        <f t="shared" si="59"/>
        <v>64.254237288135599</v>
      </c>
      <c r="Q1250" s="4" t="str">
        <f>LEFT(T1250,FIND("/",T1250,1)-1)</f>
        <v>music</v>
      </c>
      <c r="R1250" s="4" t="str">
        <f>RIGHT(T1250,LEN(T1250)-FIND("/",T1250))</f>
        <v>rock</v>
      </c>
      <c r="S1250" s="4" t="b">
        <v>1</v>
      </c>
      <c r="T1250" s="4" t="s">
        <v>8276</v>
      </c>
    </row>
    <row r="1251" spans="1:20" x14ac:dyDescent="0.3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11">
        <f t="shared" si="57"/>
        <v>41097.532534722224</v>
      </c>
      <c r="K1251" s="4">
        <v>1339091211</v>
      </c>
      <c r="L1251" s="11">
        <f t="shared" si="58"/>
        <v>41067.532534722224</v>
      </c>
      <c r="M1251" s="4" t="b">
        <v>1</v>
      </c>
      <c r="N1251" s="4">
        <v>81</v>
      </c>
      <c r="O1251" s="16">
        <f>(E1251/D1251)*100</f>
        <v>104.44</v>
      </c>
      <c r="P1251" s="7">
        <f t="shared" si="59"/>
        <v>64.46913580246914</v>
      </c>
      <c r="Q1251" s="4" t="str">
        <f>LEFT(T1251,FIND("/",T1251,1)-1)</f>
        <v>music</v>
      </c>
      <c r="R1251" s="4" t="str">
        <f>RIGHT(T1251,LEN(T1251)-FIND("/",T1251))</f>
        <v>rock</v>
      </c>
      <c r="S1251" s="4" t="b">
        <v>1</v>
      </c>
      <c r="T1251" s="4" t="s">
        <v>8276</v>
      </c>
    </row>
    <row r="1252" spans="1:20" ht="28.8" x14ac:dyDescent="0.3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11">
        <f t="shared" si="57"/>
        <v>41888.434386574074</v>
      </c>
      <c r="K1252" s="4">
        <v>1406129131</v>
      </c>
      <c r="L1252" s="11">
        <f t="shared" si="58"/>
        <v>41843.434386574074</v>
      </c>
      <c r="M1252" s="4" t="b">
        <v>1</v>
      </c>
      <c r="N1252" s="4">
        <v>508</v>
      </c>
      <c r="O1252" s="16">
        <f>(E1252/D1252)*100</f>
        <v>200.15333333333331</v>
      </c>
      <c r="P1252" s="7">
        <f t="shared" si="59"/>
        <v>118.2007874015748</v>
      </c>
      <c r="Q1252" s="4" t="str">
        <f>LEFT(T1252,FIND("/",T1252,1)-1)</f>
        <v>music</v>
      </c>
      <c r="R1252" s="4" t="str">
        <f>RIGHT(T1252,LEN(T1252)-FIND("/",T1252))</f>
        <v>rock</v>
      </c>
      <c r="S1252" s="4" t="b">
        <v>1</v>
      </c>
      <c r="T1252" s="4" t="s">
        <v>8276</v>
      </c>
    </row>
    <row r="1253" spans="1:20" x14ac:dyDescent="0.3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11">
        <f t="shared" si="57"/>
        <v>40811.606099537035</v>
      </c>
      <c r="K1253" s="4">
        <v>1311795167</v>
      </c>
      <c r="L1253" s="11">
        <f t="shared" si="58"/>
        <v>40751.606099537035</v>
      </c>
      <c r="M1253" s="4" t="b">
        <v>1</v>
      </c>
      <c r="N1253" s="4">
        <v>74</v>
      </c>
      <c r="O1253" s="16">
        <f>(E1253/D1253)*100</f>
        <v>101.8</v>
      </c>
      <c r="P1253" s="7">
        <f t="shared" si="59"/>
        <v>82.540540540540547</v>
      </c>
      <c r="Q1253" s="4" t="str">
        <f>LEFT(T1253,FIND("/",T1253,1)-1)</f>
        <v>music</v>
      </c>
      <c r="R1253" s="4" t="str">
        <f>RIGHT(T1253,LEN(T1253)-FIND("/",T1253))</f>
        <v>rock</v>
      </c>
      <c r="S1253" s="4" t="b">
        <v>1</v>
      </c>
      <c r="T1253" s="4" t="s">
        <v>8276</v>
      </c>
    </row>
    <row r="1254" spans="1:20" ht="28.8" x14ac:dyDescent="0.3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11">
        <f t="shared" si="57"/>
        <v>41571.779733796291</v>
      </c>
      <c r="K1254" s="4">
        <v>1380238969</v>
      </c>
      <c r="L1254" s="11">
        <f t="shared" si="58"/>
        <v>41543.779733796291</v>
      </c>
      <c r="M1254" s="4" t="b">
        <v>1</v>
      </c>
      <c r="N1254" s="4">
        <v>141</v>
      </c>
      <c r="O1254" s="16">
        <f>(E1254/D1254)*100</f>
        <v>137.65714285714284</v>
      </c>
      <c r="P1254" s="7">
        <f t="shared" si="59"/>
        <v>34.170212765957444</v>
      </c>
      <c r="Q1254" s="4" t="str">
        <f>LEFT(T1254,FIND("/",T1254,1)-1)</f>
        <v>music</v>
      </c>
      <c r="R1254" s="4" t="str">
        <f>RIGHT(T1254,LEN(T1254)-FIND("/",T1254))</f>
        <v>rock</v>
      </c>
      <c r="S1254" s="4" t="b">
        <v>1</v>
      </c>
      <c r="T1254" s="4" t="s">
        <v>8276</v>
      </c>
    </row>
    <row r="1255" spans="1:20" ht="28.8" x14ac:dyDescent="0.3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11">
        <f t="shared" si="57"/>
        <v>41885.575312499997</v>
      </c>
      <c r="K1255" s="4">
        <v>1407178107</v>
      </c>
      <c r="L1255" s="11">
        <f t="shared" si="58"/>
        <v>41855.575312499997</v>
      </c>
      <c r="M1255" s="4" t="b">
        <v>1</v>
      </c>
      <c r="N1255" s="4">
        <v>711</v>
      </c>
      <c r="O1255" s="16">
        <f>(E1255/D1255)*100</f>
        <v>303833.2</v>
      </c>
      <c r="P1255" s="7">
        <f t="shared" si="59"/>
        <v>42.73322081575246</v>
      </c>
      <c r="Q1255" s="4" t="str">
        <f>LEFT(T1255,FIND("/",T1255,1)-1)</f>
        <v>music</v>
      </c>
      <c r="R1255" s="4" t="str">
        <f>RIGHT(T1255,LEN(T1255)-FIND("/",T1255))</f>
        <v>rock</v>
      </c>
      <c r="S1255" s="4" t="b">
        <v>1</v>
      </c>
      <c r="T1255" s="4" t="s">
        <v>8276</v>
      </c>
    </row>
    <row r="1256" spans="1:20" ht="28.8" x14ac:dyDescent="0.3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11">
        <f t="shared" si="57"/>
        <v>40543.999305555553</v>
      </c>
      <c r="K1256" s="4">
        <v>1288968886</v>
      </c>
      <c r="L1256" s="11">
        <f t="shared" si="58"/>
        <v>40487.413032407407</v>
      </c>
      <c r="M1256" s="4" t="b">
        <v>1</v>
      </c>
      <c r="N1256" s="4">
        <v>141</v>
      </c>
      <c r="O1256" s="16">
        <f>(E1256/D1256)*100</f>
        <v>198.85074626865671</v>
      </c>
      <c r="P1256" s="7">
        <f t="shared" si="59"/>
        <v>94.489361702127653</v>
      </c>
      <c r="Q1256" s="4" t="str">
        <f>LEFT(T1256,FIND("/",T1256,1)-1)</f>
        <v>music</v>
      </c>
      <c r="R1256" s="4" t="str">
        <f>RIGHT(T1256,LEN(T1256)-FIND("/",T1256))</f>
        <v>rock</v>
      </c>
      <c r="S1256" s="4" t="b">
        <v>1</v>
      </c>
      <c r="T1256" s="4" t="s">
        <v>8276</v>
      </c>
    </row>
    <row r="1257" spans="1:20" ht="28.8" x14ac:dyDescent="0.3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11">
        <f t="shared" si="57"/>
        <v>41609.678842592592</v>
      </c>
      <c r="K1257" s="4">
        <v>1383337052</v>
      </c>
      <c r="L1257" s="11">
        <f t="shared" si="58"/>
        <v>41579.637175925927</v>
      </c>
      <c r="M1257" s="4" t="b">
        <v>1</v>
      </c>
      <c r="N1257" s="4">
        <v>109</v>
      </c>
      <c r="O1257" s="16">
        <f>(E1257/D1257)*100</f>
        <v>202.36666666666667</v>
      </c>
      <c r="P1257" s="7">
        <f t="shared" si="59"/>
        <v>55.697247706422019</v>
      </c>
      <c r="Q1257" s="4" t="str">
        <f>LEFT(T1257,FIND("/",T1257,1)-1)</f>
        <v>music</v>
      </c>
      <c r="R1257" s="4" t="str">
        <f>RIGHT(T1257,LEN(T1257)-FIND("/",T1257))</f>
        <v>rock</v>
      </c>
      <c r="S1257" s="4" t="b">
        <v>1</v>
      </c>
      <c r="T1257" s="4" t="s">
        <v>8276</v>
      </c>
    </row>
    <row r="1258" spans="1:20" ht="28.8" x14ac:dyDescent="0.3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11">
        <f t="shared" si="57"/>
        <v>40951.711006944446</v>
      </c>
      <c r="K1258" s="4">
        <v>1326492231</v>
      </c>
      <c r="L1258" s="11">
        <f t="shared" si="58"/>
        <v>40921.711006944446</v>
      </c>
      <c r="M1258" s="4" t="b">
        <v>1</v>
      </c>
      <c r="N1258" s="4">
        <v>361</v>
      </c>
      <c r="O1258" s="16">
        <f>(E1258/D1258)*100</f>
        <v>117.96376666666666</v>
      </c>
      <c r="P1258" s="7">
        <f t="shared" si="59"/>
        <v>98.030831024930734</v>
      </c>
      <c r="Q1258" s="4" t="str">
        <f>LEFT(T1258,FIND("/",T1258,1)-1)</f>
        <v>music</v>
      </c>
      <c r="R1258" s="4" t="str">
        <f>RIGHT(T1258,LEN(T1258)-FIND("/",T1258))</f>
        <v>rock</v>
      </c>
      <c r="S1258" s="4" t="b">
        <v>1</v>
      </c>
      <c r="T1258" s="4" t="s">
        <v>8276</v>
      </c>
    </row>
    <row r="1259" spans="1:20" ht="28.8" x14ac:dyDescent="0.3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11">
        <f t="shared" si="57"/>
        <v>40635.835532407407</v>
      </c>
      <c r="K1259" s="4">
        <v>1297562590</v>
      </c>
      <c r="L1259" s="11">
        <f t="shared" si="58"/>
        <v>40586.877199074072</v>
      </c>
      <c r="M1259" s="4" t="b">
        <v>1</v>
      </c>
      <c r="N1259" s="4">
        <v>176</v>
      </c>
      <c r="O1259" s="16">
        <f>(E1259/D1259)*100</f>
        <v>294.72727272727275</v>
      </c>
      <c r="P1259" s="7">
        <f t="shared" si="59"/>
        <v>92.102272727272734</v>
      </c>
      <c r="Q1259" s="4" t="str">
        <f>LEFT(T1259,FIND("/",T1259,1)-1)</f>
        <v>music</v>
      </c>
      <c r="R1259" s="4" t="str">
        <f>RIGHT(T1259,LEN(T1259)-FIND("/",T1259))</f>
        <v>rock</v>
      </c>
      <c r="S1259" s="4" t="b">
        <v>1</v>
      </c>
      <c r="T1259" s="4" t="s">
        <v>8276</v>
      </c>
    </row>
    <row r="1260" spans="1:20" x14ac:dyDescent="0.3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11">
        <f t="shared" si="57"/>
        <v>41517.402916666666</v>
      </c>
      <c r="K1260" s="4">
        <v>1375368012</v>
      </c>
      <c r="L1260" s="11">
        <f t="shared" si="58"/>
        <v>41487.402916666666</v>
      </c>
      <c r="M1260" s="4" t="b">
        <v>1</v>
      </c>
      <c r="N1260" s="4">
        <v>670</v>
      </c>
      <c r="O1260" s="16">
        <f>(E1260/D1260)*100</f>
        <v>213.14633333333336</v>
      </c>
      <c r="P1260" s="7">
        <f t="shared" si="59"/>
        <v>38.175462686567165</v>
      </c>
      <c r="Q1260" s="4" t="str">
        <f>LEFT(T1260,FIND("/",T1260,1)-1)</f>
        <v>music</v>
      </c>
      <c r="R1260" s="4" t="str">
        <f>RIGHT(T1260,LEN(T1260)-FIND("/",T1260))</f>
        <v>rock</v>
      </c>
      <c r="S1260" s="4" t="b">
        <v>1</v>
      </c>
      <c r="T1260" s="4" t="s">
        <v>8276</v>
      </c>
    </row>
    <row r="1261" spans="1:20" x14ac:dyDescent="0.3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11">
        <f t="shared" si="57"/>
        <v>41798.957638888889</v>
      </c>
      <c r="K1261" s="4">
        <v>1399504664</v>
      </c>
      <c r="L1261" s="11">
        <f t="shared" si="58"/>
        <v>41766.762314814812</v>
      </c>
      <c r="M1261" s="4" t="b">
        <v>1</v>
      </c>
      <c r="N1261" s="4">
        <v>96</v>
      </c>
      <c r="O1261" s="16">
        <f>(E1261/D1261)*100</f>
        <v>104.24</v>
      </c>
      <c r="P1261" s="7">
        <f t="shared" si="59"/>
        <v>27.145833333333332</v>
      </c>
      <c r="Q1261" s="4" t="str">
        <f>LEFT(T1261,FIND("/",T1261,1)-1)</f>
        <v>music</v>
      </c>
      <c r="R1261" s="4" t="str">
        <f>RIGHT(T1261,LEN(T1261)-FIND("/",T1261))</f>
        <v>rock</v>
      </c>
      <c r="S1261" s="4" t="b">
        <v>1</v>
      </c>
      <c r="T1261" s="4" t="s">
        <v>8276</v>
      </c>
    </row>
    <row r="1262" spans="1:20" ht="28.8" x14ac:dyDescent="0.3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11">
        <f t="shared" si="57"/>
        <v>41696.63449074074</v>
      </c>
      <c r="K1262" s="4">
        <v>1390853620</v>
      </c>
      <c r="L1262" s="11">
        <f t="shared" si="58"/>
        <v>41666.63449074074</v>
      </c>
      <c r="M1262" s="4" t="b">
        <v>1</v>
      </c>
      <c r="N1262" s="4">
        <v>74</v>
      </c>
      <c r="O1262" s="16">
        <f>(E1262/D1262)*100</f>
        <v>113.66666666666667</v>
      </c>
      <c r="P1262" s="7">
        <f t="shared" si="59"/>
        <v>50.689189189189186</v>
      </c>
      <c r="Q1262" s="4" t="str">
        <f>LEFT(T1262,FIND("/",T1262,1)-1)</f>
        <v>music</v>
      </c>
      <c r="R1262" s="4" t="str">
        <f>RIGHT(T1262,LEN(T1262)-FIND("/",T1262))</f>
        <v>rock</v>
      </c>
      <c r="S1262" s="4" t="b">
        <v>1</v>
      </c>
      <c r="T1262" s="4" t="s">
        <v>8276</v>
      </c>
    </row>
    <row r="1263" spans="1:20" x14ac:dyDescent="0.3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11">
        <f t="shared" si="57"/>
        <v>41668.134571759256</v>
      </c>
      <c r="K1263" s="4">
        <v>1388391227</v>
      </c>
      <c r="L1263" s="11">
        <f t="shared" si="58"/>
        <v>41638.134571759256</v>
      </c>
      <c r="M1263" s="4" t="b">
        <v>1</v>
      </c>
      <c r="N1263" s="4">
        <v>52</v>
      </c>
      <c r="O1263" s="16">
        <f>(E1263/D1263)*100</f>
        <v>101.25</v>
      </c>
      <c r="P1263" s="7">
        <f t="shared" si="59"/>
        <v>38.942307692307693</v>
      </c>
      <c r="Q1263" s="4" t="str">
        <f>LEFT(T1263,FIND("/",T1263,1)-1)</f>
        <v>music</v>
      </c>
      <c r="R1263" s="4" t="str">
        <f>RIGHT(T1263,LEN(T1263)-FIND("/",T1263))</f>
        <v>rock</v>
      </c>
      <c r="S1263" s="4" t="b">
        <v>1</v>
      </c>
      <c r="T1263" s="4" t="s">
        <v>8276</v>
      </c>
    </row>
    <row r="1264" spans="1:20" ht="28.8" x14ac:dyDescent="0.3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11">
        <f t="shared" si="57"/>
        <v>41686.554305555554</v>
      </c>
      <c r="K1264" s="4">
        <v>1389982692</v>
      </c>
      <c r="L1264" s="11">
        <f t="shared" si="58"/>
        <v>41656.554305555554</v>
      </c>
      <c r="M1264" s="4" t="b">
        <v>1</v>
      </c>
      <c r="N1264" s="4">
        <v>105</v>
      </c>
      <c r="O1264" s="16">
        <f>(E1264/D1264)*100</f>
        <v>125.41538461538462</v>
      </c>
      <c r="P1264" s="7">
        <f t="shared" si="59"/>
        <v>77.638095238095232</v>
      </c>
      <c r="Q1264" s="4" t="str">
        <f>LEFT(T1264,FIND("/",T1264,1)-1)</f>
        <v>music</v>
      </c>
      <c r="R1264" s="4" t="str">
        <f>RIGHT(T1264,LEN(T1264)-FIND("/",T1264))</f>
        <v>rock</v>
      </c>
      <c r="S1264" s="4" t="b">
        <v>1</v>
      </c>
      <c r="T1264" s="4" t="s">
        <v>8276</v>
      </c>
    </row>
    <row r="1265" spans="1:20" x14ac:dyDescent="0.3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11">
        <f t="shared" si="57"/>
        <v>41726.833333333328</v>
      </c>
      <c r="K1265" s="4">
        <v>1393034470</v>
      </c>
      <c r="L1265" s="11">
        <f t="shared" si="58"/>
        <v>41691.875810185185</v>
      </c>
      <c r="M1265" s="4" t="b">
        <v>1</v>
      </c>
      <c r="N1265" s="4">
        <v>41</v>
      </c>
      <c r="O1265" s="16">
        <f>(E1265/D1265)*100</f>
        <v>119</v>
      </c>
      <c r="P1265" s="7">
        <f t="shared" si="59"/>
        <v>43.536585365853661</v>
      </c>
      <c r="Q1265" s="4" t="str">
        <f>LEFT(T1265,FIND("/",T1265,1)-1)</f>
        <v>music</v>
      </c>
      <c r="R1265" s="4" t="str">
        <f>RIGHT(T1265,LEN(T1265)-FIND("/",T1265))</f>
        <v>rock</v>
      </c>
      <c r="S1265" s="4" t="b">
        <v>1</v>
      </c>
      <c r="T1265" s="4" t="s">
        <v>8276</v>
      </c>
    </row>
    <row r="1266" spans="1:20" ht="28.8" x14ac:dyDescent="0.3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11">
        <f t="shared" si="57"/>
        <v>41576.454664351848</v>
      </c>
      <c r="K1266" s="4">
        <v>1380556483</v>
      </c>
      <c r="L1266" s="11">
        <f t="shared" si="58"/>
        <v>41547.454664351848</v>
      </c>
      <c r="M1266" s="4" t="b">
        <v>1</v>
      </c>
      <c r="N1266" s="4">
        <v>34</v>
      </c>
      <c r="O1266" s="16">
        <f>(E1266/D1266)*100</f>
        <v>166.46153846153845</v>
      </c>
      <c r="P1266" s="7">
        <f t="shared" si="59"/>
        <v>31.823529411764707</v>
      </c>
      <c r="Q1266" s="4" t="str">
        <f>LEFT(T1266,FIND("/",T1266,1)-1)</f>
        <v>music</v>
      </c>
      <c r="R1266" s="4" t="str">
        <f>RIGHT(T1266,LEN(T1266)-FIND("/",T1266))</f>
        <v>rock</v>
      </c>
      <c r="S1266" s="4" t="b">
        <v>1</v>
      </c>
      <c r="T1266" s="4" t="s">
        <v>8276</v>
      </c>
    </row>
    <row r="1267" spans="1:20" ht="28.8" x14ac:dyDescent="0.3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11">
        <f t="shared" si="57"/>
        <v>40512.446932870364</v>
      </c>
      <c r="K1267" s="4">
        <v>1287071015</v>
      </c>
      <c r="L1267" s="11">
        <f t="shared" si="58"/>
        <v>40465.446932870364</v>
      </c>
      <c r="M1267" s="4" t="b">
        <v>1</v>
      </c>
      <c r="N1267" s="4">
        <v>66</v>
      </c>
      <c r="O1267" s="16">
        <f>(E1267/D1267)*100</f>
        <v>119.14771428571429</v>
      </c>
      <c r="P1267" s="7">
        <f t="shared" si="59"/>
        <v>63.184393939393942</v>
      </c>
      <c r="Q1267" s="4" t="str">
        <f>LEFT(T1267,FIND("/",T1267,1)-1)</f>
        <v>music</v>
      </c>
      <c r="R1267" s="4" t="str">
        <f>RIGHT(T1267,LEN(T1267)-FIND("/",T1267))</f>
        <v>rock</v>
      </c>
      <c r="S1267" s="4" t="b">
        <v>1</v>
      </c>
      <c r="T1267" s="4" t="s">
        <v>8276</v>
      </c>
    </row>
    <row r="1268" spans="1:20" x14ac:dyDescent="0.3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11">
        <f t="shared" si="57"/>
        <v>41650.668344907404</v>
      </c>
      <c r="K1268" s="4">
        <v>1386882145</v>
      </c>
      <c r="L1268" s="11">
        <f t="shared" si="58"/>
        <v>41620.668344907404</v>
      </c>
      <c r="M1268" s="4" t="b">
        <v>1</v>
      </c>
      <c r="N1268" s="4">
        <v>50</v>
      </c>
      <c r="O1268" s="16">
        <f>(E1268/D1268)*100</f>
        <v>100.47368421052632</v>
      </c>
      <c r="P1268" s="7">
        <f t="shared" si="59"/>
        <v>190.9</v>
      </c>
      <c r="Q1268" s="4" t="str">
        <f>LEFT(T1268,FIND("/",T1268,1)-1)</f>
        <v>music</v>
      </c>
      <c r="R1268" s="4" t="str">
        <f>RIGHT(T1268,LEN(T1268)-FIND("/",T1268))</f>
        <v>rock</v>
      </c>
      <c r="S1268" s="4" t="b">
        <v>1</v>
      </c>
      <c r="T1268" s="4" t="s">
        <v>8276</v>
      </c>
    </row>
    <row r="1269" spans="1:20" ht="28.8" x14ac:dyDescent="0.3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11">
        <f t="shared" si="57"/>
        <v>41479.376828703702</v>
      </c>
      <c r="K1269" s="4">
        <v>1372082558</v>
      </c>
      <c r="L1269" s="11">
        <f t="shared" si="58"/>
        <v>41449.376828703702</v>
      </c>
      <c r="M1269" s="4" t="b">
        <v>1</v>
      </c>
      <c r="N1269" s="4">
        <v>159</v>
      </c>
      <c r="O1269" s="16">
        <f>(E1269/D1269)*100</f>
        <v>101.8</v>
      </c>
      <c r="P1269" s="7">
        <f t="shared" si="59"/>
        <v>140.85534591194968</v>
      </c>
      <c r="Q1269" s="4" t="str">
        <f>LEFT(T1269,FIND("/",T1269,1)-1)</f>
        <v>music</v>
      </c>
      <c r="R1269" s="4" t="str">
        <f>RIGHT(T1269,LEN(T1269)-FIND("/",T1269))</f>
        <v>rock</v>
      </c>
      <c r="S1269" s="4" t="b">
        <v>1</v>
      </c>
      <c r="T1269" s="4" t="s">
        <v>8276</v>
      </c>
    </row>
    <row r="1270" spans="1:20" x14ac:dyDescent="0.3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11">
        <f t="shared" si="57"/>
        <v>41537.637118055551</v>
      </c>
      <c r="K1270" s="4">
        <v>1377116247</v>
      </c>
      <c r="L1270" s="11">
        <f t="shared" si="58"/>
        <v>41507.637118055551</v>
      </c>
      <c r="M1270" s="4" t="b">
        <v>1</v>
      </c>
      <c r="N1270" s="4">
        <v>182</v>
      </c>
      <c r="O1270" s="16">
        <f>(E1270/D1270)*100</f>
        <v>116.66666666666667</v>
      </c>
      <c r="P1270" s="7">
        <f t="shared" si="59"/>
        <v>76.92307692307692</v>
      </c>
      <c r="Q1270" s="4" t="str">
        <f>LEFT(T1270,FIND("/",T1270,1)-1)</f>
        <v>music</v>
      </c>
      <c r="R1270" s="4" t="str">
        <f>RIGHT(T1270,LEN(T1270)-FIND("/",T1270))</f>
        <v>rock</v>
      </c>
      <c r="S1270" s="4" t="b">
        <v>1</v>
      </c>
      <c r="T1270" s="4" t="s">
        <v>8276</v>
      </c>
    </row>
    <row r="1271" spans="1:20" ht="28.8" x14ac:dyDescent="0.3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11">
        <f t="shared" si="57"/>
        <v>42475.791666666664</v>
      </c>
      <c r="K1271" s="4">
        <v>1458157512</v>
      </c>
      <c r="L1271" s="11">
        <f t="shared" si="58"/>
        <v>42445.614722222213</v>
      </c>
      <c r="M1271" s="4" t="b">
        <v>1</v>
      </c>
      <c r="N1271" s="4">
        <v>206</v>
      </c>
      <c r="O1271" s="16">
        <f>(E1271/D1271)*100</f>
        <v>108.64893617021276</v>
      </c>
      <c r="P1271" s="7">
        <f t="shared" si="59"/>
        <v>99.15533980582525</v>
      </c>
      <c r="Q1271" s="4" t="str">
        <f>LEFT(T1271,FIND("/",T1271,1)-1)</f>
        <v>music</v>
      </c>
      <c r="R1271" s="4" t="str">
        <f>RIGHT(T1271,LEN(T1271)-FIND("/",T1271))</f>
        <v>rock</v>
      </c>
      <c r="S1271" s="4" t="b">
        <v>1</v>
      </c>
      <c r="T1271" s="4" t="s">
        <v>8276</v>
      </c>
    </row>
    <row r="1272" spans="1:20" x14ac:dyDescent="0.3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11">
        <f t="shared" si="57"/>
        <v>40993.60696759259</v>
      </c>
      <c r="K1272" s="4">
        <v>1327523642</v>
      </c>
      <c r="L1272" s="11">
        <f t="shared" si="58"/>
        <v>40933.648634259262</v>
      </c>
      <c r="M1272" s="4" t="b">
        <v>1</v>
      </c>
      <c r="N1272" s="4">
        <v>169</v>
      </c>
      <c r="O1272" s="16">
        <f>(E1272/D1272)*100</f>
        <v>114.72</v>
      </c>
      <c r="P1272" s="7">
        <f t="shared" si="59"/>
        <v>67.881656804733723</v>
      </c>
      <c r="Q1272" s="4" t="str">
        <f>LEFT(T1272,FIND("/",T1272,1)-1)</f>
        <v>music</v>
      </c>
      <c r="R1272" s="4" t="str">
        <f>RIGHT(T1272,LEN(T1272)-FIND("/",T1272))</f>
        <v>rock</v>
      </c>
      <c r="S1272" s="4" t="b">
        <v>1</v>
      </c>
      <c r="T1272" s="4" t="s">
        <v>8276</v>
      </c>
    </row>
    <row r="1273" spans="1:20" ht="28.8" x14ac:dyDescent="0.3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11">
        <f t="shared" si="57"/>
        <v>41591.516886574071</v>
      </c>
      <c r="K1273" s="4">
        <v>1381767859</v>
      </c>
      <c r="L1273" s="11">
        <f t="shared" si="58"/>
        <v>41561.475219907406</v>
      </c>
      <c r="M1273" s="4" t="b">
        <v>1</v>
      </c>
      <c r="N1273" s="4">
        <v>31</v>
      </c>
      <c r="O1273" s="16">
        <f>(E1273/D1273)*100</f>
        <v>101.8</v>
      </c>
      <c r="P1273" s="7">
        <f t="shared" si="59"/>
        <v>246.29032258064515</v>
      </c>
      <c r="Q1273" s="4" t="str">
        <f>LEFT(T1273,FIND("/",T1273,1)-1)</f>
        <v>music</v>
      </c>
      <c r="R1273" s="4" t="str">
        <f>RIGHT(T1273,LEN(T1273)-FIND("/",T1273))</f>
        <v>rock</v>
      </c>
      <c r="S1273" s="4" t="b">
        <v>1</v>
      </c>
      <c r="T1273" s="4" t="s">
        <v>8276</v>
      </c>
    </row>
    <row r="1274" spans="1:20" ht="28.8" x14ac:dyDescent="0.3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11">
        <f t="shared" si="57"/>
        <v>40343.958333333328</v>
      </c>
      <c r="K1274" s="4">
        <v>1270576379</v>
      </c>
      <c r="L1274" s="11">
        <f t="shared" si="58"/>
        <v>40274.536793981482</v>
      </c>
      <c r="M1274" s="4" t="b">
        <v>1</v>
      </c>
      <c r="N1274" s="4">
        <v>28</v>
      </c>
      <c r="O1274" s="16">
        <f>(E1274/D1274)*100</f>
        <v>106</v>
      </c>
      <c r="P1274" s="7">
        <f t="shared" si="59"/>
        <v>189.28571428571428</v>
      </c>
      <c r="Q1274" s="4" t="str">
        <f>LEFT(T1274,FIND("/",T1274,1)-1)</f>
        <v>music</v>
      </c>
      <c r="R1274" s="4" t="str">
        <f>RIGHT(T1274,LEN(T1274)-FIND("/",T1274))</f>
        <v>rock</v>
      </c>
      <c r="S1274" s="4" t="b">
        <v>1</v>
      </c>
      <c r="T1274" s="4" t="s">
        <v>8276</v>
      </c>
    </row>
    <row r="1275" spans="1:20" x14ac:dyDescent="0.3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11">
        <f t="shared" si="57"/>
        <v>41882.521886574068</v>
      </c>
      <c r="K1275" s="4">
        <v>1406914291</v>
      </c>
      <c r="L1275" s="11">
        <f t="shared" si="58"/>
        <v>41852.521886574068</v>
      </c>
      <c r="M1275" s="4" t="b">
        <v>1</v>
      </c>
      <c r="N1275" s="4">
        <v>54</v>
      </c>
      <c r="O1275" s="16">
        <f>(E1275/D1275)*100</f>
        <v>103.49999999999999</v>
      </c>
      <c r="P1275" s="7">
        <f t="shared" si="59"/>
        <v>76.666666666666671</v>
      </c>
      <c r="Q1275" s="4" t="str">
        <f>LEFT(T1275,FIND("/",T1275,1)-1)</f>
        <v>music</v>
      </c>
      <c r="R1275" s="4" t="str">
        <f>RIGHT(T1275,LEN(T1275)-FIND("/",T1275))</f>
        <v>rock</v>
      </c>
      <c r="S1275" s="4" t="b">
        <v>1</v>
      </c>
      <c r="T1275" s="4" t="s">
        <v>8276</v>
      </c>
    </row>
    <row r="1276" spans="1:20" ht="28.8" x14ac:dyDescent="0.3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11">
        <f t="shared" si="57"/>
        <v>41151.481770833328</v>
      </c>
      <c r="K1276" s="4">
        <v>1343320425</v>
      </c>
      <c r="L1276" s="11">
        <f t="shared" si="58"/>
        <v>41116.481770833328</v>
      </c>
      <c r="M1276" s="4" t="b">
        <v>1</v>
      </c>
      <c r="N1276" s="4">
        <v>467</v>
      </c>
      <c r="O1276" s="16">
        <f>(E1276/D1276)*100</f>
        <v>154.97535999999999</v>
      </c>
      <c r="P1276" s="7">
        <f t="shared" si="59"/>
        <v>82.963254817987149</v>
      </c>
      <c r="Q1276" s="4" t="str">
        <f>LEFT(T1276,FIND("/",T1276,1)-1)</f>
        <v>music</v>
      </c>
      <c r="R1276" s="4" t="str">
        <f>RIGHT(T1276,LEN(T1276)-FIND("/",T1276))</f>
        <v>rock</v>
      </c>
      <c r="S1276" s="4" t="b">
        <v>1</v>
      </c>
      <c r="T1276" s="4" t="s">
        <v>8276</v>
      </c>
    </row>
    <row r="1277" spans="1:20" ht="28.8" x14ac:dyDescent="0.3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11">
        <f t="shared" si="57"/>
        <v>41493.659571759257</v>
      </c>
      <c r="K1277" s="4">
        <v>1372884587</v>
      </c>
      <c r="L1277" s="11">
        <f t="shared" si="58"/>
        <v>41458.659571759257</v>
      </c>
      <c r="M1277" s="4" t="b">
        <v>1</v>
      </c>
      <c r="N1277" s="4">
        <v>389</v>
      </c>
      <c r="O1277" s="16">
        <f>(E1277/D1277)*100</f>
        <v>162.14066666666668</v>
      </c>
      <c r="P1277" s="7">
        <f t="shared" si="59"/>
        <v>62.522107969151669</v>
      </c>
      <c r="Q1277" s="4" t="str">
        <f>LEFT(T1277,FIND("/",T1277,1)-1)</f>
        <v>music</v>
      </c>
      <c r="R1277" s="4" t="str">
        <f>RIGHT(T1277,LEN(T1277)-FIND("/",T1277))</f>
        <v>rock</v>
      </c>
      <c r="S1277" s="4" t="b">
        <v>1</v>
      </c>
      <c r="T1277" s="4" t="s">
        <v>8276</v>
      </c>
    </row>
    <row r="1278" spans="1:20" x14ac:dyDescent="0.3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11">
        <f t="shared" si="57"/>
        <v>40056.958333333328</v>
      </c>
      <c r="K1278" s="4">
        <v>1247504047</v>
      </c>
      <c r="L1278" s="11">
        <f t="shared" si="58"/>
        <v>40007.49591435185</v>
      </c>
      <c r="M1278" s="4" t="b">
        <v>1</v>
      </c>
      <c r="N1278" s="4">
        <v>68</v>
      </c>
      <c r="O1278" s="16">
        <f>(E1278/D1278)*100</f>
        <v>104.42100000000001</v>
      </c>
      <c r="P1278" s="7">
        <f t="shared" si="59"/>
        <v>46.06808823529412</v>
      </c>
      <c r="Q1278" s="4" t="str">
        <f>LEFT(T1278,FIND("/",T1278,1)-1)</f>
        <v>music</v>
      </c>
      <c r="R1278" s="4" t="str">
        <f>RIGHT(T1278,LEN(T1278)-FIND("/",T1278))</f>
        <v>rock</v>
      </c>
      <c r="S1278" s="4" t="b">
        <v>1</v>
      </c>
      <c r="T1278" s="4" t="s">
        <v>8276</v>
      </c>
    </row>
    <row r="1279" spans="1:20" ht="28.8" x14ac:dyDescent="0.3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11">
        <f t="shared" si="57"/>
        <v>41156.35355324074</v>
      </c>
      <c r="K1279" s="4">
        <v>1343741347</v>
      </c>
      <c r="L1279" s="11">
        <f t="shared" si="58"/>
        <v>41121.35355324074</v>
      </c>
      <c r="M1279" s="4" t="b">
        <v>1</v>
      </c>
      <c r="N1279" s="4">
        <v>413</v>
      </c>
      <c r="O1279" s="16">
        <f>(E1279/D1279)*100</f>
        <v>106.12433333333333</v>
      </c>
      <c r="P1279" s="7">
        <f t="shared" si="59"/>
        <v>38.543946731234868</v>
      </c>
      <c r="Q1279" s="4" t="str">
        <f>LEFT(T1279,FIND("/",T1279,1)-1)</f>
        <v>music</v>
      </c>
      <c r="R1279" s="4" t="str">
        <f>RIGHT(T1279,LEN(T1279)-FIND("/",T1279))</f>
        <v>rock</v>
      </c>
      <c r="S1279" s="4" t="b">
        <v>1</v>
      </c>
      <c r="T1279" s="4" t="s">
        <v>8276</v>
      </c>
    </row>
    <row r="1280" spans="1:20" ht="28.8" x14ac:dyDescent="0.3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11">
        <f t="shared" si="57"/>
        <v>41814.875</v>
      </c>
      <c r="K1280" s="4">
        <v>1401196766</v>
      </c>
      <c r="L1280" s="11">
        <f t="shared" si="58"/>
        <v>41786.346828703703</v>
      </c>
      <c r="M1280" s="4" t="b">
        <v>1</v>
      </c>
      <c r="N1280" s="4">
        <v>190</v>
      </c>
      <c r="O1280" s="16">
        <f>(E1280/D1280)*100</f>
        <v>154.93846153846152</v>
      </c>
      <c r="P1280" s="7">
        <f t="shared" si="59"/>
        <v>53.005263157894738</v>
      </c>
      <c r="Q1280" s="4" t="str">
        <f>LEFT(T1280,FIND("/",T1280,1)-1)</f>
        <v>music</v>
      </c>
      <c r="R1280" s="4" t="str">
        <f>RIGHT(T1280,LEN(T1280)-FIND("/",T1280))</f>
        <v>rock</v>
      </c>
      <c r="S1280" s="4" t="b">
        <v>1</v>
      </c>
      <c r="T1280" s="4" t="s">
        <v>8276</v>
      </c>
    </row>
    <row r="1281" spans="1:20" ht="28.8" x14ac:dyDescent="0.3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11">
        <f t="shared" si="57"/>
        <v>41721.849189814813</v>
      </c>
      <c r="K1281" s="4">
        <v>1392171770</v>
      </c>
      <c r="L1281" s="11">
        <f t="shared" si="58"/>
        <v>41681.890856481477</v>
      </c>
      <c r="M1281" s="4" t="b">
        <v>1</v>
      </c>
      <c r="N1281" s="4">
        <v>189</v>
      </c>
      <c r="O1281" s="16">
        <f>(E1281/D1281)*100</f>
        <v>110.77157238734421</v>
      </c>
      <c r="P1281" s="7">
        <f t="shared" si="59"/>
        <v>73.355396825396824</v>
      </c>
      <c r="Q1281" s="4" t="str">
        <f>LEFT(T1281,FIND("/",T1281,1)-1)</f>
        <v>music</v>
      </c>
      <c r="R1281" s="4" t="str">
        <f>RIGHT(T1281,LEN(T1281)-FIND("/",T1281))</f>
        <v>rock</v>
      </c>
      <c r="S1281" s="4" t="b">
        <v>1</v>
      </c>
      <c r="T1281" s="4" t="s">
        <v>8276</v>
      </c>
    </row>
    <row r="1282" spans="1:20" x14ac:dyDescent="0.3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11">
        <f t="shared" si="57"/>
        <v>40603.54923611111</v>
      </c>
      <c r="K1282" s="4">
        <v>1291227054</v>
      </c>
      <c r="L1282" s="11">
        <f t="shared" si="58"/>
        <v>40513.54923611111</v>
      </c>
      <c r="M1282" s="4" t="b">
        <v>1</v>
      </c>
      <c r="N1282" s="4">
        <v>130</v>
      </c>
      <c r="O1282" s="16">
        <f>(E1282/D1282)*100</f>
        <v>110.91186666666665</v>
      </c>
      <c r="P1282" s="7">
        <f t="shared" si="59"/>
        <v>127.97523076923076</v>
      </c>
      <c r="Q1282" s="4" t="str">
        <f>LEFT(T1282,FIND("/",T1282,1)-1)</f>
        <v>music</v>
      </c>
      <c r="R1282" s="4" t="str">
        <f>RIGHT(T1282,LEN(T1282)-FIND("/",T1282))</f>
        <v>rock</v>
      </c>
      <c r="S1282" s="4" t="b">
        <v>1</v>
      </c>
      <c r="T1282" s="4" t="s">
        <v>8276</v>
      </c>
    </row>
    <row r="1283" spans="1:20" ht="28.8" x14ac:dyDescent="0.3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11">
        <f t="shared" ref="J1283:J1346" si="60">(((I1283/60)/60)/24)+DATE(1970,1,1)+(-5/24)</f>
        <v>41483.535138888888</v>
      </c>
      <c r="K1283" s="4">
        <v>1373305836</v>
      </c>
      <c r="L1283" s="11">
        <f t="shared" ref="L1283:L1346" si="61">(((K1283/60)/60)/24)+DATE(1970,1,1)+(-5/24)</f>
        <v>41463.535138888888</v>
      </c>
      <c r="M1283" s="4" t="b">
        <v>1</v>
      </c>
      <c r="N1283" s="4">
        <v>74</v>
      </c>
      <c r="O1283" s="16">
        <f>(E1283/D1283)*100</f>
        <v>110.71428571428572</v>
      </c>
      <c r="P1283" s="7">
        <f t="shared" ref="P1283:P1346" si="62">(E1283/N1283)</f>
        <v>104.72972972972973</v>
      </c>
      <c r="Q1283" s="4" t="str">
        <f>LEFT(T1283,FIND("/",T1283,1)-1)</f>
        <v>music</v>
      </c>
      <c r="R1283" s="4" t="str">
        <f>RIGHT(T1283,LEN(T1283)-FIND("/",T1283))</f>
        <v>rock</v>
      </c>
      <c r="S1283" s="4" t="b">
        <v>1</v>
      </c>
      <c r="T1283" s="4" t="s">
        <v>8276</v>
      </c>
    </row>
    <row r="1284" spans="1:20" ht="28.8" x14ac:dyDescent="0.3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11">
        <f t="shared" si="60"/>
        <v>41616.999305555553</v>
      </c>
      <c r="K1284" s="4">
        <v>1383909855</v>
      </c>
      <c r="L1284" s="11">
        <f t="shared" si="61"/>
        <v>41586.266840277778</v>
      </c>
      <c r="M1284" s="4" t="b">
        <v>1</v>
      </c>
      <c r="N1284" s="4">
        <v>274</v>
      </c>
      <c r="O1284" s="16">
        <f>(E1284/D1284)*100</f>
        <v>123.61333333333333</v>
      </c>
      <c r="P1284" s="7">
        <f t="shared" si="62"/>
        <v>67.671532846715323</v>
      </c>
      <c r="Q1284" s="4" t="str">
        <f>LEFT(T1284,FIND("/",T1284,1)-1)</f>
        <v>music</v>
      </c>
      <c r="R1284" s="4" t="str">
        <f>RIGHT(T1284,LEN(T1284)-FIND("/",T1284))</f>
        <v>rock</v>
      </c>
      <c r="S1284" s="4" t="b">
        <v>1</v>
      </c>
      <c r="T1284" s="4" t="s">
        <v>8276</v>
      </c>
    </row>
    <row r="1285" spans="1:20" x14ac:dyDescent="0.3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11">
        <f t="shared" si="60"/>
        <v>41343.958333333328</v>
      </c>
      <c r="K1285" s="4">
        <v>1360948389</v>
      </c>
      <c r="L1285" s="11">
        <f t="shared" si="61"/>
        <v>41320.50913194444</v>
      </c>
      <c r="M1285" s="4" t="b">
        <v>1</v>
      </c>
      <c r="N1285" s="4">
        <v>22</v>
      </c>
      <c r="O1285" s="16">
        <f>(E1285/D1285)*100</f>
        <v>211.05</v>
      </c>
      <c r="P1285" s="7">
        <f t="shared" si="62"/>
        <v>95.931818181818187</v>
      </c>
      <c r="Q1285" s="4" t="str">
        <f>LEFT(T1285,FIND("/",T1285,1)-1)</f>
        <v>music</v>
      </c>
      <c r="R1285" s="4" t="str">
        <f>RIGHT(T1285,LEN(T1285)-FIND("/",T1285))</f>
        <v>rock</v>
      </c>
      <c r="S1285" s="4" t="b">
        <v>1</v>
      </c>
      <c r="T1285" s="4" t="s">
        <v>8276</v>
      </c>
    </row>
    <row r="1286" spans="1:20" ht="28.8" x14ac:dyDescent="0.3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11">
        <f t="shared" si="60"/>
        <v>42735.499305555553</v>
      </c>
      <c r="K1286" s="4">
        <v>1481175482</v>
      </c>
      <c r="L1286" s="11">
        <f t="shared" si="61"/>
        <v>42712.026412037034</v>
      </c>
      <c r="M1286" s="4" t="b">
        <v>0</v>
      </c>
      <c r="N1286" s="4">
        <v>31</v>
      </c>
      <c r="O1286" s="16">
        <f>(E1286/D1286)*100</f>
        <v>101</v>
      </c>
      <c r="P1286" s="7">
        <f t="shared" si="62"/>
        <v>65.161290322580641</v>
      </c>
      <c r="Q1286" s="4" t="str">
        <f>LEFT(T1286,FIND("/",T1286,1)-1)</f>
        <v>theater</v>
      </c>
      <c r="R1286" s="4" t="str">
        <f>RIGHT(T1286,LEN(T1286)-FIND("/",T1286))</f>
        <v>plays</v>
      </c>
      <c r="S1286" s="4" t="b">
        <v>1</v>
      </c>
      <c r="T1286" s="4" t="s">
        <v>8271</v>
      </c>
    </row>
    <row r="1287" spans="1:20" ht="28.8" x14ac:dyDescent="0.3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11">
        <f t="shared" si="60"/>
        <v>42175.374710648146</v>
      </c>
      <c r="K1287" s="4">
        <v>1433512775</v>
      </c>
      <c r="L1287" s="11">
        <f t="shared" si="61"/>
        <v>42160.374710648146</v>
      </c>
      <c r="M1287" s="4" t="b">
        <v>0</v>
      </c>
      <c r="N1287" s="4">
        <v>63</v>
      </c>
      <c r="O1287" s="16">
        <f>(E1287/D1287)*100</f>
        <v>101.64999999999999</v>
      </c>
      <c r="P1287" s="7">
        <f t="shared" si="62"/>
        <v>32.269841269841272</v>
      </c>
      <c r="Q1287" s="4" t="str">
        <f>LEFT(T1287,FIND("/",T1287,1)-1)</f>
        <v>theater</v>
      </c>
      <c r="R1287" s="4" t="str">
        <f>RIGHT(T1287,LEN(T1287)-FIND("/",T1287))</f>
        <v>plays</v>
      </c>
      <c r="S1287" s="4" t="b">
        <v>1</v>
      </c>
      <c r="T1287" s="4" t="s">
        <v>8271</v>
      </c>
    </row>
    <row r="1288" spans="1:20" x14ac:dyDescent="0.3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11">
        <f t="shared" si="60"/>
        <v>42052.374999999993</v>
      </c>
      <c r="K1288" s="4">
        <v>1423041227</v>
      </c>
      <c r="L1288" s="11">
        <f t="shared" si="61"/>
        <v>42039.176238425927</v>
      </c>
      <c r="M1288" s="4" t="b">
        <v>0</v>
      </c>
      <c r="N1288" s="4">
        <v>20</v>
      </c>
      <c r="O1288" s="16">
        <f>(E1288/D1288)*100</f>
        <v>108.33333333333333</v>
      </c>
      <c r="P1288" s="7">
        <f t="shared" si="62"/>
        <v>81.25</v>
      </c>
      <c r="Q1288" s="4" t="str">
        <f>LEFT(T1288,FIND("/",T1288,1)-1)</f>
        <v>theater</v>
      </c>
      <c r="R1288" s="4" t="str">
        <f>RIGHT(T1288,LEN(T1288)-FIND("/",T1288))</f>
        <v>plays</v>
      </c>
      <c r="S1288" s="4" t="b">
        <v>1</v>
      </c>
      <c r="T1288" s="4" t="s">
        <v>8271</v>
      </c>
    </row>
    <row r="1289" spans="1:20" ht="43.2" x14ac:dyDescent="0.3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11">
        <f t="shared" si="60"/>
        <v>42167.412685185183</v>
      </c>
      <c r="K1289" s="4">
        <v>1428936856</v>
      </c>
      <c r="L1289" s="11">
        <f t="shared" si="61"/>
        <v>42107.412685185183</v>
      </c>
      <c r="M1289" s="4" t="b">
        <v>0</v>
      </c>
      <c r="N1289" s="4">
        <v>25</v>
      </c>
      <c r="O1289" s="16">
        <f>(E1289/D1289)*100</f>
        <v>242</v>
      </c>
      <c r="P1289" s="7">
        <f t="shared" si="62"/>
        <v>24.2</v>
      </c>
      <c r="Q1289" s="4" t="str">
        <f>LEFT(T1289,FIND("/",T1289,1)-1)</f>
        <v>theater</v>
      </c>
      <c r="R1289" s="4" t="str">
        <f>RIGHT(T1289,LEN(T1289)-FIND("/",T1289))</f>
        <v>plays</v>
      </c>
      <c r="S1289" s="4" t="b">
        <v>1</v>
      </c>
      <c r="T1289" s="4" t="s">
        <v>8271</v>
      </c>
    </row>
    <row r="1290" spans="1:20" ht="28.8" x14ac:dyDescent="0.3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11">
        <f t="shared" si="60"/>
        <v>42591.958333333336</v>
      </c>
      <c r="K1290" s="4">
        <v>1468122163</v>
      </c>
      <c r="L1290" s="11">
        <f t="shared" si="61"/>
        <v>42560.946331018517</v>
      </c>
      <c r="M1290" s="4" t="b">
        <v>0</v>
      </c>
      <c r="N1290" s="4">
        <v>61</v>
      </c>
      <c r="O1290" s="16">
        <f>(E1290/D1290)*100</f>
        <v>100.44999999999999</v>
      </c>
      <c r="P1290" s="7">
        <f t="shared" si="62"/>
        <v>65.868852459016395</v>
      </c>
      <c r="Q1290" s="4" t="str">
        <f>LEFT(T1290,FIND("/",T1290,1)-1)</f>
        <v>theater</v>
      </c>
      <c r="R1290" s="4" t="str">
        <f>RIGHT(T1290,LEN(T1290)-FIND("/",T1290))</f>
        <v>plays</v>
      </c>
      <c r="S1290" s="4" t="b">
        <v>1</v>
      </c>
      <c r="T1290" s="4" t="s">
        <v>8271</v>
      </c>
    </row>
    <row r="1291" spans="1:20" x14ac:dyDescent="0.3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11">
        <f t="shared" si="60"/>
        <v>42738.926446759251</v>
      </c>
      <c r="K1291" s="4">
        <v>1480907645</v>
      </c>
      <c r="L1291" s="11">
        <f t="shared" si="61"/>
        <v>42708.926446759251</v>
      </c>
      <c r="M1291" s="4" t="b">
        <v>0</v>
      </c>
      <c r="N1291" s="4">
        <v>52</v>
      </c>
      <c r="O1291" s="16">
        <f>(E1291/D1291)*100</f>
        <v>125.06666666666666</v>
      </c>
      <c r="P1291" s="7">
        <f t="shared" si="62"/>
        <v>36.07692307692308</v>
      </c>
      <c r="Q1291" s="4" t="str">
        <f>LEFT(T1291,FIND("/",T1291,1)-1)</f>
        <v>theater</v>
      </c>
      <c r="R1291" s="4" t="str">
        <f>RIGHT(T1291,LEN(T1291)-FIND("/",T1291))</f>
        <v>plays</v>
      </c>
      <c r="S1291" s="4" t="b">
        <v>1</v>
      </c>
      <c r="T1291" s="4" t="s">
        <v>8271</v>
      </c>
    </row>
    <row r="1292" spans="1:20" x14ac:dyDescent="0.3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11">
        <f t="shared" si="60"/>
        <v>42117.082638888889</v>
      </c>
      <c r="K1292" s="4">
        <v>1427121931</v>
      </c>
      <c r="L1292" s="11">
        <f t="shared" si="61"/>
        <v>42086.406608796293</v>
      </c>
      <c r="M1292" s="4" t="b">
        <v>0</v>
      </c>
      <c r="N1292" s="4">
        <v>86</v>
      </c>
      <c r="O1292" s="16">
        <f>(E1292/D1292)*100</f>
        <v>108.57142857142857</v>
      </c>
      <c r="P1292" s="7">
        <f t="shared" si="62"/>
        <v>44.186046511627907</v>
      </c>
      <c r="Q1292" s="4" t="str">
        <f>LEFT(T1292,FIND("/",T1292,1)-1)</f>
        <v>theater</v>
      </c>
      <c r="R1292" s="4" t="str">
        <f>RIGHT(T1292,LEN(T1292)-FIND("/",T1292))</f>
        <v>plays</v>
      </c>
      <c r="S1292" s="4" t="b">
        <v>1</v>
      </c>
      <c r="T1292" s="4" t="s">
        <v>8271</v>
      </c>
    </row>
    <row r="1293" spans="1:20" ht="28.8" x14ac:dyDescent="0.3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11">
        <f t="shared" si="60"/>
        <v>42101.083333333336</v>
      </c>
      <c r="K1293" s="4">
        <v>1425224391</v>
      </c>
      <c r="L1293" s="11">
        <f t="shared" si="61"/>
        <v>42064.444340277776</v>
      </c>
      <c r="M1293" s="4" t="b">
        <v>0</v>
      </c>
      <c r="N1293" s="4">
        <v>42</v>
      </c>
      <c r="O1293" s="16">
        <f>(E1293/D1293)*100</f>
        <v>145.70000000000002</v>
      </c>
      <c r="P1293" s="7">
        <f t="shared" si="62"/>
        <v>104.07142857142857</v>
      </c>
      <c r="Q1293" s="4" t="str">
        <f>LEFT(T1293,FIND("/",T1293,1)-1)</f>
        <v>theater</v>
      </c>
      <c r="R1293" s="4" t="str">
        <f>RIGHT(T1293,LEN(T1293)-FIND("/",T1293))</f>
        <v>plays</v>
      </c>
      <c r="S1293" s="4" t="b">
        <v>1</v>
      </c>
      <c r="T1293" s="4" t="s">
        <v>8271</v>
      </c>
    </row>
    <row r="1294" spans="1:20" ht="28.8" x14ac:dyDescent="0.3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11">
        <f t="shared" si="60"/>
        <v>42283.749305555553</v>
      </c>
      <c r="K1294" s="4">
        <v>1441822828</v>
      </c>
      <c r="L1294" s="11">
        <f t="shared" si="61"/>
        <v>42256.555879629632</v>
      </c>
      <c r="M1294" s="4" t="b">
        <v>0</v>
      </c>
      <c r="N1294" s="4">
        <v>52</v>
      </c>
      <c r="O1294" s="16">
        <f>(E1294/D1294)*100</f>
        <v>110.00000000000001</v>
      </c>
      <c r="P1294" s="7">
        <f t="shared" si="62"/>
        <v>35.96153846153846</v>
      </c>
      <c r="Q1294" s="4" t="str">
        <f>LEFT(T1294,FIND("/",T1294,1)-1)</f>
        <v>theater</v>
      </c>
      <c r="R1294" s="4" t="str">
        <f>RIGHT(T1294,LEN(T1294)-FIND("/",T1294))</f>
        <v>plays</v>
      </c>
      <c r="S1294" s="4" t="b">
        <v>1</v>
      </c>
      <c r="T1294" s="4" t="s">
        <v>8271</v>
      </c>
    </row>
    <row r="1295" spans="1:20" ht="28.8" x14ac:dyDescent="0.3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11">
        <f t="shared" si="60"/>
        <v>42322.534386574065</v>
      </c>
      <c r="K1295" s="4">
        <v>1444927771</v>
      </c>
      <c r="L1295" s="11">
        <f t="shared" si="61"/>
        <v>42292.492719907408</v>
      </c>
      <c r="M1295" s="4" t="b">
        <v>0</v>
      </c>
      <c r="N1295" s="4">
        <v>120</v>
      </c>
      <c r="O1295" s="16">
        <f>(E1295/D1295)*100</f>
        <v>102.23333333333333</v>
      </c>
      <c r="P1295" s="7">
        <f t="shared" si="62"/>
        <v>127.79166666666667</v>
      </c>
      <c r="Q1295" s="4" t="str">
        <f>LEFT(T1295,FIND("/",T1295,1)-1)</f>
        <v>theater</v>
      </c>
      <c r="R1295" s="4" t="str">
        <f>RIGHT(T1295,LEN(T1295)-FIND("/",T1295))</f>
        <v>plays</v>
      </c>
      <c r="S1295" s="4" t="b">
        <v>1</v>
      </c>
      <c r="T1295" s="4" t="s">
        <v>8271</v>
      </c>
    </row>
    <row r="1296" spans="1:20" ht="28.8" x14ac:dyDescent="0.3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11">
        <f t="shared" si="60"/>
        <v>42296.249999999993</v>
      </c>
      <c r="K1296" s="4">
        <v>1443696797</v>
      </c>
      <c r="L1296" s="11">
        <f t="shared" si="61"/>
        <v>42278.245335648149</v>
      </c>
      <c r="M1296" s="4" t="b">
        <v>0</v>
      </c>
      <c r="N1296" s="4">
        <v>22</v>
      </c>
      <c r="O1296" s="16">
        <f>(E1296/D1296)*100</f>
        <v>122</v>
      </c>
      <c r="P1296" s="7">
        <f t="shared" si="62"/>
        <v>27.727272727272727</v>
      </c>
      <c r="Q1296" s="4" t="str">
        <f>LEFT(T1296,FIND("/",T1296,1)-1)</f>
        <v>theater</v>
      </c>
      <c r="R1296" s="4" t="str">
        <f>RIGHT(T1296,LEN(T1296)-FIND("/",T1296))</f>
        <v>plays</v>
      </c>
      <c r="S1296" s="4" t="b">
        <v>1</v>
      </c>
      <c r="T1296" s="4" t="s">
        <v>8271</v>
      </c>
    </row>
    <row r="1297" spans="1:20" ht="28.8" x14ac:dyDescent="0.3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11">
        <f t="shared" si="60"/>
        <v>42214.499999999993</v>
      </c>
      <c r="K1297" s="4">
        <v>1435585497</v>
      </c>
      <c r="L1297" s="11">
        <f t="shared" si="61"/>
        <v>42184.364548611113</v>
      </c>
      <c r="M1297" s="4" t="b">
        <v>0</v>
      </c>
      <c r="N1297" s="4">
        <v>64</v>
      </c>
      <c r="O1297" s="16">
        <f>(E1297/D1297)*100</f>
        <v>101.96000000000001</v>
      </c>
      <c r="P1297" s="7">
        <f t="shared" si="62"/>
        <v>39.828125</v>
      </c>
      <c r="Q1297" s="4" t="str">
        <f>LEFT(T1297,FIND("/",T1297,1)-1)</f>
        <v>theater</v>
      </c>
      <c r="R1297" s="4" t="str">
        <f>RIGHT(T1297,LEN(T1297)-FIND("/",T1297))</f>
        <v>plays</v>
      </c>
      <c r="S1297" s="4" t="b">
        <v>1</v>
      </c>
      <c r="T1297" s="4" t="s">
        <v>8271</v>
      </c>
    </row>
    <row r="1298" spans="1:20" ht="28.8" x14ac:dyDescent="0.3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11">
        <f t="shared" si="60"/>
        <v>42442.800613425927</v>
      </c>
      <c r="K1298" s="4">
        <v>1456189973</v>
      </c>
      <c r="L1298" s="11">
        <f t="shared" si="61"/>
        <v>42422.842280092591</v>
      </c>
      <c r="M1298" s="4" t="b">
        <v>0</v>
      </c>
      <c r="N1298" s="4">
        <v>23</v>
      </c>
      <c r="O1298" s="16">
        <f>(E1298/D1298)*100</f>
        <v>141.1764705882353</v>
      </c>
      <c r="P1298" s="7">
        <f t="shared" si="62"/>
        <v>52.173913043478258</v>
      </c>
      <c r="Q1298" s="4" t="str">
        <f>LEFT(T1298,FIND("/",T1298,1)-1)</f>
        <v>theater</v>
      </c>
      <c r="R1298" s="4" t="str">
        <f>RIGHT(T1298,LEN(T1298)-FIND("/",T1298))</f>
        <v>plays</v>
      </c>
      <c r="S1298" s="4" t="b">
        <v>1</v>
      </c>
      <c r="T1298" s="4" t="s">
        <v>8271</v>
      </c>
    </row>
    <row r="1299" spans="1:20" ht="28.8" x14ac:dyDescent="0.3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11">
        <f t="shared" si="60"/>
        <v>42491.538865740738</v>
      </c>
      <c r="K1299" s="4">
        <v>1459533358</v>
      </c>
      <c r="L1299" s="11">
        <f t="shared" si="61"/>
        <v>42461.538865740738</v>
      </c>
      <c r="M1299" s="4" t="b">
        <v>0</v>
      </c>
      <c r="N1299" s="4">
        <v>238</v>
      </c>
      <c r="O1299" s="16">
        <f>(E1299/D1299)*100</f>
        <v>109.52500000000001</v>
      </c>
      <c r="P1299" s="7">
        <f t="shared" si="62"/>
        <v>92.037815126050418</v>
      </c>
      <c r="Q1299" s="4" t="str">
        <f>LEFT(T1299,FIND("/",T1299,1)-1)</f>
        <v>theater</v>
      </c>
      <c r="R1299" s="4" t="str">
        <f>RIGHT(T1299,LEN(T1299)-FIND("/",T1299))</f>
        <v>plays</v>
      </c>
      <c r="S1299" s="4" t="b">
        <v>1</v>
      </c>
      <c r="T1299" s="4" t="s">
        <v>8271</v>
      </c>
    </row>
    <row r="1300" spans="1:20" ht="28.8" x14ac:dyDescent="0.3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11">
        <f t="shared" si="60"/>
        <v>42488.472592592596</v>
      </c>
      <c r="K1300" s="4">
        <v>1459268432</v>
      </c>
      <c r="L1300" s="11">
        <f t="shared" si="61"/>
        <v>42458.472592592596</v>
      </c>
      <c r="M1300" s="4" t="b">
        <v>0</v>
      </c>
      <c r="N1300" s="4">
        <v>33</v>
      </c>
      <c r="O1300" s="16">
        <f>(E1300/D1300)*100</f>
        <v>104.65</v>
      </c>
      <c r="P1300" s="7">
        <f t="shared" si="62"/>
        <v>63.424242424242422</v>
      </c>
      <c r="Q1300" s="4" t="str">
        <f>LEFT(T1300,FIND("/",T1300,1)-1)</f>
        <v>theater</v>
      </c>
      <c r="R1300" s="4" t="str">
        <f>RIGHT(T1300,LEN(T1300)-FIND("/",T1300))</f>
        <v>plays</v>
      </c>
      <c r="S1300" s="4" t="b">
        <v>1</v>
      </c>
      <c r="T1300" s="4" t="s">
        <v>8271</v>
      </c>
    </row>
    <row r="1301" spans="1:20" x14ac:dyDescent="0.3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11">
        <f t="shared" si="60"/>
        <v>42199.606006944443</v>
      </c>
      <c r="K1301" s="4">
        <v>1434310359</v>
      </c>
      <c r="L1301" s="11">
        <f t="shared" si="61"/>
        <v>42169.606006944443</v>
      </c>
      <c r="M1301" s="4" t="b">
        <v>0</v>
      </c>
      <c r="N1301" s="4">
        <v>32</v>
      </c>
      <c r="O1301" s="16">
        <f>(E1301/D1301)*100</f>
        <v>124</v>
      </c>
      <c r="P1301" s="7">
        <f t="shared" si="62"/>
        <v>135.625</v>
      </c>
      <c r="Q1301" s="4" t="str">
        <f>LEFT(T1301,FIND("/",T1301,1)-1)</f>
        <v>theater</v>
      </c>
      <c r="R1301" s="4" t="str">
        <f>RIGHT(T1301,LEN(T1301)-FIND("/",T1301))</f>
        <v>plays</v>
      </c>
      <c r="S1301" s="4" t="b">
        <v>1</v>
      </c>
      <c r="T1301" s="4" t="s">
        <v>8271</v>
      </c>
    </row>
    <row r="1302" spans="1:20" ht="28.8" x14ac:dyDescent="0.3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11">
        <f t="shared" si="60"/>
        <v>42522.581249999996</v>
      </c>
      <c r="K1302" s="4">
        <v>1461427938</v>
      </c>
      <c r="L1302" s="11">
        <f t="shared" si="61"/>
        <v>42483.466874999998</v>
      </c>
      <c r="M1302" s="4" t="b">
        <v>0</v>
      </c>
      <c r="N1302" s="4">
        <v>24</v>
      </c>
      <c r="O1302" s="16">
        <f>(E1302/D1302)*100</f>
        <v>135</v>
      </c>
      <c r="P1302" s="7">
        <f t="shared" si="62"/>
        <v>168.75</v>
      </c>
      <c r="Q1302" s="4" t="str">
        <f>LEFT(T1302,FIND("/",T1302,1)-1)</f>
        <v>theater</v>
      </c>
      <c r="R1302" s="4" t="str">
        <f>RIGHT(T1302,LEN(T1302)-FIND("/",T1302))</f>
        <v>plays</v>
      </c>
      <c r="S1302" s="4" t="b">
        <v>1</v>
      </c>
      <c r="T1302" s="4" t="s">
        <v>8271</v>
      </c>
    </row>
    <row r="1303" spans="1:20" ht="28.8" x14ac:dyDescent="0.3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11">
        <f t="shared" si="60"/>
        <v>42205.916666666664</v>
      </c>
      <c r="K1303" s="4">
        <v>1436551178</v>
      </c>
      <c r="L1303" s="11">
        <f t="shared" si="61"/>
        <v>42195.541412037033</v>
      </c>
      <c r="M1303" s="4" t="b">
        <v>0</v>
      </c>
      <c r="N1303" s="4">
        <v>29</v>
      </c>
      <c r="O1303" s="16">
        <f>(E1303/D1303)*100</f>
        <v>102.75000000000001</v>
      </c>
      <c r="P1303" s="7">
        <f t="shared" si="62"/>
        <v>70.862068965517238</v>
      </c>
      <c r="Q1303" s="4" t="str">
        <f>LEFT(T1303,FIND("/",T1303,1)-1)</f>
        <v>theater</v>
      </c>
      <c r="R1303" s="4" t="str">
        <f>RIGHT(T1303,LEN(T1303)-FIND("/",T1303))</f>
        <v>plays</v>
      </c>
      <c r="S1303" s="4" t="b">
        <v>1</v>
      </c>
      <c r="T1303" s="4" t="s">
        <v>8271</v>
      </c>
    </row>
    <row r="1304" spans="1:20" x14ac:dyDescent="0.3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11">
        <f t="shared" si="60"/>
        <v>42704.891331018516</v>
      </c>
      <c r="K1304" s="4">
        <v>1477963411</v>
      </c>
      <c r="L1304" s="11">
        <f t="shared" si="61"/>
        <v>42674.849664351852</v>
      </c>
      <c r="M1304" s="4" t="b">
        <v>0</v>
      </c>
      <c r="N1304" s="4">
        <v>50</v>
      </c>
      <c r="O1304" s="16">
        <f>(E1304/D1304)*100</f>
        <v>100</v>
      </c>
      <c r="P1304" s="7">
        <f t="shared" si="62"/>
        <v>50</v>
      </c>
      <c r="Q1304" s="4" t="str">
        <f>LEFT(T1304,FIND("/",T1304,1)-1)</f>
        <v>theater</v>
      </c>
      <c r="R1304" s="4" t="str">
        <f>RIGHT(T1304,LEN(T1304)-FIND("/",T1304))</f>
        <v>plays</v>
      </c>
      <c r="S1304" s="4" t="b">
        <v>1</v>
      </c>
      <c r="T1304" s="4" t="s">
        <v>8271</v>
      </c>
    </row>
    <row r="1305" spans="1:20" x14ac:dyDescent="0.3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11">
        <f t="shared" si="60"/>
        <v>42582.249999999993</v>
      </c>
      <c r="K1305" s="4">
        <v>1468578920</v>
      </c>
      <c r="L1305" s="11">
        <f t="shared" si="61"/>
        <v>42566.232870370368</v>
      </c>
      <c r="M1305" s="4" t="b">
        <v>0</v>
      </c>
      <c r="N1305" s="4">
        <v>108</v>
      </c>
      <c r="O1305" s="16">
        <f>(E1305/D1305)*100</f>
        <v>130.26085714285716</v>
      </c>
      <c r="P1305" s="7">
        <f t="shared" si="62"/>
        <v>42.214166666666671</v>
      </c>
      <c r="Q1305" s="4" t="str">
        <f>LEFT(T1305,FIND("/",T1305,1)-1)</f>
        <v>theater</v>
      </c>
      <c r="R1305" s="4" t="str">
        <f>RIGHT(T1305,LEN(T1305)-FIND("/",T1305))</f>
        <v>plays</v>
      </c>
      <c r="S1305" s="4" t="b">
        <v>1</v>
      </c>
      <c r="T1305" s="4" t="s">
        <v>8271</v>
      </c>
    </row>
    <row r="1306" spans="1:20" ht="28.8" x14ac:dyDescent="0.3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11">
        <f t="shared" si="60"/>
        <v>42806.944502314807</v>
      </c>
      <c r="K1306" s="4">
        <v>1484196005</v>
      </c>
      <c r="L1306" s="11">
        <f t="shared" si="61"/>
        <v>42746.986168981479</v>
      </c>
      <c r="M1306" s="4" t="b">
        <v>0</v>
      </c>
      <c r="N1306" s="4">
        <v>104</v>
      </c>
      <c r="O1306" s="16">
        <f>(E1306/D1306)*100</f>
        <v>39.627499999999998</v>
      </c>
      <c r="P1306" s="7">
        <f t="shared" si="62"/>
        <v>152.41346153846155</v>
      </c>
      <c r="Q1306" s="4" t="str">
        <f>LEFT(T1306,FIND("/",T1306,1)-1)</f>
        <v>technology</v>
      </c>
      <c r="R1306" s="4" t="str">
        <f>RIGHT(T1306,LEN(T1306)-FIND("/",T1306))</f>
        <v>wearables</v>
      </c>
      <c r="S1306" s="4" t="b">
        <v>0</v>
      </c>
      <c r="T1306" s="4" t="s">
        <v>8273</v>
      </c>
    </row>
    <row r="1307" spans="1:20" ht="28.8" x14ac:dyDescent="0.3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11">
        <f t="shared" si="60"/>
        <v>42572.520833333336</v>
      </c>
      <c r="K1307" s="4">
        <v>1466611108</v>
      </c>
      <c r="L1307" s="11">
        <f t="shared" si="61"/>
        <v>42543.457268518519</v>
      </c>
      <c r="M1307" s="4" t="b">
        <v>0</v>
      </c>
      <c r="N1307" s="4">
        <v>86</v>
      </c>
      <c r="O1307" s="16">
        <f>(E1307/D1307)*100</f>
        <v>25.976666666666663</v>
      </c>
      <c r="P1307" s="7">
        <f t="shared" si="62"/>
        <v>90.616279069767444</v>
      </c>
      <c r="Q1307" s="4" t="str">
        <f>LEFT(T1307,FIND("/",T1307,1)-1)</f>
        <v>technology</v>
      </c>
      <c r="R1307" s="4" t="str">
        <f>RIGHT(T1307,LEN(T1307)-FIND("/",T1307))</f>
        <v>wearables</v>
      </c>
      <c r="S1307" s="4" t="b">
        <v>0</v>
      </c>
      <c r="T1307" s="4" t="s">
        <v>8273</v>
      </c>
    </row>
    <row r="1308" spans="1:20" ht="28.8" x14ac:dyDescent="0.3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11">
        <f t="shared" si="60"/>
        <v>41977.249236111107</v>
      </c>
      <c r="K1308" s="4">
        <v>1415098734</v>
      </c>
      <c r="L1308" s="11">
        <f t="shared" si="61"/>
        <v>41947.249236111107</v>
      </c>
      <c r="M1308" s="4" t="b">
        <v>0</v>
      </c>
      <c r="N1308" s="4">
        <v>356</v>
      </c>
      <c r="O1308" s="16">
        <f>(E1308/D1308)*100</f>
        <v>65.24636363636364</v>
      </c>
      <c r="P1308" s="7">
        <f t="shared" si="62"/>
        <v>201.60393258426967</v>
      </c>
      <c r="Q1308" s="4" t="str">
        <f>LEFT(T1308,FIND("/",T1308,1)-1)</f>
        <v>technology</v>
      </c>
      <c r="R1308" s="4" t="str">
        <f>RIGHT(T1308,LEN(T1308)-FIND("/",T1308))</f>
        <v>wearables</v>
      </c>
      <c r="S1308" s="4" t="b">
        <v>0</v>
      </c>
      <c r="T1308" s="4" t="s">
        <v>8273</v>
      </c>
    </row>
    <row r="1309" spans="1:20" x14ac:dyDescent="0.3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11">
        <f t="shared" si="60"/>
        <v>42417.294895833329</v>
      </c>
      <c r="K1309" s="4">
        <v>1453118679</v>
      </c>
      <c r="L1309" s="11">
        <f t="shared" si="61"/>
        <v>42387.294895833329</v>
      </c>
      <c r="M1309" s="4" t="b">
        <v>0</v>
      </c>
      <c r="N1309" s="4">
        <v>45</v>
      </c>
      <c r="O1309" s="16">
        <f>(E1309/D1309)*100</f>
        <v>11.514000000000001</v>
      </c>
      <c r="P1309" s="7">
        <f t="shared" si="62"/>
        <v>127.93333333333334</v>
      </c>
      <c r="Q1309" s="4" t="str">
        <f>LEFT(T1309,FIND("/",T1309,1)-1)</f>
        <v>technology</v>
      </c>
      <c r="R1309" s="4" t="str">
        <f>RIGHT(T1309,LEN(T1309)-FIND("/",T1309))</f>
        <v>wearables</v>
      </c>
      <c r="S1309" s="4" t="b">
        <v>0</v>
      </c>
      <c r="T1309" s="4" t="s">
        <v>8273</v>
      </c>
    </row>
    <row r="1310" spans="1:20" x14ac:dyDescent="0.3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11">
        <f t="shared" si="60"/>
        <v>42651.405231481483</v>
      </c>
      <c r="K1310" s="4">
        <v>1472481812</v>
      </c>
      <c r="L1310" s="11">
        <f t="shared" si="61"/>
        <v>42611.405231481483</v>
      </c>
      <c r="M1310" s="4" t="b">
        <v>0</v>
      </c>
      <c r="N1310" s="4">
        <v>38</v>
      </c>
      <c r="O1310" s="16">
        <f>(E1310/D1310)*100</f>
        <v>11.360000000000001</v>
      </c>
      <c r="P1310" s="7">
        <f t="shared" si="62"/>
        <v>29.894736842105264</v>
      </c>
      <c r="Q1310" s="4" t="str">
        <f>LEFT(T1310,FIND("/",T1310,1)-1)</f>
        <v>technology</v>
      </c>
      <c r="R1310" s="4" t="str">
        <f>RIGHT(T1310,LEN(T1310)-FIND("/",T1310))</f>
        <v>wearables</v>
      </c>
      <c r="S1310" s="4" t="b">
        <v>0</v>
      </c>
      <c r="T1310" s="4" t="s">
        <v>8273</v>
      </c>
    </row>
    <row r="1311" spans="1:20" x14ac:dyDescent="0.3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11">
        <f t="shared" si="60"/>
        <v>42292.674398148149</v>
      </c>
      <c r="K1311" s="4">
        <v>1441919468</v>
      </c>
      <c r="L1311" s="11">
        <f t="shared" si="61"/>
        <v>42257.674398148149</v>
      </c>
      <c r="M1311" s="4" t="b">
        <v>0</v>
      </c>
      <c r="N1311" s="4">
        <v>35</v>
      </c>
      <c r="O1311" s="16">
        <f>(E1311/D1311)*100</f>
        <v>111.99130434782609</v>
      </c>
      <c r="P1311" s="7">
        <f t="shared" si="62"/>
        <v>367.97142857142859</v>
      </c>
      <c r="Q1311" s="4" t="str">
        <f>LEFT(T1311,FIND("/",T1311,1)-1)</f>
        <v>technology</v>
      </c>
      <c r="R1311" s="4" t="str">
        <f>RIGHT(T1311,LEN(T1311)-FIND("/",T1311))</f>
        <v>wearables</v>
      </c>
      <c r="S1311" s="4" t="b">
        <v>0</v>
      </c>
      <c r="T1311" s="4" t="s">
        <v>8273</v>
      </c>
    </row>
    <row r="1312" spans="1:20" x14ac:dyDescent="0.3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11">
        <f t="shared" si="60"/>
        <v>42601.458912037029</v>
      </c>
      <c r="K1312" s="4">
        <v>1467734450</v>
      </c>
      <c r="L1312" s="11">
        <f t="shared" si="61"/>
        <v>42556.458912037029</v>
      </c>
      <c r="M1312" s="4" t="b">
        <v>0</v>
      </c>
      <c r="N1312" s="4">
        <v>24</v>
      </c>
      <c r="O1312" s="16">
        <f>(E1312/D1312)*100</f>
        <v>15.5</v>
      </c>
      <c r="P1312" s="7">
        <f t="shared" si="62"/>
        <v>129.16666666666666</v>
      </c>
      <c r="Q1312" s="4" t="str">
        <f>LEFT(T1312,FIND("/",T1312,1)-1)</f>
        <v>technology</v>
      </c>
      <c r="R1312" s="4" t="str">
        <f>RIGHT(T1312,LEN(T1312)-FIND("/",T1312))</f>
        <v>wearables</v>
      </c>
      <c r="S1312" s="4" t="b">
        <v>0</v>
      </c>
      <c r="T1312" s="4" t="s">
        <v>8273</v>
      </c>
    </row>
    <row r="1313" spans="1:20" ht="28.8" x14ac:dyDescent="0.3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11">
        <f t="shared" si="60"/>
        <v>42704.635636574072</v>
      </c>
      <c r="K1313" s="4">
        <v>1477509319</v>
      </c>
      <c r="L1313" s="11">
        <f t="shared" si="61"/>
        <v>42669.593969907401</v>
      </c>
      <c r="M1313" s="4" t="b">
        <v>0</v>
      </c>
      <c r="N1313" s="4">
        <v>100</v>
      </c>
      <c r="O1313" s="16">
        <f>(E1313/D1313)*100</f>
        <v>32.027999999999999</v>
      </c>
      <c r="P1313" s="7">
        <f t="shared" si="62"/>
        <v>800.7</v>
      </c>
      <c r="Q1313" s="4" t="str">
        <f>LEFT(T1313,FIND("/",T1313,1)-1)</f>
        <v>technology</v>
      </c>
      <c r="R1313" s="4" t="str">
        <f>RIGHT(T1313,LEN(T1313)-FIND("/",T1313))</f>
        <v>wearables</v>
      </c>
      <c r="S1313" s="4" t="b">
        <v>0</v>
      </c>
      <c r="T1313" s="4" t="s">
        <v>8273</v>
      </c>
    </row>
    <row r="1314" spans="1:20" x14ac:dyDescent="0.3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11">
        <f t="shared" si="60"/>
        <v>42112.494467592587</v>
      </c>
      <c r="K1314" s="4">
        <v>1426783922</v>
      </c>
      <c r="L1314" s="11">
        <f t="shared" si="61"/>
        <v>42082.494467592587</v>
      </c>
      <c r="M1314" s="4" t="b">
        <v>0</v>
      </c>
      <c r="N1314" s="4">
        <v>1</v>
      </c>
      <c r="O1314" s="16">
        <f>(E1314/D1314)*100</f>
        <v>0.60869565217391308</v>
      </c>
      <c r="P1314" s="7">
        <f t="shared" si="62"/>
        <v>28</v>
      </c>
      <c r="Q1314" s="4" t="str">
        <f>LEFT(T1314,FIND("/",T1314,1)-1)</f>
        <v>technology</v>
      </c>
      <c r="R1314" s="4" t="str">
        <f>RIGHT(T1314,LEN(T1314)-FIND("/",T1314))</f>
        <v>wearables</v>
      </c>
      <c r="S1314" s="4" t="b">
        <v>0</v>
      </c>
      <c r="T1314" s="4" t="s">
        <v>8273</v>
      </c>
    </row>
    <row r="1315" spans="1:20" ht="28.8" x14ac:dyDescent="0.3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11">
        <f t="shared" si="60"/>
        <v>42432.50131944444</v>
      </c>
      <c r="K1315" s="4">
        <v>1454432514</v>
      </c>
      <c r="L1315" s="11">
        <f t="shared" si="61"/>
        <v>42402.50131944444</v>
      </c>
      <c r="M1315" s="4" t="b">
        <v>0</v>
      </c>
      <c r="N1315" s="4">
        <v>122</v>
      </c>
      <c r="O1315" s="16">
        <f>(E1315/D1315)*100</f>
        <v>31.114999999999998</v>
      </c>
      <c r="P1315" s="7">
        <f t="shared" si="62"/>
        <v>102.01639344262296</v>
      </c>
      <c r="Q1315" s="4" t="str">
        <f>LEFT(T1315,FIND("/",T1315,1)-1)</f>
        <v>technology</v>
      </c>
      <c r="R1315" s="4" t="str">
        <f>RIGHT(T1315,LEN(T1315)-FIND("/",T1315))</f>
        <v>wearables</v>
      </c>
      <c r="S1315" s="4" t="b">
        <v>0</v>
      </c>
      <c r="T1315" s="4" t="s">
        <v>8273</v>
      </c>
    </row>
    <row r="1316" spans="1:20" ht="28.8" x14ac:dyDescent="0.3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11">
        <f t="shared" si="60"/>
        <v>42664.461342592585</v>
      </c>
      <c r="K1316" s="4">
        <v>1471881860</v>
      </c>
      <c r="L1316" s="11">
        <f t="shared" si="61"/>
        <v>42604.461342592585</v>
      </c>
      <c r="M1316" s="4" t="b">
        <v>0</v>
      </c>
      <c r="N1316" s="4">
        <v>11</v>
      </c>
      <c r="O1316" s="16">
        <f>(E1316/D1316)*100</f>
        <v>1.1266666666666667</v>
      </c>
      <c r="P1316" s="7">
        <f t="shared" si="62"/>
        <v>184.36363636363637</v>
      </c>
      <c r="Q1316" s="4" t="str">
        <f>LEFT(T1316,FIND("/",T1316,1)-1)</f>
        <v>technology</v>
      </c>
      <c r="R1316" s="4" t="str">
        <f>RIGHT(T1316,LEN(T1316)-FIND("/",T1316))</f>
        <v>wearables</v>
      </c>
      <c r="S1316" s="4" t="b">
        <v>0</v>
      </c>
      <c r="T1316" s="4" t="s">
        <v>8273</v>
      </c>
    </row>
    <row r="1317" spans="1:20" ht="28.8" x14ac:dyDescent="0.3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11">
        <f t="shared" si="60"/>
        <v>42313.833333333336</v>
      </c>
      <c r="K1317" s="4">
        <v>1443700648</v>
      </c>
      <c r="L1317" s="11">
        <f t="shared" si="61"/>
        <v>42278.289907407401</v>
      </c>
      <c r="M1317" s="4" t="b">
        <v>0</v>
      </c>
      <c r="N1317" s="4">
        <v>248</v>
      </c>
      <c r="O1317" s="16">
        <f>(E1317/D1317)*100</f>
        <v>40.404000000000003</v>
      </c>
      <c r="P1317" s="7">
        <f t="shared" si="62"/>
        <v>162.91935483870967</v>
      </c>
      <c r="Q1317" s="4" t="str">
        <f>LEFT(T1317,FIND("/",T1317,1)-1)</f>
        <v>technology</v>
      </c>
      <c r="R1317" s="4" t="str">
        <f>RIGHT(T1317,LEN(T1317)-FIND("/",T1317))</f>
        <v>wearables</v>
      </c>
      <c r="S1317" s="4" t="b">
        <v>0</v>
      </c>
      <c r="T1317" s="4" t="s">
        <v>8273</v>
      </c>
    </row>
    <row r="1318" spans="1:20" x14ac:dyDescent="0.3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11">
        <f t="shared" si="60"/>
        <v>42428.753576388881</v>
      </c>
      <c r="K1318" s="4">
        <v>1453676709</v>
      </c>
      <c r="L1318" s="11">
        <f t="shared" si="61"/>
        <v>42393.753576388881</v>
      </c>
      <c r="M1318" s="4" t="b">
        <v>0</v>
      </c>
      <c r="N1318" s="4">
        <v>1</v>
      </c>
      <c r="O1318" s="16">
        <f>(E1318/D1318)*100</f>
        <v>1.3333333333333333E-3</v>
      </c>
      <c r="P1318" s="7">
        <f t="shared" si="62"/>
        <v>1</v>
      </c>
      <c r="Q1318" s="4" t="str">
        <f>LEFT(T1318,FIND("/",T1318,1)-1)</f>
        <v>technology</v>
      </c>
      <c r="R1318" s="4" t="str">
        <f>RIGHT(T1318,LEN(T1318)-FIND("/",T1318))</f>
        <v>wearables</v>
      </c>
      <c r="S1318" s="4" t="b">
        <v>0</v>
      </c>
      <c r="T1318" s="4" t="s">
        <v>8273</v>
      </c>
    </row>
    <row r="1319" spans="1:20" ht="28.8" x14ac:dyDescent="0.3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11">
        <f t="shared" si="60"/>
        <v>42572.374999999993</v>
      </c>
      <c r="K1319" s="4">
        <v>1464586746</v>
      </c>
      <c r="L1319" s="11">
        <f t="shared" si="61"/>
        <v>42520.027152777773</v>
      </c>
      <c r="M1319" s="4" t="b">
        <v>0</v>
      </c>
      <c r="N1319" s="4">
        <v>19</v>
      </c>
      <c r="O1319" s="16">
        <f>(E1319/D1319)*100</f>
        <v>5.7334999999999994</v>
      </c>
      <c r="P1319" s="7">
        <f t="shared" si="62"/>
        <v>603.52631578947364</v>
      </c>
      <c r="Q1319" s="4" t="str">
        <f>LEFT(T1319,FIND("/",T1319,1)-1)</f>
        <v>technology</v>
      </c>
      <c r="R1319" s="4" t="str">
        <f>RIGHT(T1319,LEN(T1319)-FIND("/",T1319))</f>
        <v>wearables</v>
      </c>
      <c r="S1319" s="4" t="b">
        <v>0</v>
      </c>
      <c r="T1319" s="4" t="s">
        <v>8273</v>
      </c>
    </row>
    <row r="1320" spans="1:20" ht="28.8" x14ac:dyDescent="0.3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11">
        <f t="shared" si="60"/>
        <v>42014.835324074076</v>
      </c>
      <c r="K1320" s="4">
        <v>1418346172</v>
      </c>
      <c r="L1320" s="11">
        <f t="shared" si="61"/>
        <v>41984.835324074076</v>
      </c>
      <c r="M1320" s="4" t="b">
        <v>0</v>
      </c>
      <c r="N1320" s="4">
        <v>135</v>
      </c>
      <c r="O1320" s="16">
        <f>(E1320/D1320)*100</f>
        <v>15.324999999999999</v>
      </c>
      <c r="P1320" s="7">
        <f t="shared" si="62"/>
        <v>45.407407407407405</v>
      </c>
      <c r="Q1320" s="4" t="str">
        <f>LEFT(T1320,FIND("/",T1320,1)-1)</f>
        <v>technology</v>
      </c>
      <c r="R1320" s="4" t="str">
        <f>RIGHT(T1320,LEN(T1320)-FIND("/",T1320))</f>
        <v>wearables</v>
      </c>
      <c r="S1320" s="4" t="b">
        <v>0</v>
      </c>
      <c r="T1320" s="4" t="s">
        <v>8273</v>
      </c>
    </row>
    <row r="1321" spans="1:20" ht="28.8" x14ac:dyDescent="0.3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11">
        <f t="shared" si="60"/>
        <v>41831.458333333328</v>
      </c>
      <c r="K1321" s="4">
        <v>1403810965</v>
      </c>
      <c r="L1321" s="11">
        <f t="shared" si="61"/>
        <v>41816.603761574072</v>
      </c>
      <c r="M1321" s="4" t="b">
        <v>0</v>
      </c>
      <c r="N1321" s="4">
        <v>9</v>
      </c>
      <c r="O1321" s="16">
        <f>(E1321/D1321)*100</f>
        <v>15.103448275862069</v>
      </c>
      <c r="P1321" s="7">
        <f t="shared" si="62"/>
        <v>97.333333333333329</v>
      </c>
      <c r="Q1321" s="4" t="str">
        <f>LEFT(T1321,FIND("/",T1321,1)-1)</f>
        <v>technology</v>
      </c>
      <c r="R1321" s="4" t="str">
        <f>RIGHT(T1321,LEN(T1321)-FIND("/",T1321))</f>
        <v>wearables</v>
      </c>
      <c r="S1321" s="4" t="b">
        <v>0</v>
      </c>
      <c r="T1321" s="4" t="s">
        <v>8273</v>
      </c>
    </row>
    <row r="1322" spans="1:20" ht="28.8" x14ac:dyDescent="0.3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11">
        <f t="shared" si="60"/>
        <v>42734.749999999993</v>
      </c>
      <c r="K1322" s="4">
        <v>1480610046</v>
      </c>
      <c r="L1322" s="11">
        <f t="shared" si="61"/>
        <v>42705.482013888883</v>
      </c>
      <c r="M1322" s="4" t="b">
        <v>0</v>
      </c>
      <c r="N1322" s="4">
        <v>3</v>
      </c>
      <c r="O1322" s="16">
        <f>(E1322/D1322)*100</f>
        <v>0.503</v>
      </c>
      <c r="P1322" s="7">
        <f t="shared" si="62"/>
        <v>167.66666666666666</v>
      </c>
      <c r="Q1322" s="4" t="str">
        <f>LEFT(T1322,FIND("/",T1322,1)-1)</f>
        <v>technology</v>
      </c>
      <c r="R1322" s="4" t="str">
        <f>RIGHT(T1322,LEN(T1322)-FIND("/",T1322))</f>
        <v>wearables</v>
      </c>
      <c r="S1322" s="4" t="b">
        <v>0</v>
      </c>
      <c r="T1322" s="4" t="s">
        <v>8273</v>
      </c>
    </row>
    <row r="1323" spans="1:20" ht="28.8" x14ac:dyDescent="0.3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11">
        <f t="shared" si="60"/>
        <v>42727.540937499994</v>
      </c>
      <c r="K1323" s="4">
        <v>1479923937</v>
      </c>
      <c r="L1323" s="11">
        <f t="shared" si="61"/>
        <v>42697.540937499994</v>
      </c>
      <c r="M1323" s="4" t="b">
        <v>0</v>
      </c>
      <c r="N1323" s="4">
        <v>7</v>
      </c>
      <c r="O1323" s="16">
        <f>(E1323/D1323)*100</f>
        <v>1.3028138528138529</v>
      </c>
      <c r="P1323" s="7">
        <f t="shared" si="62"/>
        <v>859.85714285714289</v>
      </c>
      <c r="Q1323" s="4" t="str">
        <f>LEFT(T1323,FIND("/",T1323,1)-1)</f>
        <v>technology</v>
      </c>
      <c r="R1323" s="4" t="str">
        <f>RIGHT(T1323,LEN(T1323)-FIND("/",T1323))</f>
        <v>wearables</v>
      </c>
      <c r="S1323" s="4" t="b">
        <v>0</v>
      </c>
      <c r="T1323" s="4" t="s">
        <v>8273</v>
      </c>
    </row>
    <row r="1324" spans="1:20" ht="28.8" x14ac:dyDescent="0.3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11">
        <f t="shared" si="60"/>
        <v>42145.448206018518</v>
      </c>
      <c r="K1324" s="4">
        <v>1429631125</v>
      </c>
      <c r="L1324" s="11">
        <f t="shared" si="61"/>
        <v>42115.448206018518</v>
      </c>
      <c r="M1324" s="4" t="b">
        <v>0</v>
      </c>
      <c r="N1324" s="4">
        <v>4</v>
      </c>
      <c r="O1324" s="16">
        <f>(E1324/D1324)*100</f>
        <v>0.30285714285714288</v>
      </c>
      <c r="P1324" s="7">
        <f t="shared" si="62"/>
        <v>26.5</v>
      </c>
      <c r="Q1324" s="4" t="str">
        <f>LEFT(T1324,FIND("/",T1324,1)-1)</f>
        <v>technology</v>
      </c>
      <c r="R1324" s="4" t="str">
        <f>RIGHT(T1324,LEN(T1324)-FIND("/",T1324))</f>
        <v>wearables</v>
      </c>
      <c r="S1324" s="4" t="b">
        <v>0</v>
      </c>
      <c r="T1324" s="4" t="s">
        <v>8273</v>
      </c>
    </row>
    <row r="1325" spans="1:20" ht="28.8" x14ac:dyDescent="0.3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11">
        <f t="shared" si="60"/>
        <v>42486.079861111109</v>
      </c>
      <c r="K1325" s="4">
        <v>1458665146</v>
      </c>
      <c r="L1325" s="11">
        <f t="shared" si="61"/>
        <v>42451.490115740737</v>
      </c>
      <c r="M1325" s="4" t="b">
        <v>0</v>
      </c>
      <c r="N1325" s="4">
        <v>44</v>
      </c>
      <c r="O1325" s="16">
        <f>(E1325/D1325)*100</f>
        <v>8.8800000000000008</v>
      </c>
      <c r="P1325" s="7">
        <f t="shared" si="62"/>
        <v>30.272727272727273</v>
      </c>
      <c r="Q1325" s="4" t="str">
        <f>LEFT(T1325,FIND("/",T1325,1)-1)</f>
        <v>technology</v>
      </c>
      <c r="R1325" s="4" t="str">
        <f>RIGHT(T1325,LEN(T1325)-FIND("/",T1325))</f>
        <v>wearables</v>
      </c>
      <c r="S1325" s="4" t="b">
        <v>0</v>
      </c>
      <c r="T1325" s="4" t="s">
        <v>8273</v>
      </c>
    </row>
    <row r="1326" spans="1:20" ht="28.8" x14ac:dyDescent="0.3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11">
        <f t="shared" si="60"/>
        <v>42656.425370370365</v>
      </c>
      <c r="K1326" s="4">
        <v>1473779552</v>
      </c>
      <c r="L1326" s="11">
        <f t="shared" si="61"/>
        <v>42626.425370370365</v>
      </c>
      <c r="M1326" s="4" t="b">
        <v>0</v>
      </c>
      <c r="N1326" s="4">
        <v>90</v>
      </c>
      <c r="O1326" s="16">
        <f>(E1326/D1326)*100</f>
        <v>9.84</v>
      </c>
      <c r="P1326" s="7">
        <f t="shared" si="62"/>
        <v>54.666666666666664</v>
      </c>
      <c r="Q1326" s="4" t="str">
        <f>LEFT(T1326,FIND("/",T1326,1)-1)</f>
        <v>technology</v>
      </c>
      <c r="R1326" s="4" t="str">
        <f>RIGHT(T1326,LEN(T1326)-FIND("/",T1326))</f>
        <v>wearables</v>
      </c>
      <c r="S1326" s="4" t="b">
        <v>0</v>
      </c>
      <c r="T1326" s="4" t="s">
        <v>8273</v>
      </c>
    </row>
    <row r="1327" spans="1:20" ht="28.8" x14ac:dyDescent="0.3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11">
        <f t="shared" si="60"/>
        <v>42733.877719907403</v>
      </c>
      <c r="K1327" s="4">
        <v>1480471435</v>
      </c>
      <c r="L1327" s="11">
        <f t="shared" si="61"/>
        <v>42703.877719907403</v>
      </c>
      <c r="M1327" s="4" t="b">
        <v>0</v>
      </c>
      <c r="N1327" s="4">
        <v>8</v>
      </c>
      <c r="O1327" s="16">
        <f>(E1327/D1327)*100</f>
        <v>2.4299999999999997</v>
      </c>
      <c r="P1327" s="7">
        <f t="shared" si="62"/>
        <v>60.75</v>
      </c>
      <c r="Q1327" s="4" t="str">
        <f>LEFT(T1327,FIND("/",T1327,1)-1)</f>
        <v>technology</v>
      </c>
      <c r="R1327" s="4" t="str">
        <f>RIGHT(T1327,LEN(T1327)-FIND("/",T1327))</f>
        <v>wearables</v>
      </c>
      <c r="S1327" s="4" t="b">
        <v>0</v>
      </c>
      <c r="T1327" s="4" t="s">
        <v>8273</v>
      </c>
    </row>
    <row r="1328" spans="1:20" ht="28.8" x14ac:dyDescent="0.3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11">
        <f t="shared" si="60"/>
        <v>42019.583657407398</v>
      </c>
      <c r="K1328" s="4">
        <v>1417460428</v>
      </c>
      <c r="L1328" s="11">
        <f t="shared" si="61"/>
        <v>41974.583657407398</v>
      </c>
      <c r="M1328" s="4" t="b">
        <v>0</v>
      </c>
      <c r="N1328" s="4">
        <v>11</v>
      </c>
      <c r="O1328" s="16">
        <f>(E1328/D1328)*100</f>
        <v>1.1299999999999999</v>
      </c>
      <c r="P1328" s="7">
        <f t="shared" si="62"/>
        <v>102.72727272727273</v>
      </c>
      <c r="Q1328" s="4" t="str">
        <f>LEFT(T1328,FIND("/",T1328,1)-1)</f>
        <v>technology</v>
      </c>
      <c r="R1328" s="4" t="str">
        <f>RIGHT(T1328,LEN(T1328)-FIND("/",T1328))</f>
        <v>wearables</v>
      </c>
      <c r="S1328" s="4" t="b">
        <v>0</v>
      </c>
      <c r="T1328" s="4" t="s">
        <v>8273</v>
      </c>
    </row>
    <row r="1329" spans="1:20" ht="28.8" x14ac:dyDescent="0.3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11">
        <f t="shared" si="60"/>
        <v>42153.470312500001</v>
      </c>
      <c r="K1329" s="4">
        <v>1430324235</v>
      </c>
      <c r="L1329" s="11">
        <f t="shared" si="61"/>
        <v>42123.470312500001</v>
      </c>
      <c r="M1329" s="4" t="b">
        <v>0</v>
      </c>
      <c r="N1329" s="4">
        <v>41</v>
      </c>
      <c r="O1329" s="16">
        <f>(E1329/D1329)*100</f>
        <v>3.5520833333333335</v>
      </c>
      <c r="P1329" s="7">
        <f t="shared" si="62"/>
        <v>41.585365853658537</v>
      </c>
      <c r="Q1329" s="4" t="str">
        <f>LEFT(T1329,FIND("/",T1329,1)-1)</f>
        <v>technology</v>
      </c>
      <c r="R1329" s="4" t="str">
        <f>RIGHT(T1329,LEN(T1329)-FIND("/",T1329))</f>
        <v>wearables</v>
      </c>
      <c r="S1329" s="4" t="b">
        <v>0</v>
      </c>
      <c r="T1329" s="4" t="s">
        <v>8273</v>
      </c>
    </row>
    <row r="1330" spans="1:20" ht="28.8" x14ac:dyDescent="0.3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11">
        <f t="shared" si="60"/>
        <v>42657.434421296297</v>
      </c>
      <c r="K1330" s="4">
        <v>1472570734</v>
      </c>
      <c r="L1330" s="11">
        <f t="shared" si="61"/>
        <v>42612.434421296297</v>
      </c>
      <c r="M1330" s="4" t="b">
        <v>0</v>
      </c>
      <c r="N1330" s="4">
        <v>15</v>
      </c>
      <c r="O1330" s="16">
        <f>(E1330/D1330)*100</f>
        <v>2.3306666666666667</v>
      </c>
      <c r="P1330" s="7">
        <f t="shared" si="62"/>
        <v>116.53333333333333</v>
      </c>
      <c r="Q1330" s="4" t="str">
        <f>LEFT(T1330,FIND("/",T1330,1)-1)</f>
        <v>technology</v>
      </c>
      <c r="R1330" s="4" t="str">
        <f>RIGHT(T1330,LEN(T1330)-FIND("/",T1330))</f>
        <v>wearables</v>
      </c>
      <c r="S1330" s="4" t="b">
        <v>0</v>
      </c>
      <c r="T1330" s="4" t="s">
        <v>8273</v>
      </c>
    </row>
    <row r="1331" spans="1:20" ht="28.8" x14ac:dyDescent="0.3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11">
        <f t="shared" si="60"/>
        <v>41975.054918981477</v>
      </c>
      <c r="K1331" s="4">
        <v>1414041545</v>
      </c>
      <c r="L1331" s="11">
        <f t="shared" si="61"/>
        <v>41935.013252314813</v>
      </c>
      <c r="M1331" s="4" t="b">
        <v>0</v>
      </c>
      <c r="N1331" s="4">
        <v>9</v>
      </c>
      <c r="O1331" s="16">
        <f>(E1331/D1331)*100</f>
        <v>0.81600000000000006</v>
      </c>
      <c r="P1331" s="7">
        <f t="shared" si="62"/>
        <v>45.333333333333336</v>
      </c>
      <c r="Q1331" s="4" t="str">
        <f>LEFT(T1331,FIND("/",T1331,1)-1)</f>
        <v>technology</v>
      </c>
      <c r="R1331" s="4" t="str">
        <f>RIGHT(T1331,LEN(T1331)-FIND("/",T1331))</f>
        <v>wearables</v>
      </c>
      <c r="S1331" s="4" t="b">
        <v>0</v>
      </c>
      <c r="T1331" s="4" t="s">
        <v>8273</v>
      </c>
    </row>
    <row r="1332" spans="1:20" ht="28.8" x14ac:dyDescent="0.3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11">
        <f t="shared" si="60"/>
        <v>42552.958333333336</v>
      </c>
      <c r="K1332" s="4">
        <v>1464763109</v>
      </c>
      <c r="L1332" s="11">
        <f t="shared" si="61"/>
        <v>42522.068391203698</v>
      </c>
      <c r="M1332" s="4" t="b">
        <v>0</v>
      </c>
      <c r="N1332" s="4">
        <v>50</v>
      </c>
      <c r="O1332" s="16">
        <f>(E1332/D1332)*100</f>
        <v>22.494285714285713</v>
      </c>
      <c r="P1332" s="7">
        <f t="shared" si="62"/>
        <v>157.46</v>
      </c>
      <c r="Q1332" s="4" t="str">
        <f>LEFT(T1332,FIND("/",T1332,1)-1)</f>
        <v>technology</v>
      </c>
      <c r="R1332" s="4" t="str">
        <f>RIGHT(T1332,LEN(T1332)-FIND("/",T1332))</f>
        <v>wearables</v>
      </c>
      <c r="S1332" s="4" t="b">
        <v>0</v>
      </c>
      <c r="T1332" s="4" t="s">
        <v>8273</v>
      </c>
    </row>
    <row r="1333" spans="1:20" ht="28.8" x14ac:dyDescent="0.3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11">
        <f t="shared" si="60"/>
        <v>42599.295763888884</v>
      </c>
      <c r="K1333" s="4">
        <v>1468843554</v>
      </c>
      <c r="L1333" s="11">
        <f t="shared" si="61"/>
        <v>42569.295763888884</v>
      </c>
      <c r="M1333" s="4" t="b">
        <v>0</v>
      </c>
      <c r="N1333" s="4">
        <v>34</v>
      </c>
      <c r="O1333" s="16">
        <f>(E1333/D1333)*100</f>
        <v>1.3668</v>
      </c>
      <c r="P1333" s="7">
        <f t="shared" si="62"/>
        <v>100.5</v>
      </c>
      <c r="Q1333" s="4" t="str">
        <f>LEFT(T1333,FIND("/",T1333,1)-1)</f>
        <v>technology</v>
      </c>
      <c r="R1333" s="4" t="str">
        <f>RIGHT(T1333,LEN(T1333)-FIND("/",T1333))</f>
        <v>wearables</v>
      </c>
      <c r="S1333" s="4" t="b">
        <v>0</v>
      </c>
      <c r="T1333" s="4" t="s">
        <v>8273</v>
      </c>
    </row>
    <row r="1334" spans="1:20" ht="28.8" x14ac:dyDescent="0.3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11">
        <f t="shared" si="60"/>
        <v>42761.851944444446</v>
      </c>
      <c r="K1334" s="4">
        <v>1482888408</v>
      </c>
      <c r="L1334" s="11">
        <f t="shared" si="61"/>
        <v>42731.851944444446</v>
      </c>
      <c r="M1334" s="4" t="b">
        <v>0</v>
      </c>
      <c r="N1334" s="4">
        <v>0</v>
      </c>
      <c r="O1334" s="16">
        <f>(E1334/D1334)*100</f>
        <v>0</v>
      </c>
      <c r="P1334" s="7" t="e">
        <f t="shared" si="62"/>
        <v>#DIV/0!</v>
      </c>
      <c r="Q1334" s="4" t="str">
        <f>LEFT(T1334,FIND("/",T1334,1)-1)</f>
        <v>technology</v>
      </c>
      <c r="R1334" s="4" t="str">
        <f>RIGHT(T1334,LEN(T1334)-FIND("/",T1334))</f>
        <v>wearables</v>
      </c>
      <c r="S1334" s="4" t="b">
        <v>0</v>
      </c>
      <c r="T1334" s="4" t="s">
        <v>8273</v>
      </c>
    </row>
    <row r="1335" spans="1:20" ht="28.8" x14ac:dyDescent="0.3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11">
        <f t="shared" si="60"/>
        <v>41835.8984375</v>
      </c>
      <c r="K1335" s="4">
        <v>1402886025</v>
      </c>
      <c r="L1335" s="11">
        <f t="shared" si="61"/>
        <v>41805.8984375</v>
      </c>
      <c r="M1335" s="4" t="b">
        <v>0</v>
      </c>
      <c r="N1335" s="4">
        <v>0</v>
      </c>
      <c r="O1335" s="16">
        <f>(E1335/D1335)*100</f>
        <v>0</v>
      </c>
      <c r="P1335" s="7" t="e">
        <f t="shared" si="62"/>
        <v>#DIV/0!</v>
      </c>
      <c r="Q1335" s="4" t="str">
        <f>LEFT(T1335,FIND("/",T1335,1)-1)</f>
        <v>technology</v>
      </c>
      <c r="R1335" s="4" t="str">
        <f>RIGHT(T1335,LEN(T1335)-FIND("/",T1335))</f>
        <v>wearables</v>
      </c>
      <c r="S1335" s="4" t="b">
        <v>0</v>
      </c>
      <c r="T1335" s="4" t="s">
        <v>8273</v>
      </c>
    </row>
    <row r="1336" spans="1:20" ht="28.8" x14ac:dyDescent="0.3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11">
        <f t="shared" si="60"/>
        <v>42440.565821759257</v>
      </c>
      <c r="K1336" s="4">
        <v>1455129287</v>
      </c>
      <c r="L1336" s="11">
        <f t="shared" si="61"/>
        <v>42410.565821759257</v>
      </c>
      <c r="M1336" s="4" t="b">
        <v>0</v>
      </c>
      <c r="N1336" s="4">
        <v>276</v>
      </c>
      <c r="O1336" s="16">
        <f>(E1336/D1336)*100</f>
        <v>10.754135338345865</v>
      </c>
      <c r="P1336" s="7">
        <f t="shared" si="62"/>
        <v>51.822463768115945</v>
      </c>
      <c r="Q1336" s="4" t="str">
        <f>LEFT(T1336,FIND("/",T1336,1)-1)</f>
        <v>technology</v>
      </c>
      <c r="R1336" s="4" t="str">
        <f>RIGHT(T1336,LEN(T1336)-FIND("/",T1336))</f>
        <v>wearables</v>
      </c>
      <c r="S1336" s="4" t="b">
        <v>0</v>
      </c>
      <c r="T1336" s="4" t="s">
        <v>8273</v>
      </c>
    </row>
    <row r="1337" spans="1:20" ht="28.8" x14ac:dyDescent="0.3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11">
        <f t="shared" si="60"/>
        <v>42343.728032407402</v>
      </c>
      <c r="K1337" s="4">
        <v>1446762502</v>
      </c>
      <c r="L1337" s="11">
        <f t="shared" si="61"/>
        <v>42313.728032407402</v>
      </c>
      <c r="M1337" s="4" t="b">
        <v>0</v>
      </c>
      <c r="N1337" s="4">
        <v>16</v>
      </c>
      <c r="O1337" s="16">
        <f>(E1337/D1337)*100</f>
        <v>19.759999999999998</v>
      </c>
      <c r="P1337" s="7">
        <f t="shared" si="62"/>
        <v>308.75</v>
      </c>
      <c r="Q1337" s="4" t="str">
        <f>LEFT(T1337,FIND("/",T1337,1)-1)</f>
        <v>technology</v>
      </c>
      <c r="R1337" s="4" t="str">
        <f>RIGHT(T1337,LEN(T1337)-FIND("/",T1337))</f>
        <v>wearables</v>
      </c>
      <c r="S1337" s="4" t="b">
        <v>0</v>
      </c>
      <c r="T1337" s="4" t="s">
        <v>8273</v>
      </c>
    </row>
    <row r="1338" spans="1:20" ht="28.8" x14ac:dyDescent="0.3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11">
        <f t="shared" si="60"/>
        <v>41990.655416666668</v>
      </c>
      <c r="K1338" s="4">
        <v>1415825028</v>
      </c>
      <c r="L1338" s="11">
        <f t="shared" si="61"/>
        <v>41955.655416666668</v>
      </c>
      <c r="M1338" s="4" t="b">
        <v>0</v>
      </c>
      <c r="N1338" s="4">
        <v>224</v>
      </c>
      <c r="O1338" s="16">
        <f>(E1338/D1338)*100</f>
        <v>84.946999999999989</v>
      </c>
      <c r="P1338" s="7">
        <f t="shared" si="62"/>
        <v>379.22767857142856</v>
      </c>
      <c r="Q1338" s="4" t="str">
        <f>LEFT(T1338,FIND("/",T1338,1)-1)</f>
        <v>technology</v>
      </c>
      <c r="R1338" s="4" t="str">
        <f>RIGHT(T1338,LEN(T1338)-FIND("/",T1338))</f>
        <v>wearables</v>
      </c>
      <c r="S1338" s="4" t="b">
        <v>0</v>
      </c>
      <c r="T1338" s="4" t="s">
        <v>8273</v>
      </c>
    </row>
    <row r="1339" spans="1:20" ht="28.8" x14ac:dyDescent="0.3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11">
        <f t="shared" si="60"/>
        <v>42797.368969907409</v>
      </c>
      <c r="K1339" s="4">
        <v>1485957079</v>
      </c>
      <c r="L1339" s="11">
        <f t="shared" si="61"/>
        <v>42767.368969907409</v>
      </c>
      <c r="M1339" s="4" t="b">
        <v>0</v>
      </c>
      <c r="N1339" s="4">
        <v>140</v>
      </c>
      <c r="O1339" s="16">
        <f>(E1339/D1339)*100</f>
        <v>49.381999999999998</v>
      </c>
      <c r="P1339" s="7">
        <f t="shared" si="62"/>
        <v>176.36428571428573</v>
      </c>
      <c r="Q1339" s="4" t="str">
        <f>LEFT(T1339,FIND("/",T1339,1)-1)</f>
        <v>technology</v>
      </c>
      <c r="R1339" s="4" t="str">
        <f>RIGHT(T1339,LEN(T1339)-FIND("/",T1339))</f>
        <v>wearables</v>
      </c>
      <c r="S1339" s="4" t="b">
        <v>0</v>
      </c>
      <c r="T1339" s="4" t="s">
        <v>8273</v>
      </c>
    </row>
    <row r="1340" spans="1:20" ht="28.8" x14ac:dyDescent="0.3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11">
        <f t="shared" si="60"/>
        <v>42218.595289351848</v>
      </c>
      <c r="K1340" s="4">
        <v>1435951033</v>
      </c>
      <c r="L1340" s="11">
        <f t="shared" si="61"/>
        <v>42188.595289351848</v>
      </c>
      <c r="M1340" s="4" t="b">
        <v>0</v>
      </c>
      <c r="N1340" s="4">
        <v>15</v>
      </c>
      <c r="O1340" s="16">
        <f>(E1340/D1340)*100</f>
        <v>3.3033333333333332</v>
      </c>
      <c r="P1340" s="7">
        <f t="shared" si="62"/>
        <v>66.066666666666663</v>
      </c>
      <c r="Q1340" s="4" t="str">
        <f>LEFT(T1340,FIND("/",T1340,1)-1)</f>
        <v>technology</v>
      </c>
      <c r="R1340" s="4" t="str">
        <f>RIGHT(T1340,LEN(T1340)-FIND("/",T1340))</f>
        <v>wearables</v>
      </c>
      <c r="S1340" s="4" t="b">
        <v>0</v>
      </c>
      <c r="T1340" s="4" t="s">
        <v>8273</v>
      </c>
    </row>
    <row r="1341" spans="1:20" x14ac:dyDescent="0.3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11">
        <f t="shared" si="60"/>
        <v>41981.480497685181</v>
      </c>
      <c r="K1341" s="4">
        <v>1414164715</v>
      </c>
      <c r="L1341" s="11">
        <f t="shared" si="61"/>
        <v>41936.438831018517</v>
      </c>
      <c r="M1341" s="4" t="b">
        <v>0</v>
      </c>
      <c r="N1341" s="4">
        <v>37</v>
      </c>
      <c r="O1341" s="16">
        <f>(E1341/D1341)*100</f>
        <v>6.6339999999999995</v>
      </c>
      <c r="P1341" s="7">
        <f t="shared" si="62"/>
        <v>89.648648648648646</v>
      </c>
      <c r="Q1341" s="4" t="str">
        <f>LEFT(T1341,FIND("/",T1341,1)-1)</f>
        <v>technology</v>
      </c>
      <c r="R1341" s="4" t="str">
        <f>RIGHT(T1341,LEN(T1341)-FIND("/",T1341))</f>
        <v>wearables</v>
      </c>
      <c r="S1341" s="4" t="b">
        <v>0</v>
      </c>
      <c r="T1341" s="4" t="s">
        <v>8273</v>
      </c>
    </row>
    <row r="1342" spans="1:20" x14ac:dyDescent="0.3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11">
        <f t="shared" si="60"/>
        <v>41866.387187499997</v>
      </c>
      <c r="K1342" s="4">
        <v>1405520253</v>
      </c>
      <c r="L1342" s="11">
        <f t="shared" si="61"/>
        <v>41836.387187499997</v>
      </c>
      <c r="M1342" s="4" t="b">
        <v>0</v>
      </c>
      <c r="N1342" s="4">
        <v>0</v>
      </c>
      <c r="O1342" s="16">
        <f>(E1342/D1342)*100</f>
        <v>0</v>
      </c>
      <c r="P1342" s="7" t="e">
        <f t="shared" si="62"/>
        <v>#DIV/0!</v>
      </c>
      <c r="Q1342" s="4" t="str">
        <f>LEFT(T1342,FIND("/",T1342,1)-1)</f>
        <v>technology</v>
      </c>
      <c r="R1342" s="4" t="str">
        <f>RIGHT(T1342,LEN(T1342)-FIND("/",T1342))</f>
        <v>wearables</v>
      </c>
      <c r="S1342" s="4" t="b">
        <v>0</v>
      </c>
      <c r="T1342" s="4" t="s">
        <v>8273</v>
      </c>
    </row>
    <row r="1343" spans="1:20" ht="28.8" x14ac:dyDescent="0.3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11">
        <f t="shared" si="60"/>
        <v>42644.415706018517</v>
      </c>
      <c r="K1343" s="4">
        <v>1472569117</v>
      </c>
      <c r="L1343" s="11">
        <f t="shared" si="61"/>
        <v>42612.415706018517</v>
      </c>
      <c r="M1343" s="4" t="b">
        <v>0</v>
      </c>
      <c r="N1343" s="4">
        <v>46</v>
      </c>
      <c r="O1343" s="16">
        <f>(E1343/D1343)*100</f>
        <v>70.36</v>
      </c>
      <c r="P1343" s="7">
        <f t="shared" si="62"/>
        <v>382.39130434782606</v>
      </c>
      <c r="Q1343" s="4" t="str">
        <f>LEFT(T1343,FIND("/",T1343,1)-1)</f>
        <v>technology</v>
      </c>
      <c r="R1343" s="4" t="str">
        <f>RIGHT(T1343,LEN(T1343)-FIND("/",T1343))</f>
        <v>wearables</v>
      </c>
      <c r="S1343" s="4" t="b">
        <v>0</v>
      </c>
      <c r="T1343" s="4" t="s">
        <v>8273</v>
      </c>
    </row>
    <row r="1344" spans="1:20" ht="28.8" x14ac:dyDescent="0.3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11">
        <f t="shared" si="60"/>
        <v>42202.608090277768</v>
      </c>
      <c r="K1344" s="4">
        <v>1434569739</v>
      </c>
      <c r="L1344" s="11">
        <f t="shared" si="61"/>
        <v>42172.608090277768</v>
      </c>
      <c r="M1344" s="4" t="b">
        <v>0</v>
      </c>
      <c r="N1344" s="4">
        <v>1</v>
      </c>
      <c r="O1344" s="16">
        <f>(E1344/D1344)*100</f>
        <v>0.2</v>
      </c>
      <c r="P1344" s="7">
        <f t="shared" si="62"/>
        <v>100</v>
      </c>
      <c r="Q1344" s="4" t="str">
        <f>LEFT(T1344,FIND("/",T1344,1)-1)</f>
        <v>technology</v>
      </c>
      <c r="R1344" s="4" t="str">
        <f>RIGHT(T1344,LEN(T1344)-FIND("/",T1344))</f>
        <v>wearables</v>
      </c>
      <c r="S1344" s="4" t="b">
        <v>0</v>
      </c>
      <c r="T1344" s="4" t="s">
        <v>8273</v>
      </c>
    </row>
    <row r="1345" spans="1:20" ht="28.8" x14ac:dyDescent="0.3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11">
        <f t="shared" si="60"/>
        <v>42600.957638888889</v>
      </c>
      <c r="K1345" s="4">
        <v>1466512683</v>
      </c>
      <c r="L1345" s="11">
        <f t="shared" si="61"/>
        <v>42542.318090277775</v>
      </c>
      <c r="M1345" s="4" t="b">
        <v>0</v>
      </c>
      <c r="N1345" s="4">
        <v>323</v>
      </c>
      <c r="O1345" s="16">
        <f>(E1345/D1345)*100</f>
        <v>102.298</v>
      </c>
      <c r="P1345" s="7">
        <f t="shared" si="62"/>
        <v>158.35603715170279</v>
      </c>
      <c r="Q1345" s="4" t="str">
        <f>LEFT(T1345,FIND("/",T1345,1)-1)</f>
        <v>technology</v>
      </c>
      <c r="R1345" s="4" t="str">
        <f>RIGHT(T1345,LEN(T1345)-FIND("/",T1345))</f>
        <v>wearables</v>
      </c>
      <c r="S1345" s="4" t="b">
        <v>0</v>
      </c>
      <c r="T1345" s="4" t="s">
        <v>8273</v>
      </c>
    </row>
    <row r="1346" spans="1:20" ht="28.8" x14ac:dyDescent="0.3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11">
        <f t="shared" si="60"/>
        <v>42551.581469907404</v>
      </c>
      <c r="K1346" s="4">
        <v>1464807439</v>
      </c>
      <c r="L1346" s="11">
        <f t="shared" si="61"/>
        <v>42522.581469907404</v>
      </c>
      <c r="M1346" s="4" t="b">
        <v>0</v>
      </c>
      <c r="N1346" s="4">
        <v>139</v>
      </c>
      <c r="O1346" s="16">
        <f>(E1346/D1346)*100</f>
        <v>377.73333333333335</v>
      </c>
      <c r="P1346" s="7">
        <f t="shared" si="62"/>
        <v>40.762589928057551</v>
      </c>
      <c r="Q1346" s="4" t="str">
        <f>LEFT(T1346,FIND("/",T1346,1)-1)</f>
        <v>publishing</v>
      </c>
      <c r="R1346" s="4" t="str">
        <f>RIGHT(T1346,LEN(T1346)-FIND("/",T1346))</f>
        <v>nonfiction</v>
      </c>
      <c r="S1346" s="4" t="b">
        <v>1</v>
      </c>
      <c r="T1346" s="4" t="s">
        <v>8274</v>
      </c>
    </row>
    <row r="1347" spans="1:20" ht="28.8" x14ac:dyDescent="0.3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11">
        <f t="shared" ref="J1347:J1410" si="63">(((I1347/60)/60)/24)+DATE(1970,1,1)+(-5/24)</f>
        <v>41834.606006944443</v>
      </c>
      <c r="K1347" s="4">
        <v>1402342359</v>
      </c>
      <c r="L1347" s="11">
        <f t="shared" ref="L1347:L1410" si="64">(((K1347/60)/60)/24)+DATE(1970,1,1)+(-5/24)</f>
        <v>41799.606006944443</v>
      </c>
      <c r="M1347" s="4" t="b">
        <v>0</v>
      </c>
      <c r="N1347" s="4">
        <v>7</v>
      </c>
      <c r="O1347" s="16">
        <f>(E1347/D1347)*100</f>
        <v>125</v>
      </c>
      <c r="P1347" s="7">
        <f t="shared" ref="P1347:P1410" si="65">(E1347/N1347)</f>
        <v>53.571428571428569</v>
      </c>
      <c r="Q1347" s="4" t="str">
        <f>LEFT(T1347,FIND("/",T1347,1)-1)</f>
        <v>publishing</v>
      </c>
      <c r="R1347" s="4" t="str">
        <f>RIGHT(T1347,LEN(T1347)-FIND("/",T1347))</f>
        <v>nonfiction</v>
      </c>
      <c r="S1347" s="4" t="b">
        <v>1</v>
      </c>
      <c r="T1347" s="4" t="s">
        <v>8274</v>
      </c>
    </row>
    <row r="1348" spans="1:20" x14ac:dyDescent="0.3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11">
        <f t="shared" si="63"/>
        <v>41451.867488425924</v>
      </c>
      <c r="K1348" s="4">
        <v>1369705751</v>
      </c>
      <c r="L1348" s="11">
        <f t="shared" si="64"/>
        <v>41421.867488425924</v>
      </c>
      <c r="M1348" s="4" t="b">
        <v>0</v>
      </c>
      <c r="N1348" s="4">
        <v>149</v>
      </c>
      <c r="O1348" s="16">
        <f>(E1348/D1348)*100</f>
        <v>147.32653061224491</v>
      </c>
      <c r="P1348" s="7">
        <f t="shared" si="65"/>
        <v>48.449664429530202</v>
      </c>
      <c r="Q1348" s="4" t="str">
        <f>LEFT(T1348,FIND("/",T1348,1)-1)</f>
        <v>publishing</v>
      </c>
      <c r="R1348" s="4" t="str">
        <f>RIGHT(T1348,LEN(T1348)-FIND("/",T1348))</f>
        <v>nonfiction</v>
      </c>
      <c r="S1348" s="4" t="b">
        <v>1</v>
      </c>
      <c r="T1348" s="4" t="s">
        <v>8274</v>
      </c>
    </row>
    <row r="1349" spans="1:20" ht="28.8" x14ac:dyDescent="0.3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11">
        <f t="shared" si="63"/>
        <v>42070.429687499993</v>
      </c>
      <c r="K1349" s="4">
        <v>1423149525</v>
      </c>
      <c r="L1349" s="11">
        <f t="shared" si="64"/>
        <v>42040.429687499993</v>
      </c>
      <c r="M1349" s="4" t="b">
        <v>0</v>
      </c>
      <c r="N1349" s="4">
        <v>31</v>
      </c>
      <c r="O1349" s="16">
        <f>(E1349/D1349)*100</f>
        <v>102.2</v>
      </c>
      <c r="P1349" s="7">
        <f t="shared" si="65"/>
        <v>82.41935483870968</v>
      </c>
      <c r="Q1349" s="4" t="str">
        <f>LEFT(T1349,FIND("/",T1349,1)-1)</f>
        <v>publishing</v>
      </c>
      <c r="R1349" s="4" t="str">
        <f>RIGHT(T1349,LEN(T1349)-FIND("/",T1349))</f>
        <v>nonfiction</v>
      </c>
      <c r="S1349" s="4" t="b">
        <v>1</v>
      </c>
      <c r="T1349" s="4" t="s">
        <v>8274</v>
      </c>
    </row>
    <row r="1350" spans="1:20" ht="28.8" x14ac:dyDescent="0.3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11">
        <f t="shared" si="63"/>
        <v>41991.29783564814</v>
      </c>
      <c r="K1350" s="4">
        <v>1416485333</v>
      </c>
      <c r="L1350" s="11">
        <f t="shared" si="64"/>
        <v>41963.29783564814</v>
      </c>
      <c r="M1350" s="4" t="b">
        <v>0</v>
      </c>
      <c r="N1350" s="4">
        <v>26</v>
      </c>
      <c r="O1350" s="16">
        <f>(E1350/D1350)*100</f>
        <v>101.8723404255319</v>
      </c>
      <c r="P1350" s="7">
        <f t="shared" si="65"/>
        <v>230.19230769230768</v>
      </c>
      <c r="Q1350" s="4" t="str">
        <f>LEFT(T1350,FIND("/",T1350,1)-1)</f>
        <v>publishing</v>
      </c>
      <c r="R1350" s="4" t="str">
        <f>RIGHT(T1350,LEN(T1350)-FIND("/",T1350))</f>
        <v>nonfiction</v>
      </c>
      <c r="S1350" s="4" t="b">
        <v>1</v>
      </c>
      <c r="T1350" s="4" t="s">
        <v>8274</v>
      </c>
    </row>
    <row r="1351" spans="1:20" ht="28.8" x14ac:dyDescent="0.3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11">
        <f t="shared" si="63"/>
        <v>42354.082638888889</v>
      </c>
      <c r="K1351" s="4">
        <v>1447055935</v>
      </c>
      <c r="L1351" s="11">
        <f t="shared" si="64"/>
        <v>42317.124247685184</v>
      </c>
      <c r="M1351" s="4" t="b">
        <v>0</v>
      </c>
      <c r="N1351" s="4">
        <v>172</v>
      </c>
      <c r="O1351" s="16">
        <f>(E1351/D1351)*100</f>
        <v>204.2</v>
      </c>
      <c r="P1351" s="7">
        <f t="shared" si="65"/>
        <v>59.360465116279073</v>
      </c>
      <c r="Q1351" s="4" t="str">
        <f>LEFT(T1351,FIND("/",T1351,1)-1)</f>
        <v>publishing</v>
      </c>
      <c r="R1351" s="4" t="str">
        <f>RIGHT(T1351,LEN(T1351)-FIND("/",T1351))</f>
        <v>nonfiction</v>
      </c>
      <c r="S1351" s="4" t="b">
        <v>1</v>
      </c>
      <c r="T1351" s="4" t="s">
        <v>8274</v>
      </c>
    </row>
    <row r="1352" spans="1:20" ht="28.8" x14ac:dyDescent="0.3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11">
        <f t="shared" si="63"/>
        <v>42363.804791666662</v>
      </c>
      <c r="K1352" s="4">
        <v>1448497134</v>
      </c>
      <c r="L1352" s="11">
        <f t="shared" si="64"/>
        <v>42333.804791666662</v>
      </c>
      <c r="M1352" s="4" t="b">
        <v>0</v>
      </c>
      <c r="N1352" s="4">
        <v>78</v>
      </c>
      <c r="O1352" s="16">
        <f>(E1352/D1352)*100</f>
        <v>104.05</v>
      </c>
      <c r="P1352" s="7">
        <f t="shared" si="65"/>
        <v>66.698717948717942</v>
      </c>
      <c r="Q1352" s="4" t="str">
        <f>LEFT(T1352,FIND("/",T1352,1)-1)</f>
        <v>publishing</v>
      </c>
      <c r="R1352" s="4" t="str">
        <f>RIGHT(T1352,LEN(T1352)-FIND("/",T1352))</f>
        <v>nonfiction</v>
      </c>
      <c r="S1352" s="4" t="b">
        <v>1</v>
      </c>
      <c r="T1352" s="4" t="s">
        <v>8274</v>
      </c>
    </row>
    <row r="1353" spans="1:20" x14ac:dyDescent="0.3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11">
        <f t="shared" si="63"/>
        <v>42412.531759259255</v>
      </c>
      <c r="K1353" s="4">
        <v>1452707144</v>
      </c>
      <c r="L1353" s="11">
        <f t="shared" si="64"/>
        <v>42382.531759259255</v>
      </c>
      <c r="M1353" s="4" t="b">
        <v>0</v>
      </c>
      <c r="N1353" s="4">
        <v>120</v>
      </c>
      <c r="O1353" s="16">
        <f>(E1353/D1353)*100</f>
        <v>101.265</v>
      </c>
      <c r="P1353" s="7">
        <f t="shared" si="65"/>
        <v>168.77500000000001</v>
      </c>
      <c r="Q1353" s="4" t="str">
        <f>LEFT(T1353,FIND("/",T1353,1)-1)</f>
        <v>publishing</v>
      </c>
      <c r="R1353" s="4" t="str">
        <f>RIGHT(T1353,LEN(T1353)-FIND("/",T1353))</f>
        <v>nonfiction</v>
      </c>
      <c r="S1353" s="4" t="b">
        <v>1</v>
      </c>
      <c r="T1353" s="4" t="s">
        <v>8274</v>
      </c>
    </row>
    <row r="1354" spans="1:20" ht="28.8" x14ac:dyDescent="0.3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11">
        <f t="shared" si="63"/>
        <v>42251.957638888889</v>
      </c>
      <c r="K1354" s="4">
        <v>1436968366</v>
      </c>
      <c r="L1354" s="11">
        <f t="shared" si="64"/>
        <v>42200.369976851849</v>
      </c>
      <c r="M1354" s="4" t="b">
        <v>0</v>
      </c>
      <c r="N1354" s="4">
        <v>227</v>
      </c>
      <c r="O1354" s="16">
        <f>(E1354/D1354)*100</f>
        <v>136.13999999999999</v>
      </c>
      <c r="P1354" s="7">
        <f t="shared" si="65"/>
        <v>59.973568281938327</v>
      </c>
      <c r="Q1354" s="4" t="str">
        <f>LEFT(T1354,FIND("/",T1354,1)-1)</f>
        <v>publishing</v>
      </c>
      <c r="R1354" s="4" t="str">
        <f>RIGHT(T1354,LEN(T1354)-FIND("/",T1354))</f>
        <v>nonfiction</v>
      </c>
      <c r="S1354" s="4" t="b">
        <v>1</v>
      </c>
      <c r="T1354" s="4" t="s">
        <v>8274</v>
      </c>
    </row>
    <row r="1355" spans="1:20" ht="28.8" x14ac:dyDescent="0.3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11">
        <f t="shared" si="63"/>
        <v>41343.791666666664</v>
      </c>
      <c r="K1355" s="4">
        <v>1359946188</v>
      </c>
      <c r="L1355" s="11">
        <f t="shared" si="64"/>
        <v>41308.909583333334</v>
      </c>
      <c r="M1355" s="4" t="b">
        <v>0</v>
      </c>
      <c r="N1355" s="4">
        <v>42</v>
      </c>
      <c r="O1355" s="16">
        <f>(E1355/D1355)*100</f>
        <v>133.6</v>
      </c>
      <c r="P1355" s="7">
        <f t="shared" si="65"/>
        <v>31.80952380952381</v>
      </c>
      <c r="Q1355" s="4" t="str">
        <f>LEFT(T1355,FIND("/",T1355,1)-1)</f>
        <v>publishing</v>
      </c>
      <c r="R1355" s="4" t="str">
        <f>RIGHT(T1355,LEN(T1355)-FIND("/",T1355))</f>
        <v>nonfiction</v>
      </c>
      <c r="S1355" s="4" t="b">
        <v>1</v>
      </c>
      <c r="T1355" s="4" t="s">
        <v>8274</v>
      </c>
    </row>
    <row r="1356" spans="1:20" ht="28.8" x14ac:dyDescent="0.3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11">
        <f t="shared" si="63"/>
        <v>42532.599293981482</v>
      </c>
      <c r="K1356" s="4">
        <v>1463080979</v>
      </c>
      <c r="L1356" s="11">
        <f t="shared" si="64"/>
        <v>42502.599293981482</v>
      </c>
      <c r="M1356" s="4" t="b">
        <v>0</v>
      </c>
      <c r="N1356" s="4">
        <v>64</v>
      </c>
      <c r="O1356" s="16">
        <f>(E1356/D1356)*100</f>
        <v>130.25</v>
      </c>
      <c r="P1356" s="7">
        <f t="shared" si="65"/>
        <v>24.421875</v>
      </c>
      <c r="Q1356" s="4" t="str">
        <f>LEFT(T1356,FIND("/",T1356,1)-1)</f>
        <v>publishing</v>
      </c>
      <c r="R1356" s="4" t="str">
        <f>RIGHT(T1356,LEN(T1356)-FIND("/",T1356))</f>
        <v>nonfiction</v>
      </c>
      <c r="S1356" s="4" t="b">
        <v>1</v>
      </c>
      <c r="T1356" s="4" t="s">
        <v>8274</v>
      </c>
    </row>
    <row r="1357" spans="1:20" ht="28.8" x14ac:dyDescent="0.3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11">
        <f t="shared" si="63"/>
        <v>41243.208333333328</v>
      </c>
      <c r="K1357" s="4">
        <v>1351663605</v>
      </c>
      <c r="L1357" s="11">
        <f t="shared" si="64"/>
        <v>41213.046354166661</v>
      </c>
      <c r="M1357" s="4" t="b">
        <v>0</v>
      </c>
      <c r="N1357" s="4">
        <v>121</v>
      </c>
      <c r="O1357" s="16">
        <f>(E1357/D1357)*100</f>
        <v>122.67999999999999</v>
      </c>
      <c r="P1357" s="7">
        <f t="shared" si="65"/>
        <v>25.347107438016529</v>
      </c>
      <c r="Q1357" s="4" t="str">
        <f>LEFT(T1357,FIND("/",T1357,1)-1)</f>
        <v>publishing</v>
      </c>
      <c r="R1357" s="4" t="str">
        <f>RIGHT(T1357,LEN(T1357)-FIND("/",T1357))</f>
        <v>nonfiction</v>
      </c>
      <c r="S1357" s="4" t="b">
        <v>1</v>
      </c>
      <c r="T1357" s="4" t="s">
        <v>8274</v>
      </c>
    </row>
    <row r="1358" spans="1:20" ht="28.8" x14ac:dyDescent="0.3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11">
        <f t="shared" si="63"/>
        <v>41459.830555555556</v>
      </c>
      <c r="K1358" s="4">
        <v>1370393760</v>
      </c>
      <c r="L1358" s="11">
        <f t="shared" si="64"/>
        <v>41429.830555555556</v>
      </c>
      <c r="M1358" s="4" t="b">
        <v>0</v>
      </c>
      <c r="N1358" s="4">
        <v>87</v>
      </c>
      <c r="O1358" s="16">
        <f>(E1358/D1358)*100</f>
        <v>182.81058823529412</v>
      </c>
      <c r="P1358" s="7">
        <f t="shared" si="65"/>
        <v>71.443218390804603</v>
      </c>
      <c r="Q1358" s="4" t="str">
        <f>LEFT(T1358,FIND("/",T1358,1)-1)</f>
        <v>publishing</v>
      </c>
      <c r="R1358" s="4" t="str">
        <f>RIGHT(T1358,LEN(T1358)-FIND("/",T1358))</f>
        <v>nonfiction</v>
      </c>
      <c r="S1358" s="4" t="b">
        <v>1</v>
      </c>
      <c r="T1358" s="4" t="s">
        <v>8274</v>
      </c>
    </row>
    <row r="1359" spans="1:20" x14ac:dyDescent="0.3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11">
        <f t="shared" si="63"/>
        <v>41334.040972222218</v>
      </c>
      <c r="K1359" s="4">
        <v>1359587137</v>
      </c>
      <c r="L1359" s="11">
        <f t="shared" si="64"/>
        <v>41304.753900462958</v>
      </c>
      <c r="M1359" s="4" t="b">
        <v>0</v>
      </c>
      <c r="N1359" s="4">
        <v>65</v>
      </c>
      <c r="O1359" s="16">
        <f>(E1359/D1359)*100</f>
        <v>125.29999999999998</v>
      </c>
      <c r="P1359" s="7">
        <f t="shared" si="65"/>
        <v>38.553846153846152</v>
      </c>
      <c r="Q1359" s="4" t="str">
        <f>LEFT(T1359,FIND("/",T1359,1)-1)</f>
        <v>publishing</v>
      </c>
      <c r="R1359" s="4" t="str">
        <f>RIGHT(T1359,LEN(T1359)-FIND("/",T1359))</f>
        <v>nonfiction</v>
      </c>
      <c r="S1359" s="4" t="b">
        <v>1</v>
      </c>
      <c r="T1359" s="4" t="s">
        <v>8274</v>
      </c>
    </row>
    <row r="1360" spans="1:20" x14ac:dyDescent="0.3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11">
        <f t="shared" si="63"/>
        <v>40719.362534722219</v>
      </c>
      <c r="K1360" s="4">
        <v>1306417323</v>
      </c>
      <c r="L1360" s="11">
        <f t="shared" si="64"/>
        <v>40689.362534722219</v>
      </c>
      <c r="M1360" s="4" t="b">
        <v>0</v>
      </c>
      <c r="N1360" s="4">
        <v>49</v>
      </c>
      <c r="O1360" s="16">
        <f>(E1360/D1360)*100</f>
        <v>111.66666666666667</v>
      </c>
      <c r="P1360" s="7">
        <f t="shared" si="65"/>
        <v>68.367346938775512</v>
      </c>
      <c r="Q1360" s="4" t="str">
        <f>LEFT(T1360,FIND("/",T1360,1)-1)</f>
        <v>publishing</v>
      </c>
      <c r="R1360" s="4" t="str">
        <f>RIGHT(T1360,LEN(T1360)-FIND("/",T1360))</f>
        <v>nonfiction</v>
      </c>
      <c r="S1360" s="4" t="b">
        <v>1</v>
      </c>
      <c r="T1360" s="4" t="s">
        <v>8274</v>
      </c>
    </row>
    <row r="1361" spans="1:20" ht="28.8" x14ac:dyDescent="0.3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11">
        <f t="shared" si="63"/>
        <v>40730.606365740736</v>
      </c>
      <c r="K1361" s="4">
        <v>1304623990</v>
      </c>
      <c r="L1361" s="11">
        <f t="shared" si="64"/>
        <v>40668.606365740736</v>
      </c>
      <c r="M1361" s="4" t="b">
        <v>0</v>
      </c>
      <c r="N1361" s="4">
        <v>19</v>
      </c>
      <c r="O1361" s="16">
        <f>(E1361/D1361)*100</f>
        <v>115.75757575757575</v>
      </c>
      <c r="P1361" s="7">
        <f t="shared" si="65"/>
        <v>40.210526315789473</v>
      </c>
      <c r="Q1361" s="4" t="str">
        <f>LEFT(T1361,FIND("/",T1361,1)-1)</f>
        <v>publishing</v>
      </c>
      <c r="R1361" s="4" t="str">
        <f>RIGHT(T1361,LEN(T1361)-FIND("/",T1361))</f>
        <v>nonfiction</v>
      </c>
      <c r="S1361" s="4" t="b">
        <v>1</v>
      </c>
      <c r="T1361" s="4" t="s">
        <v>8274</v>
      </c>
    </row>
    <row r="1362" spans="1:20" x14ac:dyDescent="0.3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11">
        <f t="shared" si="63"/>
        <v>41123.692361111105</v>
      </c>
      <c r="K1362" s="4">
        <v>1341524220</v>
      </c>
      <c r="L1362" s="11">
        <f t="shared" si="64"/>
        <v>41095.692361111105</v>
      </c>
      <c r="M1362" s="4" t="b">
        <v>0</v>
      </c>
      <c r="N1362" s="4">
        <v>81</v>
      </c>
      <c r="O1362" s="16">
        <f>(E1362/D1362)*100</f>
        <v>173.2</v>
      </c>
      <c r="P1362" s="7">
        <f t="shared" si="65"/>
        <v>32.074074074074076</v>
      </c>
      <c r="Q1362" s="4" t="str">
        <f>LEFT(T1362,FIND("/",T1362,1)-1)</f>
        <v>publishing</v>
      </c>
      <c r="R1362" s="4" t="str">
        <f>RIGHT(T1362,LEN(T1362)-FIND("/",T1362))</f>
        <v>nonfiction</v>
      </c>
      <c r="S1362" s="4" t="b">
        <v>1</v>
      </c>
      <c r="T1362" s="4" t="s">
        <v>8274</v>
      </c>
    </row>
    <row r="1363" spans="1:20" x14ac:dyDescent="0.3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11">
        <f t="shared" si="63"/>
        <v>41811.508935185186</v>
      </c>
      <c r="K1363" s="4">
        <v>1400778772</v>
      </c>
      <c r="L1363" s="11">
        <f t="shared" si="64"/>
        <v>41781.508935185186</v>
      </c>
      <c r="M1363" s="4" t="b">
        <v>0</v>
      </c>
      <c r="N1363" s="4">
        <v>264</v>
      </c>
      <c r="O1363" s="16">
        <f>(E1363/D1363)*100</f>
        <v>125.98333333333333</v>
      </c>
      <c r="P1363" s="7">
        <f t="shared" si="65"/>
        <v>28.632575757575758</v>
      </c>
      <c r="Q1363" s="4" t="str">
        <f>LEFT(T1363,FIND("/",T1363,1)-1)</f>
        <v>publishing</v>
      </c>
      <c r="R1363" s="4" t="str">
        <f>RIGHT(T1363,LEN(T1363)-FIND("/",T1363))</f>
        <v>nonfiction</v>
      </c>
      <c r="S1363" s="4" t="b">
        <v>1</v>
      </c>
      <c r="T1363" s="4" t="s">
        <v>8274</v>
      </c>
    </row>
    <row r="1364" spans="1:20" ht="28.8" x14ac:dyDescent="0.3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11">
        <f t="shared" si="63"/>
        <v>41524.726053240738</v>
      </c>
      <c r="K1364" s="4">
        <v>1373408731</v>
      </c>
      <c r="L1364" s="11">
        <f t="shared" si="64"/>
        <v>41464.726053240738</v>
      </c>
      <c r="M1364" s="4" t="b">
        <v>0</v>
      </c>
      <c r="N1364" s="4">
        <v>25</v>
      </c>
      <c r="O1364" s="16">
        <f>(E1364/D1364)*100</f>
        <v>109.1</v>
      </c>
      <c r="P1364" s="7">
        <f t="shared" si="65"/>
        <v>43.64</v>
      </c>
      <c r="Q1364" s="4" t="str">
        <f>LEFT(T1364,FIND("/",T1364,1)-1)</f>
        <v>publishing</v>
      </c>
      <c r="R1364" s="4" t="str">
        <f>RIGHT(T1364,LEN(T1364)-FIND("/",T1364))</f>
        <v>nonfiction</v>
      </c>
      <c r="S1364" s="4" t="b">
        <v>1</v>
      </c>
      <c r="T1364" s="4" t="s">
        <v>8274</v>
      </c>
    </row>
    <row r="1365" spans="1:20" ht="28.8" x14ac:dyDescent="0.3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11">
        <f t="shared" si="63"/>
        <v>42415.124305555553</v>
      </c>
      <c r="K1365" s="4">
        <v>1453925727</v>
      </c>
      <c r="L1365" s="11">
        <f t="shared" si="64"/>
        <v>42396.635729166665</v>
      </c>
      <c r="M1365" s="4" t="b">
        <v>0</v>
      </c>
      <c r="N1365" s="4">
        <v>5</v>
      </c>
      <c r="O1365" s="16">
        <f>(E1365/D1365)*100</f>
        <v>100</v>
      </c>
      <c r="P1365" s="7">
        <f t="shared" si="65"/>
        <v>40</v>
      </c>
      <c r="Q1365" s="4" t="str">
        <f>LEFT(T1365,FIND("/",T1365,1)-1)</f>
        <v>publishing</v>
      </c>
      <c r="R1365" s="4" t="str">
        <f>RIGHT(T1365,LEN(T1365)-FIND("/",T1365))</f>
        <v>nonfiction</v>
      </c>
      <c r="S1365" s="4" t="b">
        <v>1</v>
      </c>
      <c r="T1365" s="4" t="s">
        <v>8274</v>
      </c>
    </row>
    <row r="1366" spans="1:20" ht="28.8" x14ac:dyDescent="0.3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11">
        <f t="shared" si="63"/>
        <v>42011.487337962964</v>
      </c>
      <c r="K1366" s="4">
        <v>1415464906</v>
      </c>
      <c r="L1366" s="11">
        <f t="shared" si="64"/>
        <v>41951.487337962957</v>
      </c>
      <c r="M1366" s="4" t="b">
        <v>0</v>
      </c>
      <c r="N1366" s="4">
        <v>144</v>
      </c>
      <c r="O1366" s="16">
        <f>(E1366/D1366)*100</f>
        <v>118.64285714285714</v>
      </c>
      <c r="P1366" s="7">
        <f t="shared" si="65"/>
        <v>346.04166666666669</v>
      </c>
      <c r="Q1366" s="4" t="str">
        <f>LEFT(T1366,FIND("/",T1366,1)-1)</f>
        <v>music</v>
      </c>
      <c r="R1366" s="4" t="str">
        <f>RIGHT(T1366,LEN(T1366)-FIND("/",T1366))</f>
        <v>rock</v>
      </c>
      <c r="S1366" s="4" t="b">
        <v>1</v>
      </c>
      <c r="T1366" s="4" t="s">
        <v>8276</v>
      </c>
    </row>
    <row r="1367" spans="1:20" ht="28.8" x14ac:dyDescent="0.3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11">
        <f t="shared" si="63"/>
        <v>42079.483240740738</v>
      </c>
      <c r="K1367" s="4">
        <v>1423935352</v>
      </c>
      <c r="L1367" s="11">
        <f t="shared" si="64"/>
        <v>42049.524907407402</v>
      </c>
      <c r="M1367" s="4" t="b">
        <v>0</v>
      </c>
      <c r="N1367" s="4">
        <v>92</v>
      </c>
      <c r="O1367" s="16">
        <f>(E1367/D1367)*100</f>
        <v>100.26666666666667</v>
      </c>
      <c r="P1367" s="7">
        <f t="shared" si="65"/>
        <v>81.739130434782609</v>
      </c>
      <c r="Q1367" s="4" t="str">
        <f>LEFT(T1367,FIND("/",T1367,1)-1)</f>
        <v>music</v>
      </c>
      <c r="R1367" s="4" t="str">
        <f>RIGHT(T1367,LEN(T1367)-FIND("/",T1367))</f>
        <v>rock</v>
      </c>
      <c r="S1367" s="4" t="b">
        <v>1</v>
      </c>
      <c r="T1367" s="4" t="s">
        <v>8276</v>
      </c>
    </row>
    <row r="1368" spans="1:20" x14ac:dyDescent="0.3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11">
        <f t="shared" si="63"/>
        <v>41969.829432870371</v>
      </c>
      <c r="K1368" s="4">
        <v>1413158063</v>
      </c>
      <c r="L1368" s="11">
        <f t="shared" si="64"/>
        <v>41924.787766203699</v>
      </c>
      <c r="M1368" s="4" t="b">
        <v>0</v>
      </c>
      <c r="N1368" s="4">
        <v>147</v>
      </c>
      <c r="O1368" s="16">
        <f>(E1368/D1368)*100</f>
        <v>126.48920000000001</v>
      </c>
      <c r="P1368" s="7">
        <f t="shared" si="65"/>
        <v>64.535306122448986</v>
      </c>
      <c r="Q1368" s="4" t="str">
        <f>LEFT(T1368,FIND("/",T1368,1)-1)</f>
        <v>music</v>
      </c>
      <c r="R1368" s="4" t="str">
        <f>RIGHT(T1368,LEN(T1368)-FIND("/",T1368))</f>
        <v>rock</v>
      </c>
      <c r="S1368" s="4" t="b">
        <v>1</v>
      </c>
      <c r="T1368" s="4" t="s">
        <v>8276</v>
      </c>
    </row>
    <row r="1369" spans="1:20" x14ac:dyDescent="0.3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11">
        <f t="shared" si="63"/>
        <v>42321.836226851847</v>
      </c>
      <c r="K1369" s="4">
        <v>1444867450</v>
      </c>
      <c r="L1369" s="11">
        <f t="shared" si="64"/>
        <v>42291.794560185182</v>
      </c>
      <c r="M1369" s="4" t="b">
        <v>0</v>
      </c>
      <c r="N1369" s="4">
        <v>90</v>
      </c>
      <c r="O1369" s="16">
        <f>(E1369/D1369)*100</f>
        <v>114.26</v>
      </c>
      <c r="P1369" s="7">
        <f t="shared" si="65"/>
        <v>63.477777777777774</v>
      </c>
      <c r="Q1369" s="4" t="str">
        <f>LEFT(T1369,FIND("/",T1369,1)-1)</f>
        <v>music</v>
      </c>
      <c r="R1369" s="4" t="str">
        <f>RIGHT(T1369,LEN(T1369)-FIND("/",T1369))</f>
        <v>rock</v>
      </c>
      <c r="S1369" s="4" t="b">
        <v>1</v>
      </c>
      <c r="T1369" s="4" t="s">
        <v>8276</v>
      </c>
    </row>
    <row r="1370" spans="1:20" x14ac:dyDescent="0.3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11">
        <f t="shared" si="63"/>
        <v>42169.982569444437</v>
      </c>
      <c r="K1370" s="4">
        <v>1432269294</v>
      </c>
      <c r="L1370" s="11">
        <f t="shared" si="64"/>
        <v>42145.982569444437</v>
      </c>
      <c r="M1370" s="4" t="b">
        <v>0</v>
      </c>
      <c r="N1370" s="4">
        <v>87</v>
      </c>
      <c r="O1370" s="16">
        <f>(E1370/D1370)*100</f>
        <v>110.7</v>
      </c>
      <c r="P1370" s="7">
        <f t="shared" si="65"/>
        <v>63.620689655172413</v>
      </c>
      <c r="Q1370" s="4" t="str">
        <f>LEFT(T1370,FIND("/",T1370,1)-1)</f>
        <v>music</v>
      </c>
      <c r="R1370" s="4" t="str">
        <f>RIGHT(T1370,LEN(T1370)-FIND("/",T1370))</f>
        <v>rock</v>
      </c>
      <c r="S1370" s="4" t="b">
        <v>1</v>
      </c>
      <c r="T1370" s="4" t="s">
        <v>8276</v>
      </c>
    </row>
    <row r="1371" spans="1:20" ht="28.8" x14ac:dyDescent="0.3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11">
        <f t="shared" si="63"/>
        <v>41740.385949074072</v>
      </c>
      <c r="K1371" s="4">
        <v>1394633746</v>
      </c>
      <c r="L1371" s="11">
        <f t="shared" si="64"/>
        <v>41710.385949074072</v>
      </c>
      <c r="M1371" s="4" t="b">
        <v>0</v>
      </c>
      <c r="N1371" s="4">
        <v>406</v>
      </c>
      <c r="O1371" s="16">
        <f>(E1371/D1371)*100</f>
        <v>105.34805315203954</v>
      </c>
      <c r="P1371" s="7">
        <f t="shared" si="65"/>
        <v>83.967068965517228</v>
      </c>
      <c r="Q1371" s="4" t="str">
        <f>LEFT(T1371,FIND("/",T1371,1)-1)</f>
        <v>music</v>
      </c>
      <c r="R1371" s="4" t="str">
        <f>RIGHT(T1371,LEN(T1371)-FIND("/",T1371))</f>
        <v>rock</v>
      </c>
      <c r="S1371" s="4" t="b">
        <v>1</v>
      </c>
      <c r="T1371" s="4" t="s">
        <v>8276</v>
      </c>
    </row>
    <row r="1372" spans="1:20" x14ac:dyDescent="0.3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11">
        <f t="shared" si="63"/>
        <v>41562.795023148145</v>
      </c>
      <c r="K1372" s="4">
        <v>1380585890</v>
      </c>
      <c r="L1372" s="11">
        <f t="shared" si="64"/>
        <v>41547.795023148145</v>
      </c>
      <c r="M1372" s="4" t="b">
        <v>0</v>
      </c>
      <c r="N1372" s="4">
        <v>20</v>
      </c>
      <c r="O1372" s="16">
        <f>(E1372/D1372)*100</f>
        <v>103.66666666666666</v>
      </c>
      <c r="P1372" s="7">
        <f t="shared" si="65"/>
        <v>77.75</v>
      </c>
      <c r="Q1372" s="4" t="str">
        <f>LEFT(T1372,FIND("/",T1372,1)-1)</f>
        <v>music</v>
      </c>
      <c r="R1372" s="4" t="str">
        <f>RIGHT(T1372,LEN(T1372)-FIND("/",T1372))</f>
        <v>rock</v>
      </c>
      <c r="S1372" s="4" t="b">
        <v>1</v>
      </c>
      <c r="T1372" s="4" t="s">
        <v>8276</v>
      </c>
    </row>
    <row r="1373" spans="1:20" ht="28.8" x14ac:dyDescent="0.3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11">
        <f t="shared" si="63"/>
        <v>42131.550254629627</v>
      </c>
      <c r="K1373" s="4">
        <v>1428430342</v>
      </c>
      <c r="L1373" s="11">
        <f t="shared" si="64"/>
        <v>42101.550254629627</v>
      </c>
      <c r="M1373" s="4" t="b">
        <v>0</v>
      </c>
      <c r="N1373" s="4">
        <v>70</v>
      </c>
      <c r="O1373" s="16">
        <f>(E1373/D1373)*100</f>
        <v>107.08672667523933</v>
      </c>
      <c r="P1373" s="7">
        <f t="shared" si="65"/>
        <v>107.07142857142857</v>
      </c>
      <c r="Q1373" s="4" t="str">
        <f>LEFT(T1373,FIND("/",T1373,1)-1)</f>
        <v>music</v>
      </c>
      <c r="R1373" s="4" t="str">
        <f>RIGHT(T1373,LEN(T1373)-FIND("/",T1373))</f>
        <v>rock</v>
      </c>
      <c r="S1373" s="4" t="b">
        <v>1</v>
      </c>
      <c r="T1373" s="4" t="s">
        <v>8276</v>
      </c>
    </row>
    <row r="1374" spans="1:20" x14ac:dyDescent="0.3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11">
        <f t="shared" si="63"/>
        <v>41102.53162037037</v>
      </c>
      <c r="K1374" s="4">
        <v>1339523132</v>
      </c>
      <c r="L1374" s="11">
        <f t="shared" si="64"/>
        <v>41072.53162037037</v>
      </c>
      <c r="M1374" s="4" t="b">
        <v>0</v>
      </c>
      <c r="N1374" s="4">
        <v>16</v>
      </c>
      <c r="O1374" s="16">
        <f>(E1374/D1374)*100</f>
        <v>124</v>
      </c>
      <c r="P1374" s="7">
        <f t="shared" si="65"/>
        <v>38.75</v>
      </c>
      <c r="Q1374" s="4" t="str">
        <f>LEFT(T1374,FIND("/",T1374,1)-1)</f>
        <v>music</v>
      </c>
      <c r="R1374" s="4" t="str">
        <f>RIGHT(T1374,LEN(T1374)-FIND("/",T1374))</f>
        <v>rock</v>
      </c>
      <c r="S1374" s="4" t="b">
        <v>1</v>
      </c>
      <c r="T1374" s="4" t="s">
        <v>8276</v>
      </c>
    </row>
    <row r="1375" spans="1:20" x14ac:dyDescent="0.3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11">
        <f t="shared" si="63"/>
        <v>42734.743437499994</v>
      </c>
      <c r="K1375" s="4">
        <v>1480546233</v>
      </c>
      <c r="L1375" s="11">
        <f t="shared" si="64"/>
        <v>42704.743437499994</v>
      </c>
      <c r="M1375" s="4" t="b">
        <v>0</v>
      </c>
      <c r="N1375" s="4">
        <v>52</v>
      </c>
      <c r="O1375" s="16">
        <f>(E1375/D1375)*100</f>
        <v>105.01</v>
      </c>
      <c r="P1375" s="7">
        <f t="shared" si="65"/>
        <v>201.94230769230768</v>
      </c>
      <c r="Q1375" s="4" t="str">
        <f>LEFT(T1375,FIND("/",T1375,1)-1)</f>
        <v>music</v>
      </c>
      <c r="R1375" s="4" t="str">
        <f>RIGHT(T1375,LEN(T1375)-FIND("/",T1375))</f>
        <v>rock</v>
      </c>
      <c r="S1375" s="4" t="b">
        <v>1</v>
      </c>
      <c r="T1375" s="4" t="s">
        <v>8276</v>
      </c>
    </row>
    <row r="1376" spans="1:20" ht="28.8" x14ac:dyDescent="0.3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11">
        <f t="shared" si="63"/>
        <v>42453.911898148144</v>
      </c>
      <c r="K1376" s="4">
        <v>1456285988</v>
      </c>
      <c r="L1376" s="11">
        <f t="shared" si="64"/>
        <v>42423.953564814808</v>
      </c>
      <c r="M1376" s="4" t="b">
        <v>0</v>
      </c>
      <c r="N1376" s="4">
        <v>66</v>
      </c>
      <c r="O1376" s="16">
        <f>(E1376/D1376)*100</f>
        <v>189.46666666666667</v>
      </c>
      <c r="P1376" s="7">
        <f t="shared" si="65"/>
        <v>43.060606060606062</v>
      </c>
      <c r="Q1376" s="4" t="str">
        <f>LEFT(T1376,FIND("/",T1376,1)-1)</f>
        <v>music</v>
      </c>
      <c r="R1376" s="4" t="str">
        <f>RIGHT(T1376,LEN(T1376)-FIND("/",T1376))</f>
        <v>rock</v>
      </c>
      <c r="S1376" s="4" t="b">
        <v>1</v>
      </c>
      <c r="T1376" s="4" t="s">
        <v>8276</v>
      </c>
    </row>
    <row r="1377" spans="1:20" ht="28.8" x14ac:dyDescent="0.3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11">
        <f t="shared" si="63"/>
        <v>42749.857858796291</v>
      </c>
      <c r="K1377" s="4">
        <v>1481852119</v>
      </c>
      <c r="L1377" s="11">
        <f t="shared" si="64"/>
        <v>42719.857858796291</v>
      </c>
      <c r="M1377" s="4" t="b">
        <v>0</v>
      </c>
      <c r="N1377" s="4">
        <v>109</v>
      </c>
      <c r="O1377" s="16">
        <f>(E1377/D1377)*100</f>
        <v>171.32499999999999</v>
      </c>
      <c r="P1377" s="7">
        <f t="shared" si="65"/>
        <v>62.871559633027523</v>
      </c>
      <c r="Q1377" s="4" t="str">
        <f>LEFT(T1377,FIND("/",T1377,1)-1)</f>
        <v>music</v>
      </c>
      <c r="R1377" s="4" t="str">
        <f>RIGHT(T1377,LEN(T1377)-FIND("/",T1377))</f>
        <v>rock</v>
      </c>
      <c r="S1377" s="4" t="b">
        <v>1</v>
      </c>
      <c r="T1377" s="4" t="s">
        <v>8276</v>
      </c>
    </row>
    <row r="1378" spans="1:20" x14ac:dyDescent="0.3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11">
        <f t="shared" si="63"/>
        <v>42707.502384259256</v>
      </c>
      <c r="K1378" s="4">
        <v>1478189006</v>
      </c>
      <c r="L1378" s="11">
        <f t="shared" si="64"/>
        <v>42677.460717592585</v>
      </c>
      <c r="M1378" s="4" t="b">
        <v>0</v>
      </c>
      <c r="N1378" s="4">
        <v>168</v>
      </c>
      <c r="O1378" s="16">
        <f>(E1378/D1378)*100</f>
        <v>252.48648648648651</v>
      </c>
      <c r="P1378" s="7">
        <f t="shared" si="65"/>
        <v>55.607142857142854</v>
      </c>
      <c r="Q1378" s="4" t="str">
        <f>LEFT(T1378,FIND("/",T1378,1)-1)</f>
        <v>music</v>
      </c>
      <c r="R1378" s="4" t="str">
        <f>RIGHT(T1378,LEN(T1378)-FIND("/",T1378))</f>
        <v>rock</v>
      </c>
      <c r="S1378" s="4" t="b">
        <v>1</v>
      </c>
      <c r="T1378" s="4" t="s">
        <v>8276</v>
      </c>
    </row>
    <row r="1379" spans="1:20" ht="28.8" x14ac:dyDescent="0.3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11">
        <f t="shared" si="63"/>
        <v>42768.96597222222</v>
      </c>
      <c r="K1379" s="4">
        <v>1484198170</v>
      </c>
      <c r="L1379" s="11">
        <f t="shared" si="64"/>
        <v>42747.01122685185</v>
      </c>
      <c r="M1379" s="4" t="b">
        <v>0</v>
      </c>
      <c r="N1379" s="4">
        <v>31</v>
      </c>
      <c r="O1379" s="16">
        <f>(E1379/D1379)*100</f>
        <v>116.15384615384616</v>
      </c>
      <c r="P1379" s="7">
        <f t="shared" si="65"/>
        <v>48.70967741935484</v>
      </c>
      <c r="Q1379" s="4" t="str">
        <f>LEFT(T1379,FIND("/",T1379,1)-1)</f>
        <v>music</v>
      </c>
      <c r="R1379" s="4" t="str">
        <f>RIGHT(T1379,LEN(T1379)-FIND("/",T1379))</f>
        <v>rock</v>
      </c>
      <c r="S1379" s="4" t="b">
        <v>1</v>
      </c>
      <c r="T1379" s="4" t="s">
        <v>8276</v>
      </c>
    </row>
    <row r="1380" spans="1:20" x14ac:dyDescent="0.3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11">
        <f t="shared" si="63"/>
        <v>42583.551041666658</v>
      </c>
      <c r="K1380" s="4">
        <v>1468779210</v>
      </c>
      <c r="L1380" s="11">
        <f t="shared" si="64"/>
        <v>42568.551041666658</v>
      </c>
      <c r="M1380" s="4" t="b">
        <v>0</v>
      </c>
      <c r="N1380" s="4">
        <v>133</v>
      </c>
      <c r="O1380" s="16">
        <f>(E1380/D1380)*100</f>
        <v>203.35000000000002</v>
      </c>
      <c r="P1380" s="7">
        <f t="shared" si="65"/>
        <v>30.578947368421051</v>
      </c>
      <c r="Q1380" s="4" t="str">
        <f>LEFT(T1380,FIND("/",T1380,1)-1)</f>
        <v>music</v>
      </c>
      <c r="R1380" s="4" t="str">
        <f>RIGHT(T1380,LEN(T1380)-FIND("/",T1380))</f>
        <v>rock</v>
      </c>
      <c r="S1380" s="4" t="b">
        <v>1</v>
      </c>
      <c r="T1380" s="4" t="s">
        <v>8276</v>
      </c>
    </row>
    <row r="1381" spans="1:20" x14ac:dyDescent="0.3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11">
        <f t="shared" si="63"/>
        <v>42160.28328703704</v>
      </c>
      <c r="K1381" s="4">
        <v>1430912876</v>
      </c>
      <c r="L1381" s="11">
        <f t="shared" si="64"/>
        <v>42130.28328703704</v>
      </c>
      <c r="M1381" s="4" t="b">
        <v>0</v>
      </c>
      <c r="N1381" s="4">
        <v>151</v>
      </c>
      <c r="O1381" s="16">
        <f>(E1381/D1381)*100</f>
        <v>111.60000000000001</v>
      </c>
      <c r="P1381" s="7">
        <f t="shared" si="65"/>
        <v>73.907284768211923</v>
      </c>
      <c r="Q1381" s="4" t="str">
        <f>LEFT(T1381,FIND("/",T1381,1)-1)</f>
        <v>music</v>
      </c>
      <c r="R1381" s="4" t="str">
        <f>RIGHT(T1381,LEN(T1381)-FIND("/",T1381))</f>
        <v>rock</v>
      </c>
      <c r="S1381" s="4" t="b">
        <v>1</v>
      </c>
      <c r="T1381" s="4" t="s">
        <v>8276</v>
      </c>
    </row>
    <row r="1382" spans="1:20" x14ac:dyDescent="0.3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11">
        <f t="shared" si="63"/>
        <v>42163.874999999993</v>
      </c>
      <c r="K1382" s="4">
        <v>1431886706</v>
      </c>
      <c r="L1382" s="11">
        <f t="shared" si="64"/>
        <v>42141.554467592585</v>
      </c>
      <c r="M1382" s="4" t="b">
        <v>0</v>
      </c>
      <c r="N1382" s="4">
        <v>5</v>
      </c>
      <c r="O1382" s="16">
        <f>(E1382/D1382)*100</f>
        <v>424</v>
      </c>
      <c r="P1382" s="7">
        <f t="shared" si="65"/>
        <v>21.2</v>
      </c>
      <c r="Q1382" s="4" t="str">
        <f>LEFT(T1382,FIND("/",T1382,1)-1)</f>
        <v>music</v>
      </c>
      <c r="R1382" s="4" t="str">
        <f>RIGHT(T1382,LEN(T1382)-FIND("/",T1382))</f>
        <v>rock</v>
      </c>
      <c r="S1382" s="4" t="b">
        <v>1</v>
      </c>
      <c r="T1382" s="4" t="s">
        <v>8276</v>
      </c>
    </row>
    <row r="1383" spans="1:20" ht="28.8" x14ac:dyDescent="0.3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11">
        <f t="shared" si="63"/>
        <v>42733.006076388883</v>
      </c>
      <c r="K1383" s="4">
        <v>1480396125</v>
      </c>
      <c r="L1383" s="11">
        <f t="shared" si="64"/>
        <v>42703.006076388883</v>
      </c>
      <c r="M1383" s="4" t="b">
        <v>0</v>
      </c>
      <c r="N1383" s="4">
        <v>73</v>
      </c>
      <c r="O1383" s="16">
        <f>(E1383/D1383)*100</f>
        <v>107.1</v>
      </c>
      <c r="P1383" s="7">
        <f t="shared" si="65"/>
        <v>73.356164383561648</v>
      </c>
      <c r="Q1383" s="4" t="str">
        <f>LEFT(T1383,FIND("/",T1383,1)-1)</f>
        <v>music</v>
      </c>
      <c r="R1383" s="4" t="str">
        <f>RIGHT(T1383,LEN(T1383)-FIND("/",T1383))</f>
        <v>rock</v>
      </c>
      <c r="S1383" s="4" t="b">
        <v>1</v>
      </c>
      <c r="T1383" s="4" t="s">
        <v>8276</v>
      </c>
    </row>
    <row r="1384" spans="1:20" x14ac:dyDescent="0.3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11">
        <f t="shared" si="63"/>
        <v>41400.591851851852</v>
      </c>
      <c r="K1384" s="4">
        <v>1365275536</v>
      </c>
      <c r="L1384" s="11">
        <f t="shared" si="64"/>
        <v>41370.591851851852</v>
      </c>
      <c r="M1384" s="4" t="b">
        <v>0</v>
      </c>
      <c r="N1384" s="4">
        <v>148</v>
      </c>
      <c r="O1384" s="16">
        <f>(E1384/D1384)*100</f>
        <v>104.3625</v>
      </c>
      <c r="P1384" s="7">
        <f t="shared" si="65"/>
        <v>56.412162162162161</v>
      </c>
      <c r="Q1384" s="4" t="str">
        <f>LEFT(T1384,FIND("/",T1384,1)-1)</f>
        <v>music</v>
      </c>
      <c r="R1384" s="4" t="str">
        <f>RIGHT(T1384,LEN(T1384)-FIND("/",T1384))</f>
        <v>rock</v>
      </c>
      <c r="S1384" s="4" t="b">
        <v>1</v>
      </c>
      <c r="T1384" s="4" t="s">
        <v>8276</v>
      </c>
    </row>
    <row r="1385" spans="1:20" ht="28.8" x14ac:dyDescent="0.3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11">
        <f t="shared" si="63"/>
        <v>42726.866643518515</v>
      </c>
      <c r="K1385" s="4">
        <v>1480729678</v>
      </c>
      <c r="L1385" s="11">
        <f t="shared" si="64"/>
        <v>42706.866643518515</v>
      </c>
      <c r="M1385" s="4" t="b">
        <v>0</v>
      </c>
      <c r="N1385" s="4">
        <v>93</v>
      </c>
      <c r="O1385" s="16">
        <f>(E1385/D1385)*100</f>
        <v>212.40909090909091</v>
      </c>
      <c r="P1385" s="7">
        <f t="shared" si="65"/>
        <v>50.247311827956992</v>
      </c>
      <c r="Q1385" s="4" t="str">
        <f>LEFT(T1385,FIND("/",T1385,1)-1)</f>
        <v>music</v>
      </c>
      <c r="R1385" s="4" t="str">
        <f>RIGHT(T1385,LEN(T1385)-FIND("/",T1385))</f>
        <v>rock</v>
      </c>
      <c r="S1385" s="4" t="b">
        <v>1</v>
      </c>
      <c r="T1385" s="4" t="s">
        <v>8276</v>
      </c>
    </row>
    <row r="1386" spans="1:20" ht="28.8" x14ac:dyDescent="0.3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11">
        <f t="shared" si="63"/>
        <v>42190.526874999996</v>
      </c>
      <c r="K1386" s="4">
        <v>1433525922</v>
      </c>
      <c r="L1386" s="11">
        <f t="shared" si="64"/>
        <v>42160.526874999996</v>
      </c>
      <c r="M1386" s="4" t="b">
        <v>0</v>
      </c>
      <c r="N1386" s="4">
        <v>63</v>
      </c>
      <c r="O1386" s="16">
        <f>(E1386/D1386)*100</f>
        <v>124.08571428571429</v>
      </c>
      <c r="P1386" s="7">
        <f t="shared" si="65"/>
        <v>68.936507936507937</v>
      </c>
      <c r="Q1386" s="4" t="str">
        <f>LEFT(T1386,FIND("/",T1386,1)-1)</f>
        <v>music</v>
      </c>
      <c r="R1386" s="4" t="str">
        <f>RIGHT(T1386,LEN(T1386)-FIND("/",T1386))</f>
        <v>rock</v>
      </c>
      <c r="S1386" s="4" t="b">
        <v>1</v>
      </c>
      <c r="T1386" s="4" t="s">
        <v>8276</v>
      </c>
    </row>
    <row r="1387" spans="1:20" x14ac:dyDescent="0.3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11">
        <f t="shared" si="63"/>
        <v>42489.299305555549</v>
      </c>
      <c r="K1387" s="4">
        <v>1457109121</v>
      </c>
      <c r="L1387" s="11">
        <f t="shared" si="64"/>
        <v>42433.480567129627</v>
      </c>
      <c r="M1387" s="4" t="b">
        <v>0</v>
      </c>
      <c r="N1387" s="4">
        <v>134</v>
      </c>
      <c r="O1387" s="16">
        <f>(E1387/D1387)*100</f>
        <v>110.406125</v>
      </c>
      <c r="P1387" s="7">
        <f t="shared" si="65"/>
        <v>65.914104477611943</v>
      </c>
      <c r="Q1387" s="4" t="str">
        <f>LEFT(T1387,FIND("/",T1387,1)-1)</f>
        <v>music</v>
      </c>
      <c r="R1387" s="4" t="str">
        <f>RIGHT(T1387,LEN(T1387)-FIND("/",T1387))</f>
        <v>rock</v>
      </c>
      <c r="S1387" s="4" t="b">
        <v>1</v>
      </c>
      <c r="T1387" s="4" t="s">
        <v>8276</v>
      </c>
    </row>
    <row r="1388" spans="1:20" x14ac:dyDescent="0.3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11">
        <f t="shared" si="63"/>
        <v>42214.438530092586</v>
      </c>
      <c r="K1388" s="4">
        <v>1435591889</v>
      </c>
      <c r="L1388" s="11">
        <f t="shared" si="64"/>
        <v>42184.438530092586</v>
      </c>
      <c r="M1388" s="4" t="b">
        <v>0</v>
      </c>
      <c r="N1388" s="4">
        <v>14</v>
      </c>
      <c r="O1388" s="16">
        <f>(E1388/D1388)*100</f>
        <v>218.75</v>
      </c>
      <c r="P1388" s="7">
        <f t="shared" si="65"/>
        <v>62.5</v>
      </c>
      <c r="Q1388" s="4" t="str">
        <f>LEFT(T1388,FIND("/",T1388,1)-1)</f>
        <v>music</v>
      </c>
      <c r="R1388" s="4" t="str">
        <f>RIGHT(T1388,LEN(T1388)-FIND("/",T1388))</f>
        <v>rock</v>
      </c>
      <c r="S1388" s="4" t="b">
        <v>1</v>
      </c>
      <c r="T1388" s="4" t="s">
        <v>8276</v>
      </c>
    </row>
    <row r="1389" spans="1:20" ht="28.8" x14ac:dyDescent="0.3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11">
        <f t="shared" si="63"/>
        <v>42157.979166666664</v>
      </c>
      <c r="K1389" s="4">
        <v>1430604395</v>
      </c>
      <c r="L1389" s="11">
        <f t="shared" si="64"/>
        <v>42126.712905092594</v>
      </c>
      <c r="M1389" s="4" t="b">
        <v>0</v>
      </c>
      <c r="N1389" s="4">
        <v>78</v>
      </c>
      <c r="O1389" s="16">
        <f>(E1389/D1389)*100</f>
        <v>136.625</v>
      </c>
      <c r="P1389" s="7">
        <f t="shared" si="65"/>
        <v>70.064102564102569</v>
      </c>
      <c r="Q1389" s="4" t="str">
        <f>LEFT(T1389,FIND("/",T1389,1)-1)</f>
        <v>music</v>
      </c>
      <c r="R1389" s="4" t="str">
        <f>RIGHT(T1389,LEN(T1389)-FIND("/",T1389))</f>
        <v>rock</v>
      </c>
      <c r="S1389" s="4" t="b">
        <v>1</v>
      </c>
      <c r="T1389" s="4" t="s">
        <v>8276</v>
      </c>
    </row>
    <row r="1390" spans="1:20" ht="28.8" x14ac:dyDescent="0.3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11">
        <f t="shared" si="63"/>
        <v>42660.468055555553</v>
      </c>
      <c r="K1390" s="4">
        <v>1474469117</v>
      </c>
      <c r="L1390" s="11">
        <f t="shared" si="64"/>
        <v>42634.406446759262</v>
      </c>
      <c r="M1390" s="4" t="b">
        <v>0</v>
      </c>
      <c r="N1390" s="4">
        <v>112</v>
      </c>
      <c r="O1390" s="16">
        <f>(E1390/D1390)*100</f>
        <v>134.8074</v>
      </c>
      <c r="P1390" s="7">
        <f t="shared" si="65"/>
        <v>60.181874999999998</v>
      </c>
      <c r="Q1390" s="4" t="str">
        <f>LEFT(T1390,FIND("/",T1390,1)-1)</f>
        <v>music</v>
      </c>
      <c r="R1390" s="4" t="str">
        <f>RIGHT(T1390,LEN(T1390)-FIND("/",T1390))</f>
        <v>rock</v>
      </c>
      <c r="S1390" s="4" t="b">
        <v>1</v>
      </c>
      <c r="T1390" s="4" t="s">
        <v>8276</v>
      </c>
    </row>
    <row r="1391" spans="1:20" x14ac:dyDescent="0.3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11">
        <f t="shared" si="63"/>
        <v>42595.272650462961</v>
      </c>
      <c r="K1391" s="4">
        <v>1468495957</v>
      </c>
      <c r="L1391" s="11">
        <f t="shared" si="64"/>
        <v>42565.272650462961</v>
      </c>
      <c r="M1391" s="4" t="b">
        <v>0</v>
      </c>
      <c r="N1391" s="4">
        <v>34</v>
      </c>
      <c r="O1391" s="16">
        <f>(E1391/D1391)*100</f>
        <v>145.4</v>
      </c>
      <c r="P1391" s="7">
        <f t="shared" si="65"/>
        <v>21.382352941176471</v>
      </c>
      <c r="Q1391" s="4" t="str">
        <f>LEFT(T1391,FIND("/",T1391,1)-1)</f>
        <v>music</v>
      </c>
      <c r="R1391" s="4" t="str">
        <f>RIGHT(T1391,LEN(T1391)-FIND("/",T1391))</f>
        <v>rock</v>
      </c>
      <c r="S1391" s="4" t="b">
        <v>1</v>
      </c>
      <c r="T1391" s="4" t="s">
        <v>8276</v>
      </c>
    </row>
    <row r="1392" spans="1:20" x14ac:dyDescent="0.3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11">
        <f t="shared" si="63"/>
        <v>42121.508333333331</v>
      </c>
      <c r="K1392" s="4">
        <v>1427224606</v>
      </c>
      <c r="L1392" s="11">
        <f t="shared" si="64"/>
        <v>42087.594976851848</v>
      </c>
      <c r="M1392" s="4" t="b">
        <v>0</v>
      </c>
      <c r="N1392" s="4">
        <v>19</v>
      </c>
      <c r="O1392" s="16">
        <f>(E1392/D1392)*100</f>
        <v>109.10714285714285</v>
      </c>
      <c r="P1392" s="7">
        <f t="shared" si="65"/>
        <v>160.78947368421052</v>
      </c>
      <c r="Q1392" s="4" t="str">
        <f>LEFT(T1392,FIND("/",T1392,1)-1)</f>
        <v>music</v>
      </c>
      <c r="R1392" s="4" t="str">
        <f>RIGHT(T1392,LEN(T1392)-FIND("/",T1392))</f>
        <v>rock</v>
      </c>
      <c r="S1392" s="4" t="b">
        <v>1</v>
      </c>
      <c r="T1392" s="4" t="s">
        <v>8276</v>
      </c>
    </row>
    <row r="1393" spans="1:20" x14ac:dyDescent="0.3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11">
        <f t="shared" si="63"/>
        <v>42237.999305555553</v>
      </c>
      <c r="K1393" s="4">
        <v>1436369818</v>
      </c>
      <c r="L1393" s="11">
        <f t="shared" si="64"/>
        <v>42193.442337962959</v>
      </c>
      <c r="M1393" s="4" t="b">
        <v>0</v>
      </c>
      <c r="N1393" s="4">
        <v>13</v>
      </c>
      <c r="O1393" s="16">
        <f>(E1393/D1393)*100</f>
        <v>110.2</v>
      </c>
      <c r="P1393" s="7">
        <f t="shared" si="65"/>
        <v>42.384615384615387</v>
      </c>
      <c r="Q1393" s="4" t="str">
        <f>LEFT(T1393,FIND("/",T1393,1)-1)</f>
        <v>music</v>
      </c>
      <c r="R1393" s="4" t="str">
        <f>RIGHT(T1393,LEN(T1393)-FIND("/",T1393))</f>
        <v>rock</v>
      </c>
      <c r="S1393" s="4" t="b">
        <v>1</v>
      </c>
      <c r="T1393" s="4" t="s">
        <v>8276</v>
      </c>
    </row>
    <row r="1394" spans="1:20" x14ac:dyDescent="0.3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11">
        <f t="shared" si="63"/>
        <v>42431.946597222217</v>
      </c>
      <c r="K1394" s="4">
        <v>1454298186</v>
      </c>
      <c r="L1394" s="11">
        <f t="shared" si="64"/>
        <v>42400.946597222217</v>
      </c>
      <c r="M1394" s="4" t="b">
        <v>0</v>
      </c>
      <c r="N1394" s="4">
        <v>104</v>
      </c>
      <c r="O1394" s="16">
        <f>(E1394/D1394)*100</f>
        <v>113.64000000000001</v>
      </c>
      <c r="P1394" s="7">
        <f t="shared" si="65"/>
        <v>27.317307692307693</v>
      </c>
      <c r="Q1394" s="4" t="str">
        <f>LEFT(T1394,FIND("/",T1394,1)-1)</f>
        <v>music</v>
      </c>
      <c r="R1394" s="4" t="str">
        <f>RIGHT(T1394,LEN(T1394)-FIND("/",T1394))</f>
        <v>rock</v>
      </c>
      <c r="S1394" s="4" t="b">
        <v>1</v>
      </c>
      <c r="T1394" s="4" t="s">
        <v>8276</v>
      </c>
    </row>
    <row r="1395" spans="1:20" x14ac:dyDescent="0.3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11">
        <f t="shared" si="63"/>
        <v>42583.473645833328</v>
      </c>
      <c r="K1395" s="4">
        <v>1467476523</v>
      </c>
      <c r="L1395" s="11">
        <f t="shared" si="64"/>
        <v>42553.473645833328</v>
      </c>
      <c r="M1395" s="4" t="b">
        <v>0</v>
      </c>
      <c r="N1395" s="4">
        <v>52</v>
      </c>
      <c r="O1395" s="16">
        <f>(E1395/D1395)*100</f>
        <v>102.35000000000001</v>
      </c>
      <c r="P1395" s="7">
        <f t="shared" si="65"/>
        <v>196.82692307692307</v>
      </c>
      <c r="Q1395" s="4" t="str">
        <f>LEFT(T1395,FIND("/",T1395,1)-1)</f>
        <v>music</v>
      </c>
      <c r="R1395" s="4" t="str">
        <f>RIGHT(T1395,LEN(T1395)-FIND("/",T1395))</f>
        <v>rock</v>
      </c>
      <c r="S1395" s="4" t="b">
        <v>1</v>
      </c>
      <c r="T1395" s="4" t="s">
        <v>8276</v>
      </c>
    </row>
    <row r="1396" spans="1:20" ht="28.8" x14ac:dyDescent="0.3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11">
        <f t="shared" si="63"/>
        <v>42794.916666666664</v>
      </c>
      <c r="K1396" s="4">
        <v>1484623726</v>
      </c>
      <c r="L1396" s="11">
        <f t="shared" si="64"/>
        <v>42751.936643518515</v>
      </c>
      <c r="M1396" s="4" t="b">
        <v>0</v>
      </c>
      <c r="N1396" s="4">
        <v>17</v>
      </c>
      <c r="O1396" s="16">
        <f>(E1396/D1396)*100</f>
        <v>122.13333333333334</v>
      </c>
      <c r="P1396" s="7">
        <f t="shared" si="65"/>
        <v>53.882352941176471</v>
      </c>
      <c r="Q1396" s="4" t="str">
        <f>LEFT(T1396,FIND("/",T1396,1)-1)</f>
        <v>music</v>
      </c>
      <c r="R1396" s="4" t="str">
        <f>RIGHT(T1396,LEN(T1396)-FIND("/",T1396))</f>
        <v>rock</v>
      </c>
      <c r="S1396" s="4" t="b">
        <v>1</v>
      </c>
      <c r="T1396" s="4" t="s">
        <v>8276</v>
      </c>
    </row>
    <row r="1397" spans="1:20" x14ac:dyDescent="0.3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11">
        <f t="shared" si="63"/>
        <v>42749.700011574074</v>
      </c>
      <c r="K1397" s="4">
        <v>1481838481</v>
      </c>
      <c r="L1397" s="11">
        <f t="shared" si="64"/>
        <v>42719.700011574074</v>
      </c>
      <c r="M1397" s="4" t="b">
        <v>0</v>
      </c>
      <c r="N1397" s="4">
        <v>82</v>
      </c>
      <c r="O1397" s="16">
        <f>(E1397/D1397)*100</f>
        <v>111.88571428571427</v>
      </c>
      <c r="P1397" s="7">
        <f t="shared" si="65"/>
        <v>47.756097560975611</v>
      </c>
      <c r="Q1397" s="4" t="str">
        <f>LEFT(T1397,FIND("/",T1397,1)-1)</f>
        <v>music</v>
      </c>
      <c r="R1397" s="4" t="str">
        <f>RIGHT(T1397,LEN(T1397)-FIND("/",T1397))</f>
        <v>rock</v>
      </c>
      <c r="S1397" s="4" t="b">
        <v>1</v>
      </c>
      <c r="T1397" s="4" t="s">
        <v>8276</v>
      </c>
    </row>
    <row r="1398" spans="1:20" ht="28.8" x14ac:dyDescent="0.3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11">
        <f t="shared" si="63"/>
        <v>42048.790300925924</v>
      </c>
      <c r="K1398" s="4">
        <v>1421279882</v>
      </c>
      <c r="L1398" s="11">
        <f t="shared" si="64"/>
        <v>42018.790300925924</v>
      </c>
      <c r="M1398" s="4" t="b">
        <v>0</v>
      </c>
      <c r="N1398" s="4">
        <v>73</v>
      </c>
      <c r="O1398" s="16">
        <f>(E1398/D1398)*100</f>
        <v>107.3</v>
      </c>
      <c r="P1398" s="7">
        <f t="shared" si="65"/>
        <v>88.191780821917803</v>
      </c>
      <c r="Q1398" s="4" t="str">
        <f>LEFT(T1398,FIND("/",T1398,1)-1)</f>
        <v>music</v>
      </c>
      <c r="R1398" s="4" t="str">
        <f>RIGHT(T1398,LEN(T1398)-FIND("/",T1398))</f>
        <v>rock</v>
      </c>
      <c r="S1398" s="4" t="b">
        <v>1</v>
      </c>
      <c r="T1398" s="4" t="s">
        <v>8276</v>
      </c>
    </row>
    <row r="1399" spans="1:20" ht="28.8" x14ac:dyDescent="0.3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11">
        <f t="shared" si="63"/>
        <v>42670.679861111108</v>
      </c>
      <c r="K1399" s="4">
        <v>1475013710</v>
      </c>
      <c r="L1399" s="11">
        <f t="shared" si="64"/>
        <v>42640.709606481476</v>
      </c>
      <c r="M1399" s="4" t="b">
        <v>0</v>
      </c>
      <c r="N1399" s="4">
        <v>158</v>
      </c>
      <c r="O1399" s="16">
        <f>(E1399/D1399)*100</f>
        <v>113.85000000000001</v>
      </c>
      <c r="P1399" s="7">
        <f t="shared" si="65"/>
        <v>72.056962025316452</v>
      </c>
      <c r="Q1399" s="4" t="str">
        <f>LEFT(T1399,FIND("/",T1399,1)-1)</f>
        <v>music</v>
      </c>
      <c r="R1399" s="4" t="str">
        <f>RIGHT(T1399,LEN(T1399)-FIND("/",T1399))</f>
        <v>rock</v>
      </c>
      <c r="S1399" s="4" t="b">
        <v>1</v>
      </c>
      <c r="T1399" s="4" t="s">
        <v>8276</v>
      </c>
    </row>
    <row r="1400" spans="1:20" ht="28.8" x14ac:dyDescent="0.3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11">
        <f t="shared" si="63"/>
        <v>42556.665902777771</v>
      </c>
      <c r="K1400" s="4">
        <v>1465160334</v>
      </c>
      <c r="L1400" s="11">
        <f t="shared" si="64"/>
        <v>42526.665902777771</v>
      </c>
      <c r="M1400" s="4" t="b">
        <v>0</v>
      </c>
      <c r="N1400" s="4">
        <v>65</v>
      </c>
      <c r="O1400" s="16">
        <f>(E1400/D1400)*100</f>
        <v>109.68181818181819</v>
      </c>
      <c r="P1400" s="7">
        <f t="shared" si="65"/>
        <v>74.246153846153845</v>
      </c>
      <c r="Q1400" s="4" t="str">
        <f>LEFT(T1400,FIND("/",T1400,1)-1)</f>
        <v>music</v>
      </c>
      <c r="R1400" s="4" t="str">
        <f>RIGHT(T1400,LEN(T1400)-FIND("/",T1400))</f>
        <v>rock</v>
      </c>
      <c r="S1400" s="4" t="b">
        <v>1</v>
      </c>
      <c r="T1400" s="4" t="s">
        <v>8276</v>
      </c>
    </row>
    <row r="1401" spans="1:20" ht="28.8" x14ac:dyDescent="0.3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11">
        <f t="shared" si="63"/>
        <v>41918.795983796292</v>
      </c>
      <c r="K1401" s="4">
        <v>1410048373</v>
      </c>
      <c r="L1401" s="11">
        <f t="shared" si="64"/>
        <v>41888.795983796292</v>
      </c>
      <c r="M1401" s="4" t="b">
        <v>0</v>
      </c>
      <c r="N1401" s="4">
        <v>184</v>
      </c>
      <c r="O1401" s="16">
        <f>(E1401/D1401)*100</f>
        <v>126.14444444444443</v>
      </c>
      <c r="P1401" s="7">
        <f t="shared" si="65"/>
        <v>61.701086956521742</v>
      </c>
      <c r="Q1401" s="4" t="str">
        <f>LEFT(T1401,FIND("/",T1401,1)-1)</f>
        <v>music</v>
      </c>
      <c r="R1401" s="4" t="str">
        <f>RIGHT(T1401,LEN(T1401)-FIND("/",T1401))</f>
        <v>rock</v>
      </c>
      <c r="S1401" s="4" t="b">
        <v>1</v>
      </c>
      <c r="T1401" s="4" t="s">
        <v>8276</v>
      </c>
    </row>
    <row r="1402" spans="1:20" ht="28.8" x14ac:dyDescent="0.3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11">
        <f t="shared" si="63"/>
        <v>42533.020833333336</v>
      </c>
      <c r="K1402" s="4">
        <v>1462695073</v>
      </c>
      <c r="L1402" s="11">
        <f t="shared" si="64"/>
        <v>42498.132789351854</v>
      </c>
      <c r="M1402" s="4" t="b">
        <v>0</v>
      </c>
      <c r="N1402" s="4">
        <v>34</v>
      </c>
      <c r="O1402" s="16">
        <f>(E1402/D1402)*100</f>
        <v>167.42857142857144</v>
      </c>
      <c r="P1402" s="7">
        <f t="shared" si="65"/>
        <v>17.235294117647058</v>
      </c>
      <c r="Q1402" s="4" t="str">
        <f>LEFT(T1402,FIND("/",T1402,1)-1)</f>
        <v>music</v>
      </c>
      <c r="R1402" s="4" t="str">
        <f>RIGHT(T1402,LEN(T1402)-FIND("/",T1402))</f>
        <v>rock</v>
      </c>
      <c r="S1402" s="4" t="b">
        <v>1</v>
      </c>
      <c r="T1402" s="4" t="s">
        <v>8276</v>
      </c>
    </row>
    <row r="1403" spans="1:20" ht="28.8" x14ac:dyDescent="0.3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11">
        <f t="shared" si="63"/>
        <v>41420.787893518514</v>
      </c>
      <c r="K1403" s="4">
        <v>1367798074</v>
      </c>
      <c r="L1403" s="11">
        <f t="shared" si="64"/>
        <v>41399.787893518514</v>
      </c>
      <c r="M1403" s="4" t="b">
        <v>0</v>
      </c>
      <c r="N1403" s="4">
        <v>240</v>
      </c>
      <c r="O1403" s="16">
        <f>(E1403/D1403)*100</f>
        <v>496.52000000000004</v>
      </c>
      <c r="P1403" s="7">
        <f t="shared" si="65"/>
        <v>51.720833333333331</v>
      </c>
      <c r="Q1403" s="4" t="str">
        <f>LEFT(T1403,FIND("/",T1403,1)-1)</f>
        <v>music</v>
      </c>
      <c r="R1403" s="4" t="str">
        <f>RIGHT(T1403,LEN(T1403)-FIND("/",T1403))</f>
        <v>rock</v>
      </c>
      <c r="S1403" s="4" t="b">
        <v>1</v>
      </c>
      <c r="T1403" s="4" t="s">
        <v>8276</v>
      </c>
    </row>
    <row r="1404" spans="1:20" ht="28.8" x14ac:dyDescent="0.3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11">
        <f t="shared" si="63"/>
        <v>42124.80336805556</v>
      </c>
      <c r="K1404" s="4">
        <v>1425259011</v>
      </c>
      <c r="L1404" s="11">
        <f t="shared" si="64"/>
        <v>42064.845034722217</v>
      </c>
      <c r="M1404" s="4" t="b">
        <v>0</v>
      </c>
      <c r="N1404" s="4">
        <v>113</v>
      </c>
      <c r="O1404" s="16">
        <f>(E1404/D1404)*100</f>
        <v>109.16</v>
      </c>
      <c r="P1404" s="7">
        <f t="shared" si="65"/>
        <v>24.150442477876105</v>
      </c>
      <c r="Q1404" s="4" t="str">
        <f>LEFT(T1404,FIND("/",T1404,1)-1)</f>
        <v>music</v>
      </c>
      <c r="R1404" s="4" t="str">
        <f>RIGHT(T1404,LEN(T1404)-FIND("/",T1404))</f>
        <v>rock</v>
      </c>
      <c r="S1404" s="4" t="b">
        <v>1</v>
      </c>
      <c r="T1404" s="4" t="s">
        <v>8276</v>
      </c>
    </row>
    <row r="1405" spans="1:20" ht="28.8" x14ac:dyDescent="0.3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11">
        <f t="shared" si="63"/>
        <v>41480.854571759257</v>
      </c>
      <c r="K1405" s="4">
        <v>1372210235</v>
      </c>
      <c r="L1405" s="11">
        <f t="shared" si="64"/>
        <v>41450.854571759257</v>
      </c>
      <c r="M1405" s="4" t="b">
        <v>0</v>
      </c>
      <c r="N1405" s="4">
        <v>66</v>
      </c>
      <c r="O1405" s="16">
        <f>(E1405/D1405)*100</f>
        <v>102.57499999999999</v>
      </c>
      <c r="P1405" s="7">
        <f t="shared" si="65"/>
        <v>62.166666666666664</v>
      </c>
      <c r="Q1405" s="4" t="str">
        <f>LEFT(T1405,FIND("/",T1405,1)-1)</f>
        <v>music</v>
      </c>
      <c r="R1405" s="4" t="str">
        <f>RIGHT(T1405,LEN(T1405)-FIND("/",T1405))</f>
        <v>rock</v>
      </c>
      <c r="S1405" s="4" t="b">
        <v>1</v>
      </c>
      <c r="T1405" s="4" t="s">
        <v>8276</v>
      </c>
    </row>
    <row r="1406" spans="1:20" ht="28.8" x14ac:dyDescent="0.3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11">
        <f t="shared" si="63"/>
        <v>42057.30190972222</v>
      </c>
      <c r="K1406" s="4">
        <v>1422447285</v>
      </c>
      <c r="L1406" s="11">
        <f t="shared" si="64"/>
        <v>42032.30190972222</v>
      </c>
      <c r="M1406" s="4" t="b">
        <v>1</v>
      </c>
      <c r="N1406" s="4">
        <v>5</v>
      </c>
      <c r="O1406" s="16">
        <f>(E1406/D1406)*100</f>
        <v>1.6620689655172414</v>
      </c>
      <c r="P1406" s="7">
        <f t="shared" si="65"/>
        <v>48.2</v>
      </c>
      <c r="Q1406" s="4" t="str">
        <f>LEFT(T1406,FIND("/",T1406,1)-1)</f>
        <v>publishing</v>
      </c>
      <c r="R1406" s="4" t="str">
        <f>RIGHT(T1406,LEN(T1406)-FIND("/",T1406))</f>
        <v>translations</v>
      </c>
      <c r="S1406" s="4" t="b">
        <v>0</v>
      </c>
      <c r="T1406" s="4" t="s">
        <v>8287</v>
      </c>
    </row>
    <row r="1407" spans="1:20" x14ac:dyDescent="0.3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11">
        <f t="shared" si="63"/>
        <v>41971.51390046296</v>
      </c>
      <c r="K1407" s="4">
        <v>1414599601</v>
      </c>
      <c r="L1407" s="11">
        <f t="shared" si="64"/>
        <v>41941.472233796296</v>
      </c>
      <c r="M1407" s="4" t="b">
        <v>1</v>
      </c>
      <c r="N1407" s="4">
        <v>17</v>
      </c>
      <c r="O1407" s="16">
        <f>(E1407/D1407)*100</f>
        <v>0.42</v>
      </c>
      <c r="P1407" s="7">
        <f t="shared" si="65"/>
        <v>6.1764705882352944</v>
      </c>
      <c r="Q1407" s="4" t="str">
        <f>LEFT(T1407,FIND("/",T1407,1)-1)</f>
        <v>publishing</v>
      </c>
      <c r="R1407" s="4" t="str">
        <f>RIGHT(T1407,LEN(T1407)-FIND("/",T1407))</f>
        <v>translations</v>
      </c>
      <c r="S1407" s="4" t="b">
        <v>0</v>
      </c>
      <c r="T1407" s="4" t="s">
        <v>8287</v>
      </c>
    </row>
    <row r="1408" spans="1:20" x14ac:dyDescent="0.3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11">
        <f t="shared" si="63"/>
        <v>42350.208333333336</v>
      </c>
      <c r="K1408" s="4">
        <v>1445336607</v>
      </c>
      <c r="L1408" s="11">
        <f t="shared" si="64"/>
        <v>42297.224618055552</v>
      </c>
      <c r="M1408" s="4" t="b">
        <v>0</v>
      </c>
      <c r="N1408" s="4">
        <v>3</v>
      </c>
      <c r="O1408" s="16">
        <f>(E1408/D1408)*100</f>
        <v>0.125</v>
      </c>
      <c r="P1408" s="7">
        <f t="shared" si="65"/>
        <v>5</v>
      </c>
      <c r="Q1408" s="4" t="str">
        <f>LEFT(T1408,FIND("/",T1408,1)-1)</f>
        <v>publishing</v>
      </c>
      <c r="R1408" s="4" t="str">
        <f>RIGHT(T1408,LEN(T1408)-FIND("/",T1408))</f>
        <v>translations</v>
      </c>
      <c r="S1408" s="4" t="b">
        <v>0</v>
      </c>
      <c r="T1408" s="4" t="s">
        <v>8287</v>
      </c>
    </row>
    <row r="1409" spans="1:20" x14ac:dyDescent="0.3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11">
        <f t="shared" si="63"/>
        <v>41863.32844907407</v>
      </c>
      <c r="K1409" s="4">
        <v>1405687978</v>
      </c>
      <c r="L1409" s="11">
        <f t="shared" si="64"/>
        <v>41838.32844907407</v>
      </c>
      <c r="M1409" s="4" t="b">
        <v>0</v>
      </c>
      <c r="N1409" s="4">
        <v>2</v>
      </c>
      <c r="O1409" s="16">
        <f>(E1409/D1409)*100</f>
        <v>0.5</v>
      </c>
      <c r="P1409" s="7">
        <f t="shared" si="65"/>
        <v>7.5</v>
      </c>
      <c r="Q1409" s="4" t="str">
        <f>LEFT(T1409,FIND("/",T1409,1)-1)</f>
        <v>publishing</v>
      </c>
      <c r="R1409" s="4" t="str">
        <f>RIGHT(T1409,LEN(T1409)-FIND("/",T1409))</f>
        <v>translations</v>
      </c>
      <c r="S1409" s="4" t="b">
        <v>0</v>
      </c>
      <c r="T1409" s="4" t="s">
        <v>8287</v>
      </c>
    </row>
    <row r="1410" spans="1:20" ht="28.8" x14ac:dyDescent="0.3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11">
        <f t="shared" si="63"/>
        <v>42321.705509259256</v>
      </c>
      <c r="K1410" s="4">
        <v>1444856156</v>
      </c>
      <c r="L1410" s="11">
        <f t="shared" si="64"/>
        <v>42291.663842592585</v>
      </c>
      <c r="M1410" s="4" t="b">
        <v>0</v>
      </c>
      <c r="N1410" s="4">
        <v>6</v>
      </c>
      <c r="O1410" s="16">
        <f>(E1410/D1410)*100</f>
        <v>7.1999999999999993</v>
      </c>
      <c r="P1410" s="7">
        <f t="shared" si="65"/>
        <v>12</v>
      </c>
      <c r="Q1410" s="4" t="str">
        <f>LEFT(T1410,FIND("/",T1410,1)-1)</f>
        <v>publishing</v>
      </c>
      <c r="R1410" s="4" t="str">
        <f>RIGHT(T1410,LEN(T1410)-FIND("/",T1410))</f>
        <v>translations</v>
      </c>
      <c r="S1410" s="4" t="b">
        <v>0</v>
      </c>
      <c r="T1410" s="4" t="s">
        <v>8287</v>
      </c>
    </row>
    <row r="1411" spans="1:20" x14ac:dyDescent="0.3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11">
        <f t="shared" ref="J1411:J1474" si="66">(((I1411/60)/60)/24)+DATE(1970,1,1)+(-5/24)</f>
        <v>42004.966840277775</v>
      </c>
      <c r="K1411" s="4">
        <v>1414897935</v>
      </c>
      <c r="L1411" s="11">
        <f t="shared" ref="L1411:L1474" si="67">(((K1411/60)/60)/24)+DATE(1970,1,1)+(-5/24)</f>
        <v>41944.925173611111</v>
      </c>
      <c r="M1411" s="4" t="b">
        <v>0</v>
      </c>
      <c r="N1411" s="4">
        <v>0</v>
      </c>
      <c r="O1411" s="16">
        <f>(E1411/D1411)*100</f>
        <v>0</v>
      </c>
      <c r="P1411" s="7" t="e">
        <f t="shared" ref="P1411:P1474" si="68">(E1411/N1411)</f>
        <v>#DIV/0!</v>
      </c>
      <c r="Q1411" s="4" t="str">
        <f>LEFT(T1411,FIND("/",T1411,1)-1)</f>
        <v>publishing</v>
      </c>
      <c r="R1411" s="4" t="str">
        <f>RIGHT(T1411,LEN(T1411)-FIND("/",T1411))</f>
        <v>translations</v>
      </c>
      <c r="S1411" s="4" t="b">
        <v>0</v>
      </c>
      <c r="T1411" s="4" t="s">
        <v>8287</v>
      </c>
    </row>
    <row r="1412" spans="1:20" ht="28.8" x14ac:dyDescent="0.3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11">
        <f t="shared" si="66"/>
        <v>42524.110185185178</v>
      </c>
      <c r="K1412" s="4">
        <v>1461051520</v>
      </c>
      <c r="L1412" s="11">
        <f t="shared" si="67"/>
        <v>42479.110185185178</v>
      </c>
      <c r="M1412" s="4" t="b">
        <v>0</v>
      </c>
      <c r="N1412" s="4">
        <v>1</v>
      </c>
      <c r="O1412" s="16">
        <f>(E1412/D1412)*100</f>
        <v>1.6666666666666666E-2</v>
      </c>
      <c r="P1412" s="7">
        <f t="shared" si="68"/>
        <v>1</v>
      </c>
      <c r="Q1412" s="4" t="str">
        <f>LEFT(T1412,FIND("/",T1412,1)-1)</f>
        <v>publishing</v>
      </c>
      <c r="R1412" s="4" t="str">
        <f>RIGHT(T1412,LEN(T1412)-FIND("/",T1412))</f>
        <v>translations</v>
      </c>
      <c r="S1412" s="4" t="b">
        <v>0</v>
      </c>
      <c r="T1412" s="4" t="s">
        <v>8287</v>
      </c>
    </row>
    <row r="1413" spans="1:20" ht="28.8" x14ac:dyDescent="0.3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11">
        <f t="shared" si="66"/>
        <v>42040.850694444445</v>
      </c>
      <c r="K1413" s="4">
        <v>1420766700</v>
      </c>
      <c r="L1413" s="11">
        <f t="shared" si="67"/>
        <v>42012.850694444445</v>
      </c>
      <c r="M1413" s="4" t="b">
        <v>0</v>
      </c>
      <c r="N1413" s="4">
        <v>3</v>
      </c>
      <c r="O1413" s="16">
        <f>(E1413/D1413)*100</f>
        <v>0.23333333333333336</v>
      </c>
      <c r="P1413" s="7">
        <f t="shared" si="68"/>
        <v>2.3333333333333335</v>
      </c>
      <c r="Q1413" s="4" t="str">
        <f>LEFT(T1413,FIND("/",T1413,1)-1)</f>
        <v>publishing</v>
      </c>
      <c r="R1413" s="4" t="str">
        <f>RIGHT(T1413,LEN(T1413)-FIND("/",T1413))</f>
        <v>translations</v>
      </c>
      <c r="S1413" s="4" t="b">
        <v>0</v>
      </c>
      <c r="T1413" s="4" t="s">
        <v>8287</v>
      </c>
    </row>
    <row r="1414" spans="1:20" ht="28.8" x14ac:dyDescent="0.3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11">
        <f t="shared" si="66"/>
        <v>41976.855312499996</v>
      </c>
      <c r="K1414" s="4">
        <v>1415064699</v>
      </c>
      <c r="L1414" s="11">
        <f t="shared" si="67"/>
        <v>41946.855312499996</v>
      </c>
      <c r="M1414" s="4" t="b">
        <v>0</v>
      </c>
      <c r="N1414" s="4">
        <v>13</v>
      </c>
      <c r="O1414" s="16">
        <f>(E1414/D1414)*100</f>
        <v>4.5714285714285712</v>
      </c>
      <c r="P1414" s="7">
        <f t="shared" si="68"/>
        <v>24.615384615384617</v>
      </c>
      <c r="Q1414" s="4" t="str">
        <f>LEFT(T1414,FIND("/",T1414,1)-1)</f>
        <v>publishing</v>
      </c>
      <c r="R1414" s="4" t="str">
        <f>RIGHT(T1414,LEN(T1414)-FIND("/",T1414))</f>
        <v>translations</v>
      </c>
      <c r="S1414" s="4" t="b">
        <v>0</v>
      </c>
      <c r="T1414" s="4" t="s">
        <v>8287</v>
      </c>
    </row>
    <row r="1415" spans="1:20" ht="28.8" x14ac:dyDescent="0.3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11">
        <f t="shared" si="66"/>
        <v>42420.228819444441</v>
      </c>
      <c r="K1415" s="4">
        <v>1450780170</v>
      </c>
      <c r="L1415" s="11">
        <f t="shared" si="67"/>
        <v>42360.228819444441</v>
      </c>
      <c r="M1415" s="4" t="b">
        <v>0</v>
      </c>
      <c r="N1415" s="4">
        <v>1</v>
      </c>
      <c r="O1415" s="16">
        <f>(E1415/D1415)*100</f>
        <v>5</v>
      </c>
      <c r="P1415" s="7">
        <f t="shared" si="68"/>
        <v>100</v>
      </c>
      <c r="Q1415" s="4" t="str">
        <f>LEFT(T1415,FIND("/",T1415,1)-1)</f>
        <v>publishing</v>
      </c>
      <c r="R1415" s="4" t="str">
        <f>RIGHT(T1415,LEN(T1415)-FIND("/",T1415))</f>
        <v>translations</v>
      </c>
      <c r="S1415" s="4" t="b">
        <v>0</v>
      </c>
      <c r="T1415" s="4" t="s">
        <v>8287</v>
      </c>
    </row>
    <row r="1416" spans="1:20" ht="28.8" x14ac:dyDescent="0.3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11">
        <f t="shared" si="66"/>
        <v>42738.044756944444</v>
      </c>
      <c r="K1416" s="4">
        <v>1480831467</v>
      </c>
      <c r="L1416" s="11">
        <f t="shared" si="67"/>
        <v>42708.044756944444</v>
      </c>
      <c r="M1416" s="4" t="b">
        <v>0</v>
      </c>
      <c r="N1416" s="4">
        <v>1</v>
      </c>
      <c r="O1416" s="16">
        <f>(E1416/D1416)*100</f>
        <v>0.2</v>
      </c>
      <c r="P1416" s="7">
        <f t="shared" si="68"/>
        <v>1</v>
      </c>
      <c r="Q1416" s="4" t="str">
        <f>LEFT(T1416,FIND("/",T1416,1)-1)</f>
        <v>publishing</v>
      </c>
      <c r="R1416" s="4" t="str">
        <f>RIGHT(T1416,LEN(T1416)-FIND("/",T1416))</f>
        <v>translations</v>
      </c>
      <c r="S1416" s="4" t="b">
        <v>0</v>
      </c>
      <c r="T1416" s="4" t="s">
        <v>8287</v>
      </c>
    </row>
    <row r="1417" spans="1:20" ht="28.8" x14ac:dyDescent="0.3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11">
        <f t="shared" si="66"/>
        <v>42232.467488425922</v>
      </c>
      <c r="K1417" s="4">
        <v>1436285591</v>
      </c>
      <c r="L1417" s="11">
        <f t="shared" si="67"/>
        <v>42192.467488425922</v>
      </c>
      <c r="M1417" s="4" t="b">
        <v>0</v>
      </c>
      <c r="N1417" s="4">
        <v>9</v>
      </c>
      <c r="O1417" s="16">
        <f>(E1417/D1417)*100</f>
        <v>18.181818181818183</v>
      </c>
      <c r="P1417" s="7">
        <f t="shared" si="68"/>
        <v>88.888888888888886</v>
      </c>
      <c r="Q1417" s="4" t="str">
        <f>LEFT(T1417,FIND("/",T1417,1)-1)</f>
        <v>publishing</v>
      </c>
      <c r="R1417" s="4" t="str">
        <f>RIGHT(T1417,LEN(T1417)-FIND("/",T1417))</f>
        <v>translations</v>
      </c>
      <c r="S1417" s="4" t="b">
        <v>0</v>
      </c>
      <c r="T1417" s="4" t="s">
        <v>8287</v>
      </c>
    </row>
    <row r="1418" spans="1:20" ht="28.8" x14ac:dyDescent="0.3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11">
        <f t="shared" si="66"/>
        <v>42329.759479166663</v>
      </c>
      <c r="K1418" s="4">
        <v>1445552019</v>
      </c>
      <c r="L1418" s="11">
        <f t="shared" si="67"/>
        <v>42299.717812499999</v>
      </c>
      <c r="M1418" s="4" t="b">
        <v>0</v>
      </c>
      <c r="N1418" s="4">
        <v>0</v>
      </c>
      <c r="O1418" s="16">
        <f>(E1418/D1418)*100</f>
        <v>0</v>
      </c>
      <c r="P1418" s="7" t="e">
        <f t="shared" si="68"/>
        <v>#DIV/0!</v>
      </c>
      <c r="Q1418" s="4" t="str">
        <f>LEFT(T1418,FIND("/",T1418,1)-1)</f>
        <v>publishing</v>
      </c>
      <c r="R1418" s="4" t="str">
        <f>RIGHT(T1418,LEN(T1418)-FIND("/",T1418))</f>
        <v>translations</v>
      </c>
      <c r="S1418" s="4" t="b">
        <v>0</v>
      </c>
      <c r="T1418" s="4" t="s">
        <v>8287</v>
      </c>
    </row>
    <row r="1419" spans="1:20" ht="28.8" x14ac:dyDescent="0.3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11">
        <f t="shared" si="66"/>
        <v>42262.257638888892</v>
      </c>
      <c r="K1419" s="4">
        <v>1439696174</v>
      </c>
      <c r="L1419" s="11">
        <f t="shared" si="67"/>
        <v>42231.941828703704</v>
      </c>
      <c r="M1419" s="4" t="b">
        <v>0</v>
      </c>
      <c r="N1419" s="4">
        <v>2</v>
      </c>
      <c r="O1419" s="16">
        <f>(E1419/D1419)*100</f>
        <v>1.2222222222222223</v>
      </c>
      <c r="P1419" s="7">
        <f t="shared" si="68"/>
        <v>27.5</v>
      </c>
      <c r="Q1419" s="4" t="str">
        <f>LEFT(T1419,FIND("/",T1419,1)-1)</f>
        <v>publishing</v>
      </c>
      <c r="R1419" s="4" t="str">
        <f>RIGHT(T1419,LEN(T1419)-FIND("/",T1419))</f>
        <v>translations</v>
      </c>
      <c r="S1419" s="4" t="b">
        <v>0</v>
      </c>
      <c r="T1419" s="4" t="s">
        <v>8287</v>
      </c>
    </row>
    <row r="1420" spans="1:20" ht="28.8" x14ac:dyDescent="0.3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11">
        <f t="shared" si="66"/>
        <v>42425.248078703698</v>
      </c>
      <c r="K1420" s="4">
        <v>1453805834</v>
      </c>
      <c r="L1420" s="11">
        <f t="shared" si="67"/>
        <v>42395.248078703698</v>
      </c>
      <c r="M1420" s="4" t="b">
        <v>0</v>
      </c>
      <c r="N1420" s="4">
        <v>1</v>
      </c>
      <c r="O1420" s="16">
        <f>(E1420/D1420)*100</f>
        <v>0.2</v>
      </c>
      <c r="P1420" s="7">
        <f t="shared" si="68"/>
        <v>6</v>
      </c>
      <c r="Q1420" s="4" t="str">
        <f>LEFT(T1420,FIND("/",T1420,1)-1)</f>
        <v>publishing</v>
      </c>
      <c r="R1420" s="4" t="str">
        <f>RIGHT(T1420,LEN(T1420)-FIND("/",T1420))</f>
        <v>translations</v>
      </c>
      <c r="S1420" s="4" t="b">
        <v>0</v>
      </c>
      <c r="T1420" s="4" t="s">
        <v>8287</v>
      </c>
    </row>
    <row r="1421" spans="1:20" ht="28.8" x14ac:dyDescent="0.3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11">
        <f t="shared" si="66"/>
        <v>42652.24790509259</v>
      </c>
      <c r="K1421" s="4">
        <v>1473418619</v>
      </c>
      <c r="L1421" s="11">
        <f t="shared" si="67"/>
        <v>42622.24790509259</v>
      </c>
      <c r="M1421" s="4" t="b">
        <v>0</v>
      </c>
      <c r="N1421" s="4">
        <v>10</v>
      </c>
      <c r="O1421" s="16">
        <f>(E1421/D1421)*100</f>
        <v>7.0634920634920633</v>
      </c>
      <c r="P1421" s="7">
        <f t="shared" si="68"/>
        <v>44.5</v>
      </c>
      <c r="Q1421" s="4" t="str">
        <f>LEFT(T1421,FIND("/",T1421,1)-1)</f>
        <v>publishing</v>
      </c>
      <c r="R1421" s="4" t="str">
        <f>RIGHT(T1421,LEN(T1421)-FIND("/",T1421))</f>
        <v>translations</v>
      </c>
      <c r="S1421" s="4" t="b">
        <v>0</v>
      </c>
      <c r="T1421" s="4" t="s">
        <v>8287</v>
      </c>
    </row>
    <row r="1422" spans="1:20" x14ac:dyDescent="0.3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11">
        <f t="shared" si="66"/>
        <v>42549.459328703706</v>
      </c>
      <c r="K1422" s="4">
        <v>1464969686</v>
      </c>
      <c r="L1422" s="11">
        <f t="shared" si="67"/>
        <v>42524.459328703706</v>
      </c>
      <c r="M1422" s="4" t="b">
        <v>0</v>
      </c>
      <c r="N1422" s="4">
        <v>3</v>
      </c>
      <c r="O1422" s="16">
        <f>(E1422/D1422)*100</f>
        <v>2.7272727272727271</v>
      </c>
      <c r="P1422" s="7">
        <f t="shared" si="68"/>
        <v>1</v>
      </c>
      <c r="Q1422" s="4" t="str">
        <f>LEFT(T1422,FIND("/",T1422,1)-1)</f>
        <v>publishing</v>
      </c>
      <c r="R1422" s="4" t="str">
        <f>RIGHT(T1422,LEN(T1422)-FIND("/",T1422))</f>
        <v>translations</v>
      </c>
      <c r="S1422" s="4" t="b">
        <v>0</v>
      </c>
      <c r="T1422" s="4" t="s">
        <v>8287</v>
      </c>
    </row>
    <row r="1423" spans="1:20" ht="28.8" x14ac:dyDescent="0.3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11">
        <f t="shared" si="66"/>
        <v>42043.707280092589</v>
      </c>
      <c r="K1423" s="4">
        <v>1420840709</v>
      </c>
      <c r="L1423" s="11">
        <f t="shared" si="67"/>
        <v>42013.707280092589</v>
      </c>
      <c r="M1423" s="4" t="b">
        <v>0</v>
      </c>
      <c r="N1423" s="4">
        <v>2</v>
      </c>
      <c r="O1423" s="16">
        <f>(E1423/D1423)*100</f>
        <v>0.1</v>
      </c>
      <c r="P1423" s="7">
        <f t="shared" si="68"/>
        <v>100</v>
      </c>
      <c r="Q1423" s="4" t="str">
        <f>LEFT(T1423,FIND("/",T1423,1)-1)</f>
        <v>publishing</v>
      </c>
      <c r="R1423" s="4" t="str">
        <f>RIGHT(T1423,LEN(T1423)-FIND("/",T1423))</f>
        <v>translations</v>
      </c>
      <c r="S1423" s="4" t="b">
        <v>0</v>
      </c>
      <c r="T1423" s="4" t="s">
        <v>8287</v>
      </c>
    </row>
    <row r="1424" spans="1:20" ht="28.8" x14ac:dyDescent="0.3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11">
        <f t="shared" si="66"/>
        <v>42634.031296296293</v>
      </c>
      <c r="K1424" s="4">
        <v>1471844704</v>
      </c>
      <c r="L1424" s="11">
        <f t="shared" si="67"/>
        <v>42604.031296296293</v>
      </c>
      <c r="M1424" s="4" t="b">
        <v>0</v>
      </c>
      <c r="N1424" s="4">
        <v>2</v>
      </c>
      <c r="O1424" s="16">
        <f>(E1424/D1424)*100</f>
        <v>0.104</v>
      </c>
      <c r="P1424" s="7">
        <f t="shared" si="68"/>
        <v>13</v>
      </c>
      <c r="Q1424" s="4" t="str">
        <f>LEFT(T1424,FIND("/",T1424,1)-1)</f>
        <v>publishing</v>
      </c>
      <c r="R1424" s="4" t="str">
        <f>RIGHT(T1424,LEN(T1424)-FIND("/",T1424))</f>
        <v>translations</v>
      </c>
      <c r="S1424" s="4" t="b">
        <v>0</v>
      </c>
      <c r="T1424" s="4" t="s">
        <v>8287</v>
      </c>
    </row>
    <row r="1425" spans="1:20" ht="28.8" x14ac:dyDescent="0.3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11">
        <f t="shared" si="66"/>
        <v>42370.151979166665</v>
      </c>
      <c r="K1425" s="4">
        <v>1449045531</v>
      </c>
      <c r="L1425" s="11">
        <f t="shared" si="67"/>
        <v>42340.151979166665</v>
      </c>
      <c r="M1425" s="4" t="b">
        <v>0</v>
      </c>
      <c r="N1425" s="4">
        <v>1</v>
      </c>
      <c r="O1425" s="16">
        <f>(E1425/D1425)*100</f>
        <v>0.33333333333333337</v>
      </c>
      <c r="P1425" s="7">
        <f t="shared" si="68"/>
        <v>100</v>
      </c>
      <c r="Q1425" s="4" t="str">
        <f>LEFT(T1425,FIND("/",T1425,1)-1)</f>
        <v>publishing</v>
      </c>
      <c r="R1425" s="4" t="str">
        <f>RIGHT(T1425,LEN(T1425)-FIND("/",T1425))</f>
        <v>translations</v>
      </c>
      <c r="S1425" s="4" t="b">
        <v>0</v>
      </c>
      <c r="T1425" s="4" t="s">
        <v>8287</v>
      </c>
    </row>
    <row r="1426" spans="1:20" x14ac:dyDescent="0.3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11">
        <f t="shared" si="66"/>
        <v>42689.550949074073</v>
      </c>
      <c r="K1426" s="4">
        <v>1478106802</v>
      </c>
      <c r="L1426" s="11">
        <f t="shared" si="67"/>
        <v>42676.509282407402</v>
      </c>
      <c r="M1426" s="4" t="b">
        <v>0</v>
      </c>
      <c r="N1426" s="4">
        <v>14</v>
      </c>
      <c r="O1426" s="16">
        <f>(E1426/D1426)*100</f>
        <v>20.36</v>
      </c>
      <c r="P1426" s="7">
        <f t="shared" si="68"/>
        <v>109.07142857142857</v>
      </c>
      <c r="Q1426" s="4" t="str">
        <f>LEFT(T1426,FIND("/",T1426,1)-1)</f>
        <v>publishing</v>
      </c>
      <c r="R1426" s="4" t="str">
        <f>RIGHT(T1426,LEN(T1426)-FIND("/",T1426))</f>
        <v>translations</v>
      </c>
      <c r="S1426" s="4" t="b">
        <v>0</v>
      </c>
      <c r="T1426" s="4" t="s">
        <v>8287</v>
      </c>
    </row>
    <row r="1427" spans="1:20" ht="28.8" x14ac:dyDescent="0.3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11">
        <f t="shared" si="66"/>
        <v>42122.923136574071</v>
      </c>
      <c r="K1427" s="4">
        <v>1427684959</v>
      </c>
      <c r="L1427" s="11">
        <f t="shared" si="67"/>
        <v>42092.923136574071</v>
      </c>
      <c r="M1427" s="4" t="b">
        <v>0</v>
      </c>
      <c r="N1427" s="4">
        <v>0</v>
      </c>
      <c r="O1427" s="16">
        <f>(E1427/D1427)*100</f>
        <v>0</v>
      </c>
      <c r="P1427" s="7" t="e">
        <f t="shared" si="68"/>
        <v>#DIV/0!</v>
      </c>
      <c r="Q1427" s="4" t="str">
        <f>LEFT(T1427,FIND("/",T1427,1)-1)</f>
        <v>publishing</v>
      </c>
      <c r="R1427" s="4" t="str">
        <f>RIGHT(T1427,LEN(T1427)-FIND("/",T1427))</f>
        <v>translations</v>
      </c>
      <c r="S1427" s="4" t="b">
        <v>0</v>
      </c>
      <c r="T1427" s="4" t="s">
        <v>8287</v>
      </c>
    </row>
    <row r="1428" spans="1:20" ht="28.8" x14ac:dyDescent="0.3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11">
        <f t="shared" si="66"/>
        <v>42240.181944444441</v>
      </c>
      <c r="K1428" s="4">
        <v>1435224120</v>
      </c>
      <c r="L1428" s="11">
        <f t="shared" si="67"/>
        <v>42180.181944444441</v>
      </c>
      <c r="M1428" s="4" t="b">
        <v>0</v>
      </c>
      <c r="N1428" s="4">
        <v>0</v>
      </c>
      <c r="O1428" s="16">
        <f>(E1428/D1428)*100</f>
        <v>0</v>
      </c>
      <c r="P1428" s="7" t="e">
        <f t="shared" si="68"/>
        <v>#DIV/0!</v>
      </c>
      <c r="Q1428" s="4" t="str">
        <f>LEFT(T1428,FIND("/",T1428,1)-1)</f>
        <v>publishing</v>
      </c>
      <c r="R1428" s="4" t="str">
        <f>RIGHT(T1428,LEN(T1428)-FIND("/",T1428))</f>
        <v>translations</v>
      </c>
      <c r="S1428" s="4" t="b">
        <v>0</v>
      </c>
      <c r="T1428" s="4" t="s">
        <v>8287</v>
      </c>
    </row>
    <row r="1429" spans="1:20" ht="28.8" x14ac:dyDescent="0.3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11">
        <f t="shared" si="66"/>
        <v>42631.643344907403</v>
      </c>
      <c r="K1429" s="4">
        <v>1471638385</v>
      </c>
      <c r="L1429" s="11">
        <f t="shared" si="67"/>
        <v>42601.643344907403</v>
      </c>
      <c r="M1429" s="4" t="b">
        <v>0</v>
      </c>
      <c r="N1429" s="4">
        <v>4</v>
      </c>
      <c r="O1429" s="16">
        <f>(E1429/D1429)*100</f>
        <v>8.3800000000000008</v>
      </c>
      <c r="P1429" s="7">
        <f t="shared" si="68"/>
        <v>104.75</v>
      </c>
      <c r="Q1429" s="4" t="str">
        <f>LEFT(T1429,FIND("/",T1429,1)-1)</f>
        <v>publishing</v>
      </c>
      <c r="R1429" s="4" t="str">
        <f>RIGHT(T1429,LEN(T1429)-FIND("/",T1429))</f>
        <v>translations</v>
      </c>
      <c r="S1429" s="4" t="b">
        <v>0</v>
      </c>
      <c r="T1429" s="4" t="s">
        <v>8287</v>
      </c>
    </row>
    <row r="1430" spans="1:20" ht="28.8" x14ac:dyDescent="0.3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11">
        <f t="shared" si="66"/>
        <v>42462.129826388882</v>
      </c>
      <c r="K1430" s="4">
        <v>1456996017</v>
      </c>
      <c r="L1430" s="11">
        <f t="shared" si="67"/>
        <v>42432.171493055554</v>
      </c>
      <c r="M1430" s="4" t="b">
        <v>0</v>
      </c>
      <c r="N1430" s="4">
        <v>3</v>
      </c>
      <c r="O1430" s="16">
        <f>(E1430/D1430)*100</f>
        <v>4.5</v>
      </c>
      <c r="P1430" s="7">
        <f t="shared" si="68"/>
        <v>15</v>
      </c>
      <c r="Q1430" s="4" t="str">
        <f>LEFT(T1430,FIND("/",T1430,1)-1)</f>
        <v>publishing</v>
      </c>
      <c r="R1430" s="4" t="str">
        <f>RIGHT(T1430,LEN(T1430)-FIND("/",T1430))</f>
        <v>translations</v>
      </c>
      <c r="S1430" s="4" t="b">
        <v>0</v>
      </c>
      <c r="T1430" s="4" t="s">
        <v>8287</v>
      </c>
    </row>
    <row r="1431" spans="1:20" x14ac:dyDescent="0.3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11">
        <f t="shared" si="66"/>
        <v>42103.852337962955</v>
      </c>
      <c r="K1431" s="4">
        <v>1426037242</v>
      </c>
      <c r="L1431" s="11">
        <f t="shared" si="67"/>
        <v>42073.852337962955</v>
      </c>
      <c r="M1431" s="4" t="b">
        <v>0</v>
      </c>
      <c r="N1431" s="4">
        <v>0</v>
      </c>
      <c r="O1431" s="16">
        <f>(E1431/D1431)*100</f>
        <v>0</v>
      </c>
      <c r="P1431" s="7" t="e">
        <f t="shared" si="68"/>
        <v>#DIV/0!</v>
      </c>
      <c r="Q1431" s="4" t="str">
        <f>LEFT(T1431,FIND("/",T1431,1)-1)</f>
        <v>publishing</v>
      </c>
      <c r="R1431" s="4" t="str">
        <f>RIGHT(T1431,LEN(T1431)-FIND("/",T1431))</f>
        <v>translations</v>
      </c>
      <c r="S1431" s="4" t="b">
        <v>0</v>
      </c>
      <c r="T1431" s="4" t="s">
        <v>8287</v>
      </c>
    </row>
    <row r="1432" spans="1:20" x14ac:dyDescent="0.3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11">
        <f t="shared" si="66"/>
        <v>41992.605185185181</v>
      </c>
      <c r="K1432" s="4">
        <v>1416339088</v>
      </c>
      <c r="L1432" s="11">
        <f t="shared" si="67"/>
        <v>41961.605185185181</v>
      </c>
      <c r="M1432" s="4" t="b">
        <v>0</v>
      </c>
      <c r="N1432" s="4">
        <v>5</v>
      </c>
      <c r="O1432" s="16">
        <f>(E1432/D1432)*100</f>
        <v>8.06</v>
      </c>
      <c r="P1432" s="7">
        <f t="shared" si="68"/>
        <v>80.599999999999994</v>
      </c>
      <c r="Q1432" s="4" t="str">
        <f>LEFT(T1432,FIND("/",T1432,1)-1)</f>
        <v>publishing</v>
      </c>
      <c r="R1432" s="4" t="str">
        <f>RIGHT(T1432,LEN(T1432)-FIND("/",T1432))</f>
        <v>translations</v>
      </c>
      <c r="S1432" s="4" t="b">
        <v>0</v>
      </c>
      <c r="T1432" s="4" t="s">
        <v>8287</v>
      </c>
    </row>
    <row r="1433" spans="1:20" ht="28.8" x14ac:dyDescent="0.3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11">
        <f t="shared" si="66"/>
        <v>42334.044166666667</v>
      </c>
      <c r="K1433" s="4">
        <v>1445922216</v>
      </c>
      <c r="L1433" s="11">
        <f t="shared" si="67"/>
        <v>42304.002499999995</v>
      </c>
      <c r="M1433" s="4" t="b">
        <v>0</v>
      </c>
      <c r="N1433" s="4">
        <v>47</v>
      </c>
      <c r="O1433" s="16">
        <f>(E1433/D1433)*100</f>
        <v>31.94705882352941</v>
      </c>
      <c r="P1433" s="7">
        <f t="shared" si="68"/>
        <v>115.55319148936171</v>
      </c>
      <c r="Q1433" s="4" t="str">
        <f>LEFT(T1433,FIND("/",T1433,1)-1)</f>
        <v>publishing</v>
      </c>
      <c r="R1433" s="4" t="str">
        <f>RIGHT(T1433,LEN(T1433)-FIND("/",T1433))</f>
        <v>translations</v>
      </c>
      <c r="S1433" s="4" t="b">
        <v>0</v>
      </c>
      <c r="T1433" s="4" t="s">
        <v>8287</v>
      </c>
    </row>
    <row r="1434" spans="1:20" ht="28.8" x14ac:dyDescent="0.3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11">
        <f t="shared" si="66"/>
        <v>42205.572083333333</v>
      </c>
      <c r="K1434" s="4">
        <v>1434825828</v>
      </c>
      <c r="L1434" s="11">
        <f t="shared" si="67"/>
        <v>42175.572083333333</v>
      </c>
      <c r="M1434" s="4" t="b">
        <v>0</v>
      </c>
      <c r="N1434" s="4">
        <v>0</v>
      </c>
      <c r="O1434" s="16">
        <f>(E1434/D1434)*100</f>
        <v>0</v>
      </c>
      <c r="P1434" s="7" t="e">
        <f t="shared" si="68"/>
        <v>#DIV/0!</v>
      </c>
      <c r="Q1434" s="4" t="str">
        <f>LEFT(T1434,FIND("/",T1434,1)-1)</f>
        <v>publishing</v>
      </c>
      <c r="R1434" s="4" t="str">
        <f>RIGHT(T1434,LEN(T1434)-FIND("/",T1434))</f>
        <v>translations</v>
      </c>
      <c r="S1434" s="4" t="b">
        <v>0</v>
      </c>
      <c r="T1434" s="4" t="s">
        <v>8287</v>
      </c>
    </row>
    <row r="1435" spans="1:20" ht="28.8" x14ac:dyDescent="0.3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11">
        <f t="shared" si="66"/>
        <v>42714.249999999993</v>
      </c>
      <c r="K1435" s="4">
        <v>1477839675</v>
      </c>
      <c r="L1435" s="11">
        <f t="shared" si="67"/>
        <v>42673.417534722219</v>
      </c>
      <c r="M1435" s="4" t="b">
        <v>0</v>
      </c>
      <c r="N1435" s="4">
        <v>10</v>
      </c>
      <c r="O1435" s="16">
        <f>(E1435/D1435)*100</f>
        <v>6.708333333333333</v>
      </c>
      <c r="P1435" s="7">
        <f t="shared" si="68"/>
        <v>80.5</v>
      </c>
      <c r="Q1435" s="4" t="str">
        <f>LEFT(T1435,FIND("/",T1435,1)-1)</f>
        <v>publishing</v>
      </c>
      <c r="R1435" s="4" t="str">
        <f>RIGHT(T1435,LEN(T1435)-FIND("/",T1435))</f>
        <v>translations</v>
      </c>
      <c r="S1435" s="4" t="b">
        <v>0</v>
      </c>
      <c r="T1435" s="4" t="s">
        <v>8287</v>
      </c>
    </row>
    <row r="1436" spans="1:20" x14ac:dyDescent="0.3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11">
        <f t="shared" si="66"/>
        <v>42163.416666666664</v>
      </c>
      <c r="K1436" s="4">
        <v>1431973478</v>
      </c>
      <c r="L1436" s="11">
        <f t="shared" si="67"/>
        <v>42142.558773148143</v>
      </c>
      <c r="M1436" s="4" t="b">
        <v>0</v>
      </c>
      <c r="N1436" s="4">
        <v>11</v>
      </c>
      <c r="O1436" s="16">
        <f>(E1436/D1436)*100</f>
        <v>9.9878048780487809</v>
      </c>
      <c r="P1436" s="7">
        <f t="shared" si="68"/>
        <v>744.5454545454545</v>
      </c>
      <c r="Q1436" s="4" t="str">
        <f>LEFT(T1436,FIND("/",T1436,1)-1)</f>
        <v>publishing</v>
      </c>
      <c r="R1436" s="4" t="str">
        <f>RIGHT(T1436,LEN(T1436)-FIND("/",T1436))</f>
        <v>translations</v>
      </c>
      <c r="S1436" s="4" t="b">
        <v>0</v>
      </c>
      <c r="T1436" s="4" t="s">
        <v>8287</v>
      </c>
    </row>
    <row r="1437" spans="1:20" x14ac:dyDescent="0.3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11">
        <f t="shared" si="66"/>
        <v>42288.57199074074</v>
      </c>
      <c r="K1437" s="4">
        <v>1441997020</v>
      </c>
      <c r="L1437" s="11">
        <f t="shared" si="67"/>
        <v>42258.57199074074</v>
      </c>
      <c r="M1437" s="4" t="b">
        <v>0</v>
      </c>
      <c r="N1437" s="4">
        <v>2</v>
      </c>
      <c r="O1437" s="16">
        <f>(E1437/D1437)*100</f>
        <v>0.1</v>
      </c>
      <c r="P1437" s="7">
        <f t="shared" si="68"/>
        <v>7.5</v>
      </c>
      <c r="Q1437" s="4" t="str">
        <f>LEFT(T1437,FIND("/",T1437,1)-1)</f>
        <v>publishing</v>
      </c>
      <c r="R1437" s="4" t="str">
        <f>RIGHT(T1437,LEN(T1437)-FIND("/",T1437))</f>
        <v>translations</v>
      </c>
      <c r="S1437" s="4" t="b">
        <v>0</v>
      </c>
      <c r="T1437" s="4" t="s">
        <v>8287</v>
      </c>
    </row>
    <row r="1438" spans="1:20" ht="28.8" x14ac:dyDescent="0.3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11">
        <f t="shared" si="66"/>
        <v>42421.141863425924</v>
      </c>
      <c r="K1438" s="4">
        <v>1453451057</v>
      </c>
      <c r="L1438" s="11">
        <f t="shared" si="67"/>
        <v>42391.141863425924</v>
      </c>
      <c r="M1438" s="4" t="b">
        <v>0</v>
      </c>
      <c r="N1438" s="4">
        <v>2</v>
      </c>
      <c r="O1438" s="16">
        <f>(E1438/D1438)*100</f>
        <v>0.77</v>
      </c>
      <c r="P1438" s="7">
        <f t="shared" si="68"/>
        <v>38.5</v>
      </c>
      <c r="Q1438" s="4" t="str">
        <f>LEFT(T1438,FIND("/",T1438,1)-1)</f>
        <v>publishing</v>
      </c>
      <c r="R1438" s="4" t="str">
        <f>RIGHT(T1438,LEN(T1438)-FIND("/",T1438))</f>
        <v>translations</v>
      </c>
      <c r="S1438" s="4" t="b">
        <v>0</v>
      </c>
      <c r="T1438" s="4" t="s">
        <v>8287</v>
      </c>
    </row>
    <row r="1439" spans="1:20" ht="28.8" x14ac:dyDescent="0.3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11">
        <f t="shared" si="66"/>
        <v>41832.999305555553</v>
      </c>
      <c r="K1439" s="4">
        <v>1402058739</v>
      </c>
      <c r="L1439" s="11">
        <f t="shared" si="67"/>
        <v>41796.32336805555</v>
      </c>
      <c r="M1439" s="4" t="b">
        <v>0</v>
      </c>
      <c r="N1439" s="4">
        <v>22</v>
      </c>
      <c r="O1439" s="16">
        <f>(E1439/D1439)*100</f>
        <v>26.900000000000002</v>
      </c>
      <c r="P1439" s="7">
        <f t="shared" si="68"/>
        <v>36.68181818181818</v>
      </c>
      <c r="Q1439" s="4" t="str">
        <f>LEFT(T1439,FIND("/",T1439,1)-1)</f>
        <v>publishing</v>
      </c>
      <c r="R1439" s="4" t="str">
        <f>RIGHT(T1439,LEN(T1439)-FIND("/",T1439))</f>
        <v>translations</v>
      </c>
      <c r="S1439" s="4" t="b">
        <v>0</v>
      </c>
      <c r="T1439" s="4" t="s">
        <v>8287</v>
      </c>
    </row>
    <row r="1440" spans="1:20" ht="28.8" x14ac:dyDescent="0.3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11">
        <f t="shared" si="66"/>
        <v>42487.371527777774</v>
      </c>
      <c r="K1440" s="4">
        <v>1459198499</v>
      </c>
      <c r="L1440" s="11">
        <f t="shared" si="67"/>
        <v>42457.663182870368</v>
      </c>
      <c r="M1440" s="4" t="b">
        <v>0</v>
      </c>
      <c r="N1440" s="4">
        <v>8</v>
      </c>
      <c r="O1440" s="16">
        <f>(E1440/D1440)*100</f>
        <v>3</v>
      </c>
      <c r="P1440" s="7">
        <f t="shared" si="68"/>
        <v>75</v>
      </c>
      <c r="Q1440" s="4" t="str">
        <f>LEFT(T1440,FIND("/",T1440,1)-1)</f>
        <v>publishing</v>
      </c>
      <c r="R1440" s="4" t="str">
        <f>RIGHT(T1440,LEN(T1440)-FIND("/",T1440))</f>
        <v>translations</v>
      </c>
      <c r="S1440" s="4" t="b">
        <v>0</v>
      </c>
      <c r="T1440" s="4" t="s">
        <v>8287</v>
      </c>
    </row>
    <row r="1441" spans="1:20" ht="28.8" x14ac:dyDescent="0.3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11">
        <f t="shared" si="66"/>
        <v>42070.621539351843</v>
      </c>
      <c r="K1441" s="4">
        <v>1423166101</v>
      </c>
      <c r="L1441" s="11">
        <f t="shared" si="67"/>
        <v>42040.621539351843</v>
      </c>
      <c r="M1441" s="4" t="b">
        <v>0</v>
      </c>
      <c r="N1441" s="4">
        <v>6</v>
      </c>
      <c r="O1441" s="16">
        <f>(E1441/D1441)*100</f>
        <v>6.6055045871559637</v>
      </c>
      <c r="P1441" s="7">
        <f t="shared" si="68"/>
        <v>30</v>
      </c>
      <c r="Q1441" s="4" t="str">
        <f>LEFT(T1441,FIND("/",T1441,1)-1)</f>
        <v>publishing</v>
      </c>
      <c r="R1441" s="4" t="str">
        <f>RIGHT(T1441,LEN(T1441)-FIND("/",T1441))</f>
        <v>translations</v>
      </c>
      <c r="S1441" s="4" t="b">
        <v>0</v>
      </c>
      <c r="T1441" s="4" t="s">
        <v>8287</v>
      </c>
    </row>
    <row r="1442" spans="1:20" ht="28.8" x14ac:dyDescent="0.3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11">
        <f t="shared" si="66"/>
        <v>42516.540081018517</v>
      </c>
      <c r="K1442" s="4">
        <v>1461693463</v>
      </c>
      <c r="L1442" s="11">
        <f t="shared" si="67"/>
        <v>42486.540081018517</v>
      </c>
      <c r="M1442" s="4" t="b">
        <v>0</v>
      </c>
      <c r="N1442" s="4">
        <v>1</v>
      </c>
      <c r="O1442" s="16">
        <f>(E1442/D1442)*100</f>
        <v>7.6923076923076927E-3</v>
      </c>
      <c r="P1442" s="7">
        <f t="shared" si="68"/>
        <v>1</v>
      </c>
      <c r="Q1442" s="4" t="str">
        <f>LEFT(T1442,FIND("/",T1442,1)-1)</f>
        <v>publishing</v>
      </c>
      <c r="R1442" s="4" t="str">
        <f>RIGHT(T1442,LEN(T1442)-FIND("/",T1442))</f>
        <v>translations</v>
      </c>
      <c r="S1442" s="4" t="b">
        <v>0</v>
      </c>
      <c r="T1442" s="4" t="s">
        <v>8287</v>
      </c>
    </row>
    <row r="1443" spans="1:20" ht="28.8" x14ac:dyDescent="0.3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11">
        <f t="shared" si="66"/>
        <v>42258.557511574072</v>
      </c>
      <c r="K1443" s="4">
        <v>1436811769</v>
      </c>
      <c r="L1443" s="11">
        <f t="shared" si="67"/>
        <v>42198.557511574072</v>
      </c>
      <c r="M1443" s="4" t="b">
        <v>0</v>
      </c>
      <c r="N1443" s="4">
        <v>3</v>
      </c>
      <c r="O1443" s="16">
        <f>(E1443/D1443)*100</f>
        <v>1.1222222222222222</v>
      </c>
      <c r="P1443" s="7">
        <f t="shared" si="68"/>
        <v>673.33333333333337</v>
      </c>
      <c r="Q1443" s="4" t="str">
        <f>LEFT(T1443,FIND("/",T1443,1)-1)</f>
        <v>publishing</v>
      </c>
      <c r="R1443" s="4" t="str">
        <f>RIGHT(T1443,LEN(T1443)-FIND("/",T1443))</f>
        <v>translations</v>
      </c>
      <c r="S1443" s="4" t="b">
        <v>0</v>
      </c>
      <c r="T1443" s="4" t="s">
        <v>8287</v>
      </c>
    </row>
    <row r="1444" spans="1:20" ht="28.8" x14ac:dyDescent="0.3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11">
        <f t="shared" si="66"/>
        <v>42515.437013888884</v>
      </c>
      <c r="K1444" s="4">
        <v>1461598158</v>
      </c>
      <c r="L1444" s="11">
        <f t="shared" si="67"/>
        <v>42485.437013888884</v>
      </c>
      <c r="M1444" s="4" t="b">
        <v>0</v>
      </c>
      <c r="N1444" s="4">
        <v>0</v>
      </c>
      <c r="O1444" s="16">
        <f>(E1444/D1444)*100</f>
        <v>0</v>
      </c>
      <c r="P1444" s="7" t="e">
        <f t="shared" si="68"/>
        <v>#DIV/0!</v>
      </c>
      <c r="Q1444" s="4" t="str">
        <f>LEFT(T1444,FIND("/",T1444,1)-1)</f>
        <v>publishing</v>
      </c>
      <c r="R1444" s="4" t="str">
        <f>RIGHT(T1444,LEN(T1444)-FIND("/",T1444))</f>
        <v>translations</v>
      </c>
      <c r="S1444" s="4" t="b">
        <v>0</v>
      </c>
      <c r="T1444" s="4" t="s">
        <v>8287</v>
      </c>
    </row>
    <row r="1445" spans="1:20" ht="28.8" x14ac:dyDescent="0.3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11">
        <f t="shared" si="66"/>
        <v>42737.71769675926</v>
      </c>
      <c r="K1445" s="4">
        <v>1480803209</v>
      </c>
      <c r="L1445" s="11">
        <f t="shared" si="67"/>
        <v>42707.71769675926</v>
      </c>
      <c r="M1445" s="4" t="b">
        <v>0</v>
      </c>
      <c r="N1445" s="4">
        <v>0</v>
      </c>
      <c r="O1445" s="16">
        <f>(E1445/D1445)*100</f>
        <v>0</v>
      </c>
      <c r="P1445" s="7" t="e">
        <f t="shared" si="68"/>
        <v>#DIV/0!</v>
      </c>
      <c r="Q1445" s="4" t="str">
        <f>LEFT(T1445,FIND("/",T1445,1)-1)</f>
        <v>publishing</v>
      </c>
      <c r="R1445" s="4" t="str">
        <f>RIGHT(T1445,LEN(T1445)-FIND("/",T1445))</f>
        <v>translations</v>
      </c>
      <c r="S1445" s="4" t="b">
        <v>0</v>
      </c>
      <c r="T1445" s="4" t="s">
        <v>8287</v>
      </c>
    </row>
    <row r="1446" spans="1:20" x14ac:dyDescent="0.3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11">
        <f t="shared" si="66"/>
        <v>42259.665069444447</v>
      </c>
      <c r="K1446" s="4">
        <v>1436907462</v>
      </c>
      <c r="L1446" s="11">
        <f t="shared" si="67"/>
        <v>42199.665069444447</v>
      </c>
      <c r="M1446" s="4" t="b">
        <v>0</v>
      </c>
      <c r="N1446" s="4">
        <v>0</v>
      </c>
      <c r="O1446" s="16">
        <f>(E1446/D1446)*100</f>
        <v>0</v>
      </c>
      <c r="P1446" s="7" t="e">
        <f t="shared" si="68"/>
        <v>#DIV/0!</v>
      </c>
      <c r="Q1446" s="4" t="str">
        <f>LEFT(T1446,FIND("/",T1446,1)-1)</f>
        <v>publishing</v>
      </c>
      <c r="R1446" s="4" t="str">
        <f>RIGHT(T1446,LEN(T1446)-FIND("/",T1446))</f>
        <v>translations</v>
      </c>
      <c r="S1446" s="4" t="b">
        <v>0</v>
      </c>
      <c r="T1446" s="4" t="s">
        <v>8287</v>
      </c>
    </row>
    <row r="1447" spans="1:20" ht="28.8" x14ac:dyDescent="0.3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11">
        <f t="shared" si="66"/>
        <v>42169.333969907406</v>
      </c>
      <c r="K1447" s="4">
        <v>1431694855</v>
      </c>
      <c r="L1447" s="11">
        <f t="shared" si="67"/>
        <v>42139.333969907406</v>
      </c>
      <c r="M1447" s="4" t="b">
        <v>0</v>
      </c>
      <c r="N1447" s="4">
        <v>0</v>
      </c>
      <c r="O1447" s="16">
        <f>(E1447/D1447)*100</f>
        <v>0</v>
      </c>
      <c r="P1447" s="7" t="e">
        <f t="shared" si="68"/>
        <v>#DIV/0!</v>
      </c>
      <c r="Q1447" s="4" t="str">
        <f>LEFT(T1447,FIND("/",T1447,1)-1)</f>
        <v>publishing</v>
      </c>
      <c r="R1447" s="4" t="str">
        <f>RIGHT(T1447,LEN(T1447)-FIND("/",T1447))</f>
        <v>translations</v>
      </c>
      <c r="S1447" s="4" t="b">
        <v>0</v>
      </c>
      <c r="T1447" s="4" t="s">
        <v>8287</v>
      </c>
    </row>
    <row r="1448" spans="1:20" ht="28.8" x14ac:dyDescent="0.3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11">
        <f t="shared" si="66"/>
        <v>42481.239328703705</v>
      </c>
      <c r="K1448" s="4">
        <v>1459507478</v>
      </c>
      <c r="L1448" s="11">
        <f t="shared" si="67"/>
        <v>42461.239328703705</v>
      </c>
      <c r="M1448" s="4" t="b">
        <v>0</v>
      </c>
      <c r="N1448" s="4">
        <v>0</v>
      </c>
      <c r="O1448" s="16">
        <f>(E1448/D1448)*100</f>
        <v>0</v>
      </c>
      <c r="P1448" s="7" t="e">
        <f t="shared" si="68"/>
        <v>#DIV/0!</v>
      </c>
      <c r="Q1448" s="4" t="str">
        <f>LEFT(T1448,FIND("/",T1448,1)-1)</f>
        <v>publishing</v>
      </c>
      <c r="R1448" s="4" t="str">
        <f>RIGHT(T1448,LEN(T1448)-FIND("/",T1448))</f>
        <v>translations</v>
      </c>
      <c r="S1448" s="4" t="b">
        <v>0</v>
      </c>
      <c r="T1448" s="4" t="s">
        <v>8287</v>
      </c>
    </row>
    <row r="1449" spans="1:20" x14ac:dyDescent="0.3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11">
        <f t="shared" si="66"/>
        <v>42559.52238425926</v>
      </c>
      <c r="K1449" s="4">
        <v>1465407134</v>
      </c>
      <c r="L1449" s="11">
        <f t="shared" si="67"/>
        <v>42529.52238425926</v>
      </c>
      <c r="M1449" s="4" t="b">
        <v>0</v>
      </c>
      <c r="N1449" s="4">
        <v>3</v>
      </c>
      <c r="O1449" s="16">
        <f>(E1449/D1449)*100</f>
        <v>1.4999999999999999E-2</v>
      </c>
      <c r="P1449" s="7">
        <f t="shared" si="68"/>
        <v>25</v>
      </c>
      <c r="Q1449" s="4" t="str">
        <f>LEFT(T1449,FIND("/",T1449,1)-1)</f>
        <v>publishing</v>
      </c>
      <c r="R1449" s="4" t="str">
        <f>RIGHT(T1449,LEN(T1449)-FIND("/",T1449))</f>
        <v>translations</v>
      </c>
      <c r="S1449" s="4" t="b">
        <v>0</v>
      </c>
      <c r="T1449" s="4" t="s">
        <v>8287</v>
      </c>
    </row>
    <row r="1450" spans="1:20" ht="28.8" x14ac:dyDescent="0.3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11">
        <f t="shared" si="66"/>
        <v>42146.017361111109</v>
      </c>
      <c r="K1450" s="4">
        <v>1429655318</v>
      </c>
      <c r="L1450" s="11">
        <f t="shared" si="67"/>
        <v>42115.728217592587</v>
      </c>
      <c r="M1450" s="4" t="b">
        <v>0</v>
      </c>
      <c r="N1450" s="4">
        <v>0</v>
      </c>
      <c r="O1450" s="16">
        <f>(E1450/D1450)*100</f>
        <v>0</v>
      </c>
      <c r="P1450" s="7" t="e">
        <f t="shared" si="68"/>
        <v>#DIV/0!</v>
      </c>
      <c r="Q1450" s="4" t="str">
        <f>LEFT(T1450,FIND("/",T1450,1)-1)</f>
        <v>publishing</v>
      </c>
      <c r="R1450" s="4" t="str">
        <f>RIGHT(T1450,LEN(T1450)-FIND("/",T1450))</f>
        <v>translations</v>
      </c>
      <c r="S1450" s="4" t="b">
        <v>0</v>
      </c>
      <c r="T1450" s="4" t="s">
        <v>8287</v>
      </c>
    </row>
    <row r="1451" spans="1:20" ht="28.8" x14ac:dyDescent="0.3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11">
        <f t="shared" si="66"/>
        <v>42134.603067129625</v>
      </c>
      <c r="K1451" s="4">
        <v>1427138905</v>
      </c>
      <c r="L1451" s="11">
        <f t="shared" si="67"/>
        <v>42086.603067129625</v>
      </c>
      <c r="M1451" s="4" t="b">
        <v>0</v>
      </c>
      <c r="N1451" s="4">
        <v>0</v>
      </c>
      <c r="O1451" s="16">
        <f>(E1451/D1451)*100</f>
        <v>0</v>
      </c>
      <c r="P1451" s="7" t="e">
        <f t="shared" si="68"/>
        <v>#DIV/0!</v>
      </c>
      <c r="Q1451" s="4" t="str">
        <f>LEFT(T1451,FIND("/",T1451,1)-1)</f>
        <v>publishing</v>
      </c>
      <c r="R1451" s="4" t="str">
        <f>RIGHT(T1451,LEN(T1451)-FIND("/",T1451))</f>
        <v>translations</v>
      </c>
      <c r="S1451" s="4" t="b">
        <v>0</v>
      </c>
      <c r="T1451" s="4" t="s">
        <v>8287</v>
      </c>
    </row>
    <row r="1452" spans="1:20" ht="28.8" x14ac:dyDescent="0.3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11">
        <f t="shared" si="66"/>
        <v>42419.962928240733</v>
      </c>
      <c r="K1452" s="4">
        <v>1453349197</v>
      </c>
      <c r="L1452" s="11">
        <f t="shared" si="67"/>
        <v>42389.962928240733</v>
      </c>
      <c r="M1452" s="4" t="b">
        <v>0</v>
      </c>
      <c r="N1452" s="4">
        <v>1</v>
      </c>
      <c r="O1452" s="16">
        <f>(E1452/D1452)*100</f>
        <v>1E-3</v>
      </c>
      <c r="P1452" s="7">
        <f t="shared" si="68"/>
        <v>1</v>
      </c>
      <c r="Q1452" s="4" t="str">
        <f>LEFT(T1452,FIND("/",T1452,1)-1)</f>
        <v>publishing</v>
      </c>
      <c r="R1452" s="4" t="str">
        <f>RIGHT(T1452,LEN(T1452)-FIND("/",T1452))</f>
        <v>translations</v>
      </c>
      <c r="S1452" s="4" t="b">
        <v>0</v>
      </c>
      <c r="T1452" s="4" t="s">
        <v>8287</v>
      </c>
    </row>
    <row r="1453" spans="1:20" x14ac:dyDescent="0.3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11">
        <f t="shared" si="66"/>
        <v>41961.792349537034</v>
      </c>
      <c r="K1453" s="4">
        <v>1413759659</v>
      </c>
      <c r="L1453" s="11">
        <f t="shared" si="67"/>
        <v>41931.75068287037</v>
      </c>
      <c r="M1453" s="4" t="b">
        <v>0</v>
      </c>
      <c r="N1453" s="4">
        <v>2</v>
      </c>
      <c r="O1453" s="16">
        <f>(E1453/D1453)*100</f>
        <v>1.0554089709762533E-2</v>
      </c>
      <c r="P1453" s="7">
        <f t="shared" si="68"/>
        <v>1</v>
      </c>
      <c r="Q1453" s="4" t="str">
        <f>LEFT(T1453,FIND("/",T1453,1)-1)</f>
        <v>publishing</v>
      </c>
      <c r="R1453" s="4" t="str">
        <f>RIGHT(T1453,LEN(T1453)-FIND("/",T1453))</f>
        <v>translations</v>
      </c>
      <c r="S1453" s="4" t="b">
        <v>0</v>
      </c>
      <c r="T1453" s="4" t="s">
        <v>8287</v>
      </c>
    </row>
    <row r="1454" spans="1:20" x14ac:dyDescent="0.3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11">
        <f t="shared" si="66"/>
        <v>41848.494942129626</v>
      </c>
      <c r="K1454" s="4">
        <v>1403974363</v>
      </c>
      <c r="L1454" s="11">
        <f t="shared" si="67"/>
        <v>41818.494942129626</v>
      </c>
      <c r="M1454" s="4" t="b">
        <v>0</v>
      </c>
      <c r="N1454" s="4">
        <v>0</v>
      </c>
      <c r="O1454" s="16">
        <f>(E1454/D1454)*100</f>
        <v>0</v>
      </c>
      <c r="P1454" s="7" t="e">
        <f t="shared" si="68"/>
        <v>#DIV/0!</v>
      </c>
      <c r="Q1454" s="4" t="str">
        <f>LEFT(T1454,FIND("/",T1454,1)-1)</f>
        <v>publishing</v>
      </c>
      <c r="R1454" s="4" t="str">
        <f>RIGHT(T1454,LEN(T1454)-FIND("/",T1454))</f>
        <v>translations</v>
      </c>
      <c r="S1454" s="4" t="b">
        <v>0</v>
      </c>
      <c r="T1454" s="4" t="s">
        <v>8287</v>
      </c>
    </row>
    <row r="1455" spans="1:20" ht="28.8" x14ac:dyDescent="0.3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11">
        <f t="shared" si="66"/>
        <v>42840.446145833332</v>
      </c>
      <c r="K1455" s="4">
        <v>1488386547</v>
      </c>
      <c r="L1455" s="11">
        <f t="shared" si="67"/>
        <v>42795.487812499996</v>
      </c>
      <c r="M1455" s="4" t="b">
        <v>0</v>
      </c>
      <c r="N1455" s="4">
        <v>0</v>
      </c>
      <c r="O1455" s="16">
        <f>(E1455/D1455)*100</f>
        <v>0</v>
      </c>
      <c r="P1455" s="7" t="e">
        <f t="shared" si="68"/>
        <v>#DIV/0!</v>
      </c>
      <c r="Q1455" s="4" t="str">
        <f>LEFT(T1455,FIND("/",T1455,1)-1)</f>
        <v>publishing</v>
      </c>
      <c r="R1455" s="4" t="str">
        <f>RIGHT(T1455,LEN(T1455)-FIND("/",T1455))</f>
        <v>translations</v>
      </c>
      <c r="S1455" s="4" t="b">
        <v>0</v>
      </c>
      <c r="T1455" s="4" t="s">
        <v>8287</v>
      </c>
    </row>
    <row r="1456" spans="1:20" ht="28.8" x14ac:dyDescent="0.3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11">
        <f t="shared" si="66"/>
        <v>42484.707638888889</v>
      </c>
      <c r="K1456" s="4">
        <v>1459716480</v>
      </c>
      <c r="L1456" s="11">
        <f t="shared" si="67"/>
        <v>42463.658333333333</v>
      </c>
      <c r="M1456" s="4" t="b">
        <v>0</v>
      </c>
      <c r="N1456" s="4">
        <v>1</v>
      </c>
      <c r="O1456" s="16">
        <f>(E1456/D1456)*100</f>
        <v>0.85714285714285721</v>
      </c>
      <c r="P1456" s="7">
        <f t="shared" si="68"/>
        <v>15</v>
      </c>
      <c r="Q1456" s="4" t="str">
        <f>LEFT(T1456,FIND("/",T1456,1)-1)</f>
        <v>publishing</v>
      </c>
      <c r="R1456" s="4" t="str">
        <f>RIGHT(T1456,LEN(T1456)-FIND("/",T1456))</f>
        <v>translations</v>
      </c>
      <c r="S1456" s="4" t="b">
        <v>0</v>
      </c>
      <c r="T1456" s="4" t="s">
        <v>8287</v>
      </c>
    </row>
    <row r="1457" spans="1:20" ht="28.8" x14ac:dyDescent="0.3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11">
        <f t="shared" si="66"/>
        <v>41887.360416666663</v>
      </c>
      <c r="K1457" s="4">
        <v>1405181320</v>
      </c>
      <c r="L1457" s="11">
        <f t="shared" si="67"/>
        <v>41832.46435185185</v>
      </c>
      <c r="M1457" s="4" t="b">
        <v>0</v>
      </c>
      <c r="N1457" s="4">
        <v>7</v>
      </c>
      <c r="O1457" s="16">
        <f>(E1457/D1457)*100</f>
        <v>10.5</v>
      </c>
      <c r="P1457" s="7">
        <f t="shared" si="68"/>
        <v>225</v>
      </c>
      <c r="Q1457" s="4" t="str">
        <f>LEFT(T1457,FIND("/",T1457,1)-1)</f>
        <v>publishing</v>
      </c>
      <c r="R1457" s="4" t="str">
        <f>RIGHT(T1457,LEN(T1457)-FIND("/",T1457))</f>
        <v>translations</v>
      </c>
      <c r="S1457" s="4" t="b">
        <v>0</v>
      </c>
      <c r="T1457" s="4" t="s">
        <v>8287</v>
      </c>
    </row>
    <row r="1458" spans="1:20" x14ac:dyDescent="0.3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11">
        <f t="shared" si="66"/>
        <v>42738.460243055553</v>
      </c>
      <c r="K1458" s="4">
        <v>1480867365</v>
      </c>
      <c r="L1458" s="11">
        <f t="shared" si="67"/>
        <v>42708.460243055553</v>
      </c>
      <c r="M1458" s="4" t="b">
        <v>0</v>
      </c>
      <c r="N1458" s="4">
        <v>3</v>
      </c>
      <c r="O1458" s="16">
        <f>(E1458/D1458)*100</f>
        <v>2.9000000000000004</v>
      </c>
      <c r="P1458" s="7">
        <f t="shared" si="68"/>
        <v>48.333333333333336</v>
      </c>
      <c r="Q1458" s="4" t="str">
        <f>LEFT(T1458,FIND("/",T1458,1)-1)</f>
        <v>publishing</v>
      </c>
      <c r="R1458" s="4" t="str">
        <f>RIGHT(T1458,LEN(T1458)-FIND("/",T1458))</f>
        <v>translations</v>
      </c>
      <c r="S1458" s="4" t="b">
        <v>0</v>
      </c>
      <c r="T1458" s="4" t="s">
        <v>8287</v>
      </c>
    </row>
    <row r="1459" spans="1:20" x14ac:dyDescent="0.3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11">
        <f t="shared" si="66"/>
        <v>42319.729675925926</v>
      </c>
      <c r="K1459" s="4">
        <v>1444685444</v>
      </c>
      <c r="L1459" s="11">
        <f t="shared" si="67"/>
        <v>42289.688009259255</v>
      </c>
      <c r="M1459" s="4" t="b">
        <v>0</v>
      </c>
      <c r="N1459" s="4">
        <v>0</v>
      </c>
      <c r="O1459" s="16">
        <f>(E1459/D1459)*100</f>
        <v>0</v>
      </c>
      <c r="P1459" s="7" t="e">
        <f t="shared" si="68"/>
        <v>#DIV/0!</v>
      </c>
      <c r="Q1459" s="4" t="str">
        <f>LEFT(T1459,FIND("/",T1459,1)-1)</f>
        <v>publishing</v>
      </c>
      <c r="R1459" s="4" t="str">
        <f>RIGHT(T1459,LEN(T1459)-FIND("/",T1459))</f>
        <v>translations</v>
      </c>
      <c r="S1459" s="4" t="b">
        <v>0</v>
      </c>
      <c r="T1459" s="4" t="s">
        <v>8287</v>
      </c>
    </row>
    <row r="1460" spans="1:20" ht="28.8" x14ac:dyDescent="0.3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11">
        <f t="shared" si="66"/>
        <v>41861.958333333328</v>
      </c>
      <c r="K1460" s="4">
        <v>1405097760</v>
      </c>
      <c r="L1460" s="11">
        <f t="shared" si="67"/>
        <v>41831.49722222222</v>
      </c>
      <c r="M1460" s="4" t="b">
        <v>0</v>
      </c>
      <c r="N1460" s="4">
        <v>0</v>
      </c>
      <c r="O1460" s="16">
        <f>(E1460/D1460)*100</f>
        <v>0</v>
      </c>
      <c r="P1460" s="7" t="e">
        <f t="shared" si="68"/>
        <v>#DIV/0!</v>
      </c>
      <c r="Q1460" s="4" t="str">
        <f>LEFT(T1460,FIND("/",T1460,1)-1)</f>
        <v>publishing</v>
      </c>
      <c r="R1460" s="4" t="str">
        <f>RIGHT(T1460,LEN(T1460)-FIND("/",T1460))</f>
        <v>translations</v>
      </c>
      <c r="S1460" s="4" t="b">
        <v>0</v>
      </c>
      <c r="T1460" s="4" t="s">
        <v>8287</v>
      </c>
    </row>
    <row r="1461" spans="1:20" x14ac:dyDescent="0.3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11">
        <f t="shared" si="66"/>
        <v>42340.517361111109</v>
      </c>
      <c r="K1461" s="4">
        <v>1446612896</v>
      </c>
      <c r="L1461" s="11">
        <f t="shared" si="67"/>
        <v>42311.996481481481</v>
      </c>
      <c r="M1461" s="4" t="b">
        <v>0</v>
      </c>
      <c r="N1461" s="4">
        <v>0</v>
      </c>
      <c r="O1461" s="16">
        <f>(E1461/D1461)*100</f>
        <v>0</v>
      </c>
      <c r="P1461" s="7" t="e">
        <f t="shared" si="68"/>
        <v>#DIV/0!</v>
      </c>
      <c r="Q1461" s="4" t="str">
        <f>LEFT(T1461,FIND("/",T1461,1)-1)</f>
        <v>publishing</v>
      </c>
      <c r="R1461" s="4" t="str">
        <f>RIGHT(T1461,LEN(T1461)-FIND("/",T1461))</f>
        <v>translations</v>
      </c>
      <c r="S1461" s="4" t="b">
        <v>0</v>
      </c>
      <c r="T1461" s="4" t="s">
        <v>8287</v>
      </c>
    </row>
    <row r="1462" spans="1:20" x14ac:dyDescent="0.3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11">
        <f t="shared" si="66"/>
        <v>41973.781249999993</v>
      </c>
      <c r="K1462" s="4">
        <v>1412371898</v>
      </c>
      <c r="L1462" s="11">
        <f t="shared" si="67"/>
        <v>41915.688634259255</v>
      </c>
      <c r="M1462" s="4" t="b">
        <v>0</v>
      </c>
      <c r="N1462" s="4">
        <v>0</v>
      </c>
      <c r="O1462" s="16">
        <f>(E1462/D1462)*100</f>
        <v>0</v>
      </c>
      <c r="P1462" s="7" t="e">
        <f t="shared" si="68"/>
        <v>#DIV/0!</v>
      </c>
      <c r="Q1462" s="4" t="str">
        <f>LEFT(T1462,FIND("/",T1462,1)-1)</f>
        <v>publishing</v>
      </c>
      <c r="R1462" s="4" t="str">
        <f>RIGHT(T1462,LEN(T1462)-FIND("/",T1462))</f>
        <v>translations</v>
      </c>
      <c r="S1462" s="4" t="b">
        <v>0</v>
      </c>
      <c r="T1462" s="4" t="s">
        <v>8287</v>
      </c>
    </row>
    <row r="1463" spans="1:20" x14ac:dyDescent="0.3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11">
        <f t="shared" si="66"/>
        <v>41932.791666666664</v>
      </c>
      <c r="K1463" s="4">
        <v>1410967754</v>
      </c>
      <c r="L1463" s="11">
        <f t="shared" si="67"/>
        <v>41899.436967592592</v>
      </c>
      <c r="M1463" s="4" t="b">
        <v>1</v>
      </c>
      <c r="N1463" s="4">
        <v>340</v>
      </c>
      <c r="O1463" s="16">
        <f>(E1463/D1463)*100</f>
        <v>101.24459999999999</v>
      </c>
      <c r="P1463" s="7">
        <f t="shared" si="68"/>
        <v>44.66673529411765</v>
      </c>
      <c r="Q1463" s="4" t="str">
        <f>LEFT(T1463,FIND("/",T1463,1)-1)</f>
        <v>publishing</v>
      </c>
      <c r="R1463" s="4" t="str">
        <f>RIGHT(T1463,LEN(T1463)-FIND("/",T1463))</f>
        <v>radio &amp; podcasts</v>
      </c>
      <c r="S1463" s="4" t="b">
        <v>1</v>
      </c>
      <c r="T1463" s="4" t="s">
        <v>8288</v>
      </c>
    </row>
    <row r="1464" spans="1:20" x14ac:dyDescent="0.3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11">
        <f t="shared" si="66"/>
        <v>41374.454525462963</v>
      </c>
      <c r="K1464" s="4">
        <v>1363017271</v>
      </c>
      <c r="L1464" s="11">
        <f t="shared" si="67"/>
        <v>41344.454525462963</v>
      </c>
      <c r="M1464" s="4" t="b">
        <v>1</v>
      </c>
      <c r="N1464" s="4">
        <v>150</v>
      </c>
      <c r="O1464" s="16">
        <f>(E1464/D1464)*100</f>
        <v>108.5175</v>
      </c>
      <c r="P1464" s="7">
        <f t="shared" si="68"/>
        <v>28.937999999999999</v>
      </c>
      <c r="Q1464" s="4" t="str">
        <f>LEFT(T1464,FIND("/",T1464,1)-1)</f>
        <v>publishing</v>
      </c>
      <c r="R1464" s="4" t="str">
        <f>RIGHT(T1464,LEN(T1464)-FIND("/",T1464))</f>
        <v>radio &amp; podcasts</v>
      </c>
      <c r="S1464" s="4" t="b">
        <v>1</v>
      </c>
      <c r="T1464" s="4" t="s">
        <v>8288</v>
      </c>
    </row>
    <row r="1465" spans="1:20" ht="28.8" x14ac:dyDescent="0.3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11">
        <f t="shared" si="66"/>
        <v>41371.661319444444</v>
      </c>
      <c r="K1465" s="4">
        <v>1361483538</v>
      </c>
      <c r="L1465" s="11">
        <f t="shared" si="67"/>
        <v>41326.702986111108</v>
      </c>
      <c r="M1465" s="4" t="b">
        <v>1</v>
      </c>
      <c r="N1465" s="4">
        <v>25</v>
      </c>
      <c r="O1465" s="16">
        <f>(E1465/D1465)*100</f>
        <v>147.66666666666666</v>
      </c>
      <c r="P1465" s="7">
        <f t="shared" si="68"/>
        <v>35.44</v>
      </c>
      <c r="Q1465" s="4" t="str">
        <f>LEFT(T1465,FIND("/",T1465,1)-1)</f>
        <v>publishing</v>
      </c>
      <c r="R1465" s="4" t="str">
        <f>RIGHT(T1465,LEN(T1465)-FIND("/",T1465))</f>
        <v>radio &amp; podcasts</v>
      </c>
      <c r="S1465" s="4" t="b">
        <v>1</v>
      </c>
      <c r="T1465" s="4" t="s">
        <v>8288</v>
      </c>
    </row>
    <row r="1466" spans="1:20" x14ac:dyDescent="0.3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11">
        <f t="shared" si="66"/>
        <v>41321.453217592592</v>
      </c>
      <c r="K1466" s="4">
        <v>1358437958</v>
      </c>
      <c r="L1466" s="11">
        <f t="shared" si="67"/>
        <v>41291.453217592592</v>
      </c>
      <c r="M1466" s="4" t="b">
        <v>1</v>
      </c>
      <c r="N1466" s="4">
        <v>234</v>
      </c>
      <c r="O1466" s="16">
        <f>(E1466/D1466)*100</f>
        <v>163.19999999999999</v>
      </c>
      <c r="P1466" s="7">
        <f t="shared" si="68"/>
        <v>34.871794871794869</v>
      </c>
      <c r="Q1466" s="4" t="str">
        <f>LEFT(T1466,FIND("/",T1466,1)-1)</f>
        <v>publishing</v>
      </c>
      <c r="R1466" s="4" t="str">
        <f>RIGHT(T1466,LEN(T1466)-FIND("/",T1466))</f>
        <v>radio &amp; podcasts</v>
      </c>
      <c r="S1466" s="4" t="b">
        <v>1</v>
      </c>
      <c r="T1466" s="4" t="s">
        <v>8288</v>
      </c>
    </row>
    <row r="1467" spans="1:20" ht="28.8" x14ac:dyDescent="0.3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11">
        <f t="shared" si="66"/>
        <v>40989.916666666664</v>
      </c>
      <c r="K1467" s="4">
        <v>1329759452</v>
      </c>
      <c r="L1467" s="11">
        <f t="shared" si="67"/>
        <v>40959.526064814811</v>
      </c>
      <c r="M1467" s="4" t="b">
        <v>1</v>
      </c>
      <c r="N1467" s="4">
        <v>2602</v>
      </c>
      <c r="O1467" s="16">
        <f>(E1467/D1467)*100</f>
        <v>456.41449999999998</v>
      </c>
      <c r="P1467" s="7">
        <f t="shared" si="68"/>
        <v>52.622732513451197</v>
      </c>
      <c r="Q1467" s="4" t="str">
        <f>LEFT(T1467,FIND("/",T1467,1)-1)</f>
        <v>publishing</v>
      </c>
      <c r="R1467" s="4" t="str">
        <f>RIGHT(T1467,LEN(T1467)-FIND("/",T1467))</f>
        <v>radio &amp; podcasts</v>
      </c>
      <c r="S1467" s="4" t="b">
        <v>1</v>
      </c>
      <c r="T1467" s="4" t="s">
        <v>8288</v>
      </c>
    </row>
    <row r="1468" spans="1:20" ht="28.8" x14ac:dyDescent="0.3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11">
        <f t="shared" si="66"/>
        <v>42380.999999999993</v>
      </c>
      <c r="K1468" s="4">
        <v>1449029266</v>
      </c>
      <c r="L1468" s="11">
        <f t="shared" si="67"/>
        <v>42339.963726851849</v>
      </c>
      <c r="M1468" s="4" t="b">
        <v>1</v>
      </c>
      <c r="N1468" s="4">
        <v>248</v>
      </c>
      <c r="O1468" s="16">
        <f>(E1468/D1468)*100</f>
        <v>107.87731249999999</v>
      </c>
      <c r="P1468" s="7">
        <f t="shared" si="68"/>
        <v>69.598266129032254</v>
      </c>
      <c r="Q1468" s="4" t="str">
        <f>LEFT(T1468,FIND("/",T1468,1)-1)</f>
        <v>publishing</v>
      </c>
      <c r="R1468" s="4" t="str">
        <f>RIGHT(T1468,LEN(T1468)-FIND("/",T1468))</f>
        <v>radio &amp; podcasts</v>
      </c>
      <c r="S1468" s="4" t="b">
        <v>1</v>
      </c>
      <c r="T1468" s="4" t="s">
        <v>8288</v>
      </c>
    </row>
    <row r="1469" spans="1:20" x14ac:dyDescent="0.3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11">
        <f t="shared" si="66"/>
        <v>40993.55190972222</v>
      </c>
      <c r="K1469" s="4">
        <v>1327518885</v>
      </c>
      <c r="L1469" s="11">
        <f t="shared" si="67"/>
        <v>40933.593576388885</v>
      </c>
      <c r="M1469" s="4" t="b">
        <v>1</v>
      </c>
      <c r="N1469" s="4">
        <v>600</v>
      </c>
      <c r="O1469" s="16">
        <f>(E1469/D1469)*100</f>
        <v>115.08</v>
      </c>
      <c r="P1469" s="7">
        <f t="shared" si="68"/>
        <v>76.72</v>
      </c>
      <c r="Q1469" s="4" t="str">
        <f>LEFT(T1469,FIND("/",T1469,1)-1)</f>
        <v>publishing</v>
      </c>
      <c r="R1469" s="4" t="str">
        <f>RIGHT(T1469,LEN(T1469)-FIND("/",T1469))</f>
        <v>radio &amp; podcasts</v>
      </c>
      <c r="S1469" s="4" t="b">
        <v>1</v>
      </c>
      <c r="T1469" s="4" t="s">
        <v>8288</v>
      </c>
    </row>
    <row r="1470" spans="1:20" ht="28.8" x14ac:dyDescent="0.3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11">
        <f t="shared" si="66"/>
        <v>40705.806122685186</v>
      </c>
      <c r="K1470" s="4">
        <v>1302654049</v>
      </c>
      <c r="L1470" s="11">
        <f t="shared" si="67"/>
        <v>40645.806122685186</v>
      </c>
      <c r="M1470" s="4" t="b">
        <v>1</v>
      </c>
      <c r="N1470" s="4">
        <v>293</v>
      </c>
      <c r="O1470" s="16">
        <f>(E1470/D1470)*100</f>
        <v>102.36842105263158</v>
      </c>
      <c r="P1470" s="7">
        <f t="shared" si="68"/>
        <v>33.191126279863482</v>
      </c>
      <c r="Q1470" s="4" t="str">
        <f>LEFT(T1470,FIND("/",T1470,1)-1)</f>
        <v>publishing</v>
      </c>
      <c r="R1470" s="4" t="str">
        <f>RIGHT(T1470,LEN(T1470)-FIND("/",T1470))</f>
        <v>radio &amp; podcasts</v>
      </c>
      <c r="S1470" s="4" t="b">
        <v>1</v>
      </c>
      <c r="T1470" s="4" t="s">
        <v>8288</v>
      </c>
    </row>
    <row r="1471" spans="1:20" x14ac:dyDescent="0.3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11">
        <f t="shared" si="66"/>
        <v>41320.390150462961</v>
      </c>
      <c r="K1471" s="4">
        <v>1358346109</v>
      </c>
      <c r="L1471" s="11">
        <f t="shared" si="67"/>
        <v>41290.390150462961</v>
      </c>
      <c r="M1471" s="4" t="b">
        <v>1</v>
      </c>
      <c r="N1471" s="4">
        <v>321</v>
      </c>
      <c r="O1471" s="16">
        <f>(E1471/D1471)*100</f>
        <v>108.42485875706214</v>
      </c>
      <c r="P1471" s="7">
        <f t="shared" si="68"/>
        <v>149.46417445482865</v>
      </c>
      <c r="Q1471" s="4" t="str">
        <f>LEFT(T1471,FIND("/",T1471,1)-1)</f>
        <v>publishing</v>
      </c>
      <c r="R1471" s="4" t="str">
        <f>RIGHT(T1471,LEN(T1471)-FIND("/",T1471))</f>
        <v>radio &amp; podcasts</v>
      </c>
      <c r="S1471" s="4" t="b">
        <v>1</v>
      </c>
      <c r="T1471" s="4" t="s">
        <v>8288</v>
      </c>
    </row>
    <row r="1472" spans="1:20" ht="28.8" x14ac:dyDescent="0.3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11">
        <f t="shared" si="66"/>
        <v>41271.618784722217</v>
      </c>
      <c r="K1472" s="4">
        <v>1354909863</v>
      </c>
      <c r="L1472" s="11">
        <f t="shared" si="67"/>
        <v>41250.618784722217</v>
      </c>
      <c r="M1472" s="4" t="b">
        <v>1</v>
      </c>
      <c r="N1472" s="4">
        <v>81</v>
      </c>
      <c r="O1472" s="16">
        <f>(E1472/D1472)*100</f>
        <v>125.13333333333334</v>
      </c>
      <c r="P1472" s="7">
        <f t="shared" si="68"/>
        <v>23.172839506172838</v>
      </c>
      <c r="Q1472" s="4" t="str">
        <f>LEFT(T1472,FIND("/",T1472,1)-1)</f>
        <v>publishing</v>
      </c>
      <c r="R1472" s="4" t="str">
        <f>RIGHT(T1472,LEN(T1472)-FIND("/",T1472))</f>
        <v>radio &amp; podcasts</v>
      </c>
      <c r="S1472" s="4" t="b">
        <v>1</v>
      </c>
      <c r="T1472" s="4" t="s">
        <v>8288</v>
      </c>
    </row>
    <row r="1473" spans="1:20" ht="28.8" x14ac:dyDescent="0.3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11">
        <f t="shared" si="66"/>
        <v>42103.749236111107</v>
      </c>
      <c r="K1473" s="4">
        <v>1426028334</v>
      </c>
      <c r="L1473" s="11">
        <f t="shared" si="67"/>
        <v>42073.749236111107</v>
      </c>
      <c r="M1473" s="4" t="b">
        <v>1</v>
      </c>
      <c r="N1473" s="4">
        <v>343</v>
      </c>
      <c r="O1473" s="16">
        <f>(E1473/D1473)*100</f>
        <v>103.840625</v>
      </c>
      <c r="P1473" s="7">
        <f t="shared" si="68"/>
        <v>96.877551020408163</v>
      </c>
      <c r="Q1473" s="4" t="str">
        <f>LEFT(T1473,FIND("/",T1473,1)-1)</f>
        <v>publishing</v>
      </c>
      <c r="R1473" s="4" t="str">
        <f>RIGHT(T1473,LEN(T1473)-FIND("/",T1473))</f>
        <v>radio &amp; podcasts</v>
      </c>
      <c r="S1473" s="4" t="b">
        <v>1</v>
      </c>
      <c r="T1473" s="4" t="s">
        <v>8288</v>
      </c>
    </row>
    <row r="1474" spans="1:20" ht="28.8" x14ac:dyDescent="0.3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11">
        <f t="shared" si="66"/>
        <v>41563.33452546296</v>
      </c>
      <c r="K1474" s="4">
        <v>1379336503</v>
      </c>
      <c r="L1474" s="11">
        <f t="shared" si="67"/>
        <v>41533.33452546296</v>
      </c>
      <c r="M1474" s="4" t="b">
        <v>1</v>
      </c>
      <c r="N1474" s="4">
        <v>336</v>
      </c>
      <c r="O1474" s="16">
        <f>(E1474/D1474)*100</f>
        <v>138.70400000000001</v>
      </c>
      <c r="P1474" s="7">
        <f t="shared" si="68"/>
        <v>103.20238095238095</v>
      </c>
      <c r="Q1474" s="4" t="str">
        <f>LEFT(T1474,FIND("/",T1474,1)-1)</f>
        <v>publishing</v>
      </c>
      <c r="R1474" s="4" t="str">
        <f>RIGHT(T1474,LEN(T1474)-FIND("/",T1474))</f>
        <v>radio &amp; podcasts</v>
      </c>
      <c r="S1474" s="4" t="b">
        <v>1</v>
      </c>
      <c r="T1474" s="4" t="s">
        <v>8288</v>
      </c>
    </row>
    <row r="1475" spans="1:20" x14ac:dyDescent="0.3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11">
        <f t="shared" ref="J1475:J1538" si="69">(((I1475/60)/60)/24)+DATE(1970,1,1)+(-5/24)</f>
        <v>40969.771284722221</v>
      </c>
      <c r="K1475" s="4">
        <v>1328052639</v>
      </c>
      <c r="L1475" s="11">
        <f t="shared" ref="L1475:L1538" si="70">(((K1475/60)/60)/24)+DATE(1970,1,1)+(-5/24)</f>
        <v>40939.771284722221</v>
      </c>
      <c r="M1475" s="4" t="b">
        <v>1</v>
      </c>
      <c r="N1475" s="4">
        <v>47</v>
      </c>
      <c r="O1475" s="16">
        <f>(E1475/D1475)*100</f>
        <v>120.51600000000001</v>
      </c>
      <c r="P1475" s="7">
        <f t="shared" ref="P1475:P1538" si="71">(E1475/N1475)</f>
        <v>38.462553191489363</v>
      </c>
      <c r="Q1475" s="4" t="str">
        <f>LEFT(T1475,FIND("/",T1475,1)-1)</f>
        <v>publishing</v>
      </c>
      <c r="R1475" s="4" t="str">
        <f>RIGHT(T1475,LEN(T1475)-FIND("/",T1475))</f>
        <v>radio &amp; podcasts</v>
      </c>
      <c r="S1475" s="4" t="b">
        <v>1</v>
      </c>
      <c r="T1475" s="4" t="s">
        <v>8288</v>
      </c>
    </row>
    <row r="1476" spans="1:20" ht="28.8" x14ac:dyDescent="0.3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11">
        <f t="shared" si="69"/>
        <v>41530.519583333327</v>
      </c>
      <c r="K1476" s="4">
        <v>1376501292</v>
      </c>
      <c r="L1476" s="11">
        <f t="shared" si="70"/>
        <v>41500.519583333327</v>
      </c>
      <c r="M1476" s="4" t="b">
        <v>1</v>
      </c>
      <c r="N1476" s="4">
        <v>76</v>
      </c>
      <c r="O1476" s="16">
        <f>(E1476/D1476)*100</f>
        <v>112.26666666666667</v>
      </c>
      <c r="P1476" s="7">
        <f t="shared" si="71"/>
        <v>44.315789473684212</v>
      </c>
      <c r="Q1476" s="4" t="str">
        <f>LEFT(T1476,FIND("/",T1476,1)-1)</f>
        <v>publishing</v>
      </c>
      <c r="R1476" s="4" t="str">
        <f>RIGHT(T1476,LEN(T1476)-FIND("/",T1476))</f>
        <v>radio &amp; podcasts</v>
      </c>
      <c r="S1476" s="4" t="b">
        <v>1</v>
      </c>
      <c r="T1476" s="4" t="s">
        <v>8288</v>
      </c>
    </row>
    <row r="1477" spans="1:20" ht="28.8" x14ac:dyDescent="0.3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11">
        <f t="shared" si="69"/>
        <v>41992.999305555553</v>
      </c>
      <c r="K1477" s="4">
        <v>1416244863</v>
      </c>
      <c r="L1477" s="11">
        <f t="shared" si="70"/>
        <v>41960.514618055553</v>
      </c>
      <c r="M1477" s="4" t="b">
        <v>1</v>
      </c>
      <c r="N1477" s="4">
        <v>441</v>
      </c>
      <c r="O1477" s="16">
        <f>(E1477/D1477)*100</f>
        <v>188.66966666666667</v>
      </c>
      <c r="P1477" s="7">
        <f t="shared" si="71"/>
        <v>64.173356009070289</v>
      </c>
      <c r="Q1477" s="4" t="str">
        <f>LEFT(T1477,FIND("/",T1477,1)-1)</f>
        <v>publishing</v>
      </c>
      <c r="R1477" s="4" t="str">
        <f>RIGHT(T1477,LEN(T1477)-FIND("/",T1477))</f>
        <v>radio &amp; podcasts</v>
      </c>
      <c r="S1477" s="4" t="b">
        <v>1</v>
      </c>
      <c r="T1477" s="4" t="s">
        <v>8288</v>
      </c>
    </row>
    <row r="1478" spans="1:20" x14ac:dyDescent="0.3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11">
        <f t="shared" si="69"/>
        <v>40795.833587962959</v>
      </c>
      <c r="K1478" s="4">
        <v>1313024422</v>
      </c>
      <c r="L1478" s="11">
        <f t="shared" si="70"/>
        <v>40765.833587962959</v>
      </c>
      <c r="M1478" s="4" t="b">
        <v>1</v>
      </c>
      <c r="N1478" s="4">
        <v>916</v>
      </c>
      <c r="O1478" s="16">
        <f>(E1478/D1478)*100</f>
        <v>661.55466666666666</v>
      </c>
      <c r="P1478" s="7">
        <f t="shared" si="71"/>
        <v>43.333275109170302</v>
      </c>
      <c r="Q1478" s="4" t="str">
        <f>LEFT(T1478,FIND("/",T1478,1)-1)</f>
        <v>publishing</v>
      </c>
      <c r="R1478" s="4" t="str">
        <f>RIGHT(T1478,LEN(T1478)-FIND("/",T1478))</f>
        <v>radio &amp; podcasts</v>
      </c>
      <c r="S1478" s="4" t="b">
        <v>1</v>
      </c>
      <c r="T1478" s="4" t="s">
        <v>8288</v>
      </c>
    </row>
    <row r="1479" spans="1:20" ht="28.8" x14ac:dyDescent="0.3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11">
        <f t="shared" si="69"/>
        <v>40899.916666666664</v>
      </c>
      <c r="K1479" s="4">
        <v>1319467604</v>
      </c>
      <c r="L1479" s="11">
        <f t="shared" si="70"/>
        <v>40840.407453703701</v>
      </c>
      <c r="M1479" s="4" t="b">
        <v>1</v>
      </c>
      <c r="N1479" s="4">
        <v>369</v>
      </c>
      <c r="O1479" s="16">
        <f>(E1479/D1479)*100</f>
        <v>111.31</v>
      </c>
      <c r="P1479" s="7">
        <f t="shared" si="71"/>
        <v>90.495934959349597</v>
      </c>
      <c r="Q1479" s="4" t="str">
        <f>LEFT(T1479,FIND("/",T1479,1)-1)</f>
        <v>publishing</v>
      </c>
      <c r="R1479" s="4" t="str">
        <f>RIGHT(T1479,LEN(T1479)-FIND("/",T1479))</f>
        <v>radio &amp; podcasts</v>
      </c>
      <c r="S1479" s="4" t="b">
        <v>1</v>
      </c>
      <c r="T1479" s="4" t="s">
        <v>8288</v>
      </c>
    </row>
    <row r="1480" spans="1:20" ht="28.8" x14ac:dyDescent="0.3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11">
        <f t="shared" si="69"/>
        <v>41408.663344907407</v>
      </c>
      <c r="K1480" s="4">
        <v>1367355313</v>
      </c>
      <c r="L1480" s="11">
        <f t="shared" si="70"/>
        <v>41394.663344907407</v>
      </c>
      <c r="M1480" s="4" t="b">
        <v>1</v>
      </c>
      <c r="N1480" s="4">
        <v>20242</v>
      </c>
      <c r="O1480" s="16">
        <f>(E1480/D1480)*100</f>
        <v>1181.6142199999999</v>
      </c>
      <c r="P1480" s="7">
        <f t="shared" si="71"/>
        <v>29.187190495010373</v>
      </c>
      <c r="Q1480" s="4" t="str">
        <f>LEFT(T1480,FIND("/",T1480,1)-1)</f>
        <v>publishing</v>
      </c>
      <c r="R1480" s="4" t="str">
        <f>RIGHT(T1480,LEN(T1480)-FIND("/",T1480))</f>
        <v>radio &amp; podcasts</v>
      </c>
      <c r="S1480" s="4" t="b">
        <v>1</v>
      </c>
      <c r="T1480" s="4" t="s">
        <v>8288</v>
      </c>
    </row>
    <row r="1481" spans="1:20" ht="28.8" x14ac:dyDescent="0.3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11">
        <f t="shared" si="69"/>
        <v>41768.957638888889</v>
      </c>
      <c r="K1481" s="4">
        <v>1398448389</v>
      </c>
      <c r="L1481" s="11">
        <f t="shared" si="70"/>
        <v>41754.536909722221</v>
      </c>
      <c r="M1481" s="4" t="b">
        <v>1</v>
      </c>
      <c r="N1481" s="4">
        <v>71</v>
      </c>
      <c r="O1481" s="16">
        <f>(E1481/D1481)*100</f>
        <v>137.375</v>
      </c>
      <c r="P1481" s="7">
        <f t="shared" si="71"/>
        <v>30.95774647887324</v>
      </c>
      <c r="Q1481" s="4" t="str">
        <f>LEFT(T1481,FIND("/",T1481,1)-1)</f>
        <v>publishing</v>
      </c>
      <c r="R1481" s="4" t="str">
        <f>RIGHT(T1481,LEN(T1481)-FIND("/",T1481))</f>
        <v>radio &amp; podcasts</v>
      </c>
      <c r="S1481" s="4" t="b">
        <v>1</v>
      </c>
      <c r="T1481" s="4" t="s">
        <v>8288</v>
      </c>
    </row>
    <row r="1482" spans="1:20" ht="28.8" x14ac:dyDescent="0.3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11">
        <f t="shared" si="69"/>
        <v>41481.5</v>
      </c>
      <c r="K1482" s="4">
        <v>1373408699</v>
      </c>
      <c r="L1482" s="11">
        <f t="shared" si="70"/>
        <v>41464.725682870368</v>
      </c>
      <c r="M1482" s="4" t="b">
        <v>1</v>
      </c>
      <c r="N1482" s="4">
        <v>635</v>
      </c>
      <c r="O1482" s="16">
        <f>(E1482/D1482)*100</f>
        <v>117.04040000000001</v>
      </c>
      <c r="P1482" s="7">
        <f t="shared" si="71"/>
        <v>92.157795275590544</v>
      </c>
      <c r="Q1482" s="4" t="str">
        <f>LEFT(T1482,FIND("/",T1482,1)-1)</f>
        <v>publishing</v>
      </c>
      <c r="R1482" s="4" t="str">
        <f>RIGHT(T1482,LEN(T1482)-FIND("/",T1482))</f>
        <v>radio &amp; podcasts</v>
      </c>
      <c r="S1482" s="4" t="b">
        <v>1</v>
      </c>
      <c r="T1482" s="4" t="s">
        <v>8288</v>
      </c>
    </row>
    <row r="1483" spans="1:20" ht="28.8" x14ac:dyDescent="0.3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11">
        <f t="shared" si="69"/>
        <v>41580.714641203704</v>
      </c>
      <c r="K1483" s="4">
        <v>1380838145</v>
      </c>
      <c r="L1483" s="11">
        <f t="shared" si="70"/>
        <v>41550.714641203704</v>
      </c>
      <c r="M1483" s="4" t="b">
        <v>0</v>
      </c>
      <c r="N1483" s="4">
        <v>6</v>
      </c>
      <c r="O1483" s="16">
        <f>(E1483/D1483)*100</f>
        <v>2.1</v>
      </c>
      <c r="P1483" s="7">
        <f t="shared" si="71"/>
        <v>17.5</v>
      </c>
      <c r="Q1483" s="4" t="str">
        <f>LEFT(T1483,FIND("/",T1483,1)-1)</f>
        <v>publishing</v>
      </c>
      <c r="R1483" s="4" t="str">
        <f>RIGHT(T1483,LEN(T1483)-FIND("/",T1483))</f>
        <v>fiction</v>
      </c>
      <c r="S1483" s="4" t="b">
        <v>0</v>
      </c>
      <c r="T1483" s="4" t="s">
        <v>8275</v>
      </c>
    </row>
    <row r="1484" spans="1:20" ht="43.2" x14ac:dyDescent="0.3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11">
        <f t="shared" si="69"/>
        <v>41159.118749999994</v>
      </c>
      <c r="K1484" s="4">
        <v>1345062936</v>
      </c>
      <c r="L1484" s="11">
        <f t="shared" si="70"/>
        <v>41136.649722222224</v>
      </c>
      <c r="M1484" s="4" t="b">
        <v>0</v>
      </c>
      <c r="N1484" s="4">
        <v>1</v>
      </c>
      <c r="O1484" s="16">
        <f>(E1484/D1484)*100</f>
        <v>0.1</v>
      </c>
      <c r="P1484" s="7">
        <f t="shared" si="71"/>
        <v>5</v>
      </c>
      <c r="Q1484" s="4" t="str">
        <f>LEFT(T1484,FIND("/",T1484,1)-1)</f>
        <v>publishing</v>
      </c>
      <c r="R1484" s="4" t="str">
        <f>RIGHT(T1484,LEN(T1484)-FIND("/",T1484))</f>
        <v>fiction</v>
      </c>
      <c r="S1484" s="4" t="b">
        <v>0</v>
      </c>
      <c r="T1484" s="4" t="s">
        <v>8275</v>
      </c>
    </row>
    <row r="1485" spans="1:20" ht="28.8" x14ac:dyDescent="0.3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11">
        <f t="shared" si="69"/>
        <v>42572.984664351847</v>
      </c>
      <c r="K1485" s="4">
        <v>1467002275</v>
      </c>
      <c r="L1485" s="11">
        <f t="shared" si="70"/>
        <v>42547.984664351847</v>
      </c>
      <c r="M1485" s="4" t="b">
        <v>0</v>
      </c>
      <c r="N1485" s="4">
        <v>2</v>
      </c>
      <c r="O1485" s="16">
        <f>(E1485/D1485)*100</f>
        <v>0.7142857142857143</v>
      </c>
      <c r="P1485" s="7">
        <f t="shared" si="71"/>
        <v>25</v>
      </c>
      <c r="Q1485" s="4" t="str">
        <f>LEFT(T1485,FIND("/",T1485,1)-1)</f>
        <v>publishing</v>
      </c>
      <c r="R1485" s="4" t="str">
        <f>RIGHT(T1485,LEN(T1485)-FIND("/",T1485))</f>
        <v>fiction</v>
      </c>
      <c r="S1485" s="4" t="b">
        <v>0</v>
      </c>
      <c r="T1485" s="4" t="s">
        <v>8275</v>
      </c>
    </row>
    <row r="1486" spans="1:20" x14ac:dyDescent="0.3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11">
        <f t="shared" si="69"/>
        <v>41111.410416666666</v>
      </c>
      <c r="K1486" s="4">
        <v>1337834963</v>
      </c>
      <c r="L1486" s="11">
        <f t="shared" si="70"/>
        <v>41052.992627314808</v>
      </c>
      <c r="M1486" s="4" t="b">
        <v>0</v>
      </c>
      <c r="N1486" s="4">
        <v>0</v>
      </c>
      <c r="O1486" s="16">
        <f>(E1486/D1486)*100</f>
        <v>0</v>
      </c>
      <c r="P1486" s="7" t="e">
        <f t="shared" si="71"/>
        <v>#DIV/0!</v>
      </c>
      <c r="Q1486" s="4" t="str">
        <f>LEFT(T1486,FIND("/",T1486,1)-1)</f>
        <v>publishing</v>
      </c>
      <c r="R1486" s="4" t="str">
        <f>RIGHT(T1486,LEN(T1486)-FIND("/",T1486))</f>
        <v>fiction</v>
      </c>
      <c r="S1486" s="4" t="b">
        <v>0</v>
      </c>
      <c r="T1486" s="4" t="s">
        <v>8275</v>
      </c>
    </row>
    <row r="1487" spans="1:20" ht="28.8" x14ac:dyDescent="0.3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11">
        <f t="shared" si="69"/>
        <v>42175.587650462963</v>
      </c>
      <c r="K1487" s="4">
        <v>1430939173</v>
      </c>
      <c r="L1487" s="11">
        <f t="shared" si="70"/>
        <v>42130.587650462963</v>
      </c>
      <c r="M1487" s="4" t="b">
        <v>0</v>
      </c>
      <c r="N1487" s="4">
        <v>3</v>
      </c>
      <c r="O1487" s="16">
        <f>(E1487/D1487)*100</f>
        <v>2.2388059701492535</v>
      </c>
      <c r="P1487" s="7">
        <f t="shared" si="71"/>
        <v>50</v>
      </c>
      <c r="Q1487" s="4" t="str">
        <f>LEFT(T1487,FIND("/",T1487,1)-1)</f>
        <v>publishing</v>
      </c>
      <c r="R1487" s="4" t="str">
        <f>RIGHT(T1487,LEN(T1487)-FIND("/",T1487))</f>
        <v>fiction</v>
      </c>
      <c r="S1487" s="4" t="b">
        <v>0</v>
      </c>
      <c r="T1487" s="4" t="s">
        <v>8275</v>
      </c>
    </row>
    <row r="1488" spans="1:20" ht="28.8" x14ac:dyDescent="0.3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11">
        <f t="shared" si="69"/>
        <v>42061.960196759253</v>
      </c>
      <c r="K1488" s="4">
        <v>1422417761</v>
      </c>
      <c r="L1488" s="11">
        <f t="shared" si="70"/>
        <v>42031.960196759253</v>
      </c>
      <c r="M1488" s="4" t="b">
        <v>0</v>
      </c>
      <c r="N1488" s="4">
        <v>3</v>
      </c>
      <c r="O1488" s="16">
        <f>(E1488/D1488)*100</f>
        <v>0.24</v>
      </c>
      <c r="P1488" s="7">
        <f t="shared" si="71"/>
        <v>16</v>
      </c>
      <c r="Q1488" s="4" t="str">
        <f>LEFT(T1488,FIND("/",T1488,1)-1)</f>
        <v>publishing</v>
      </c>
      <c r="R1488" s="4" t="str">
        <f>RIGHT(T1488,LEN(T1488)-FIND("/",T1488))</f>
        <v>fiction</v>
      </c>
      <c r="S1488" s="4" t="b">
        <v>0</v>
      </c>
      <c r="T1488" s="4" t="s">
        <v>8275</v>
      </c>
    </row>
    <row r="1489" spans="1:20" ht="28.8" x14ac:dyDescent="0.3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11">
        <f t="shared" si="69"/>
        <v>42584.709155092591</v>
      </c>
      <c r="K1489" s="4">
        <v>1467583271</v>
      </c>
      <c r="L1489" s="11">
        <f t="shared" si="70"/>
        <v>42554.709155092591</v>
      </c>
      <c r="M1489" s="4" t="b">
        <v>0</v>
      </c>
      <c r="N1489" s="4">
        <v>0</v>
      </c>
      <c r="O1489" s="16">
        <f>(E1489/D1489)*100</f>
        <v>0</v>
      </c>
      <c r="P1489" s="7" t="e">
        <f t="shared" si="71"/>
        <v>#DIV/0!</v>
      </c>
      <c r="Q1489" s="4" t="str">
        <f>LEFT(T1489,FIND("/",T1489,1)-1)</f>
        <v>publishing</v>
      </c>
      <c r="R1489" s="4" t="str">
        <f>RIGHT(T1489,LEN(T1489)-FIND("/",T1489))</f>
        <v>fiction</v>
      </c>
      <c r="S1489" s="4" t="b">
        <v>0</v>
      </c>
      <c r="T1489" s="4" t="s">
        <v>8275</v>
      </c>
    </row>
    <row r="1490" spans="1:20" x14ac:dyDescent="0.3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11">
        <f t="shared" si="69"/>
        <v>41644.354861111111</v>
      </c>
      <c r="K1490" s="4">
        <v>1386336660</v>
      </c>
      <c r="L1490" s="11">
        <f t="shared" si="70"/>
        <v>41614.354861111111</v>
      </c>
      <c r="M1490" s="4" t="b">
        <v>0</v>
      </c>
      <c r="N1490" s="4">
        <v>6</v>
      </c>
      <c r="O1490" s="16">
        <f>(E1490/D1490)*100</f>
        <v>2.4</v>
      </c>
      <c r="P1490" s="7">
        <f t="shared" si="71"/>
        <v>60</v>
      </c>
      <c r="Q1490" s="4" t="str">
        <f>LEFT(T1490,FIND("/",T1490,1)-1)</f>
        <v>publishing</v>
      </c>
      <c r="R1490" s="4" t="str">
        <f>RIGHT(T1490,LEN(T1490)-FIND("/",T1490))</f>
        <v>fiction</v>
      </c>
      <c r="S1490" s="4" t="b">
        <v>0</v>
      </c>
      <c r="T1490" s="4" t="s">
        <v>8275</v>
      </c>
    </row>
    <row r="1491" spans="1:20" ht="28.8" x14ac:dyDescent="0.3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11">
        <f t="shared" si="69"/>
        <v>41228.445046296292</v>
      </c>
      <c r="K1491" s="4">
        <v>1350398452</v>
      </c>
      <c r="L1491" s="11">
        <f t="shared" si="70"/>
        <v>41198.403379629628</v>
      </c>
      <c r="M1491" s="4" t="b">
        <v>0</v>
      </c>
      <c r="N1491" s="4">
        <v>0</v>
      </c>
      <c r="O1491" s="16">
        <f>(E1491/D1491)*100</f>
        <v>0</v>
      </c>
      <c r="P1491" s="7" t="e">
        <f t="shared" si="71"/>
        <v>#DIV/0!</v>
      </c>
      <c r="Q1491" s="4" t="str">
        <f>LEFT(T1491,FIND("/",T1491,1)-1)</f>
        <v>publishing</v>
      </c>
      <c r="R1491" s="4" t="str">
        <f>RIGHT(T1491,LEN(T1491)-FIND("/",T1491))</f>
        <v>fiction</v>
      </c>
      <c r="S1491" s="4" t="b">
        <v>0</v>
      </c>
      <c r="T1491" s="4" t="s">
        <v>8275</v>
      </c>
    </row>
    <row r="1492" spans="1:20" ht="28.8" x14ac:dyDescent="0.3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11">
        <f t="shared" si="69"/>
        <v>41549.352708333332</v>
      </c>
      <c r="K1492" s="4">
        <v>1378214874</v>
      </c>
      <c r="L1492" s="11">
        <f t="shared" si="70"/>
        <v>41520.352708333332</v>
      </c>
      <c r="M1492" s="4" t="b">
        <v>0</v>
      </c>
      <c r="N1492" s="4">
        <v>19</v>
      </c>
      <c r="O1492" s="16">
        <f>(E1492/D1492)*100</f>
        <v>30.862068965517242</v>
      </c>
      <c r="P1492" s="7">
        <f t="shared" si="71"/>
        <v>47.10526315789474</v>
      </c>
      <c r="Q1492" s="4" t="str">
        <f>LEFT(T1492,FIND("/",T1492,1)-1)</f>
        <v>publishing</v>
      </c>
      <c r="R1492" s="4" t="str">
        <f>RIGHT(T1492,LEN(T1492)-FIND("/",T1492))</f>
        <v>fiction</v>
      </c>
      <c r="S1492" s="4" t="b">
        <v>0</v>
      </c>
      <c r="T1492" s="4" t="s">
        <v>8275</v>
      </c>
    </row>
    <row r="1493" spans="1:20" x14ac:dyDescent="0.3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11">
        <f t="shared" si="69"/>
        <v>42050.443055555552</v>
      </c>
      <c r="K1493" s="4">
        <v>1418922443</v>
      </c>
      <c r="L1493" s="11">
        <f t="shared" si="70"/>
        <v>41991.505127314813</v>
      </c>
      <c r="M1493" s="4" t="b">
        <v>0</v>
      </c>
      <c r="N1493" s="4">
        <v>1</v>
      </c>
      <c r="O1493" s="16">
        <f>(E1493/D1493)*100</f>
        <v>8.3333333333333321</v>
      </c>
      <c r="P1493" s="7">
        <f t="shared" si="71"/>
        <v>100</v>
      </c>
      <c r="Q1493" s="4" t="str">
        <f>LEFT(T1493,FIND("/",T1493,1)-1)</f>
        <v>publishing</v>
      </c>
      <c r="R1493" s="4" t="str">
        <f>RIGHT(T1493,LEN(T1493)-FIND("/",T1493))</f>
        <v>fiction</v>
      </c>
      <c r="S1493" s="4" t="b">
        <v>0</v>
      </c>
      <c r="T1493" s="4" t="s">
        <v>8275</v>
      </c>
    </row>
    <row r="1494" spans="1:20" ht="28.8" x14ac:dyDescent="0.3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11">
        <f t="shared" si="69"/>
        <v>40712.676458333335</v>
      </c>
      <c r="K1494" s="4">
        <v>1305839646</v>
      </c>
      <c r="L1494" s="11">
        <f t="shared" si="70"/>
        <v>40682.676458333335</v>
      </c>
      <c r="M1494" s="4" t="b">
        <v>0</v>
      </c>
      <c r="N1494" s="4">
        <v>2</v>
      </c>
      <c r="O1494" s="16">
        <f>(E1494/D1494)*100</f>
        <v>0.75</v>
      </c>
      <c r="P1494" s="7">
        <f t="shared" si="71"/>
        <v>15</v>
      </c>
      <c r="Q1494" s="4" t="str">
        <f>LEFT(T1494,FIND("/",T1494,1)-1)</f>
        <v>publishing</v>
      </c>
      <c r="R1494" s="4" t="str">
        <f>RIGHT(T1494,LEN(T1494)-FIND("/",T1494))</f>
        <v>fiction</v>
      </c>
      <c r="S1494" s="4" t="b">
        <v>0</v>
      </c>
      <c r="T1494" s="4" t="s">
        <v>8275</v>
      </c>
    </row>
    <row r="1495" spans="1:20" ht="28.8" x14ac:dyDescent="0.3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11">
        <f t="shared" si="69"/>
        <v>41441.658275462964</v>
      </c>
      <c r="K1495" s="4">
        <v>1368823675</v>
      </c>
      <c r="L1495" s="11">
        <f t="shared" si="70"/>
        <v>41411.658275462964</v>
      </c>
      <c r="M1495" s="4" t="b">
        <v>0</v>
      </c>
      <c r="N1495" s="4">
        <v>0</v>
      </c>
      <c r="O1495" s="16">
        <f>(E1495/D1495)*100</f>
        <v>0</v>
      </c>
      <c r="P1495" s="7" t="e">
        <f t="shared" si="71"/>
        <v>#DIV/0!</v>
      </c>
      <c r="Q1495" s="4" t="str">
        <f>LEFT(T1495,FIND("/",T1495,1)-1)</f>
        <v>publishing</v>
      </c>
      <c r="R1495" s="4" t="str">
        <f>RIGHT(T1495,LEN(T1495)-FIND("/",T1495))</f>
        <v>fiction</v>
      </c>
      <c r="S1495" s="4" t="b">
        <v>0</v>
      </c>
      <c r="T1495" s="4" t="s">
        <v>8275</v>
      </c>
    </row>
    <row r="1496" spans="1:20" ht="28.8" x14ac:dyDescent="0.3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11">
        <f t="shared" si="69"/>
        <v>42097.443055555552</v>
      </c>
      <c r="K1496" s="4">
        <v>1425489613</v>
      </c>
      <c r="L1496" s="11">
        <f t="shared" si="70"/>
        <v>42067.514039351845</v>
      </c>
      <c r="M1496" s="4" t="b">
        <v>0</v>
      </c>
      <c r="N1496" s="4">
        <v>11</v>
      </c>
      <c r="O1496" s="16">
        <f>(E1496/D1496)*100</f>
        <v>8.9</v>
      </c>
      <c r="P1496" s="7">
        <f t="shared" si="71"/>
        <v>40.454545454545453</v>
      </c>
      <c r="Q1496" s="4" t="str">
        <f>LEFT(T1496,FIND("/",T1496,1)-1)</f>
        <v>publishing</v>
      </c>
      <c r="R1496" s="4" t="str">
        <f>RIGHT(T1496,LEN(T1496)-FIND("/",T1496))</f>
        <v>fiction</v>
      </c>
      <c r="S1496" s="4" t="b">
        <v>0</v>
      </c>
      <c r="T1496" s="4" t="s">
        <v>8275</v>
      </c>
    </row>
    <row r="1497" spans="1:20" x14ac:dyDescent="0.3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11">
        <f t="shared" si="69"/>
        <v>40782.581377314811</v>
      </c>
      <c r="K1497" s="4">
        <v>1311879431</v>
      </c>
      <c r="L1497" s="11">
        <f t="shared" si="70"/>
        <v>40752.581377314811</v>
      </c>
      <c r="M1497" s="4" t="b">
        <v>0</v>
      </c>
      <c r="N1497" s="4">
        <v>0</v>
      </c>
      <c r="O1497" s="16">
        <f>(E1497/D1497)*100</f>
        <v>0</v>
      </c>
      <c r="P1497" s="7" t="e">
        <f t="shared" si="71"/>
        <v>#DIV/0!</v>
      </c>
      <c r="Q1497" s="4" t="str">
        <f>LEFT(T1497,FIND("/",T1497,1)-1)</f>
        <v>publishing</v>
      </c>
      <c r="R1497" s="4" t="str">
        <f>RIGHT(T1497,LEN(T1497)-FIND("/",T1497))</f>
        <v>fiction</v>
      </c>
      <c r="S1497" s="4" t="b">
        <v>0</v>
      </c>
      <c r="T1497" s="4" t="s">
        <v>8275</v>
      </c>
    </row>
    <row r="1498" spans="1:20" x14ac:dyDescent="0.3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11">
        <f t="shared" si="69"/>
        <v>41898.266886574071</v>
      </c>
      <c r="K1498" s="4">
        <v>1405682659</v>
      </c>
      <c r="L1498" s="11">
        <f t="shared" si="70"/>
        <v>41838.266886574071</v>
      </c>
      <c r="M1498" s="4" t="b">
        <v>0</v>
      </c>
      <c r="N1498" s="4">
        <v>0</v>
      </c>
      <c r="O1498" s="16">
        <f>(E1498/D1498)*100</f>
        <v>0</v>
      </c>
      <c r="P1498" s="7" t="e">
        <f t="shared" si="71"/>
        <v>#DIV/0!</v>
      </c>
      <c r="Q1498" s="4" t="str">
        <f>LEFT(T1498,FIND("/",T1498,1)-1)</f>
        <v>publishing</v>
      </c>
      <c r="R1498" s="4" t="str">
        <f>RIGHT(T1498,LEN(T1498)-FIND("/",T1498))</f>
        <v>fiction</v>
      </c>
      <c r="S1498" s="4" t="b">
        <v>0</v>
      </c>
      <c r="T1498" s="4" t="s">
        <v>8275</v>
      </c>
    </row>
    <row r="1499" spans="1:20" ht="28.8" x14ac:dyDescent="0.3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11">
        <f t="shared" si="69"/>
        <v>41486.613194444442</v>
      </c>
      <c r="K1499" s="4">
        <v>1371655522</v>
      </c>
      <c r="L1499" s="11">
        <f t="shared" si="70"/>
        <v>41444.434282407405</v>
      </c>
      <c r="M1499" s="4" t="b">
        <v>0</v>
      </c>
      <c r="N1499" s="4">
        <v>1</v>
      </c>
      <c r="O1499" s="16">
        <f>(E1499/D1499)*100</f>
        <v>6.6666666666666671E-3</v>
      </c>
      <c r="P1499" s="7">
        <f t="shared" si="71"/>
        <v>1</v>
      </c>
      <c r="Q1499" s="4" t="str">
        <f>LEFT(T1499,FIND("/",T1499,1)-1)</f>
        <v>publishing</v>
      </c>
      <c r="R1499" s="4" t="str">
        <f>RIGHT(T1499,LEN(T1499)-FIND("/",T1499))</f>
        <v>fiction</v>
      </c>
      <c r="S1499" s="4" t="b">
        <v>0</v>
      </c>
      <c r="T1499" s="4" t="s">
        <v>8275</v>
      </c>
    </row>
    <row r="1500" spans="1:20" ht="28.8" x14ac:dyDescent="0.3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11">
        <f t="shared" si="69"/>
        <v>41885.775208333333</v>
      </c>
      <c r="K1500" s="4">
        <v>1405899378</v>
      </c>
      <c r="L1500" s="11">
        <f t="shared" si="70"/>
        <v>41840.775208333333</v>
      </c>
      <c r="M1500" s="4" t="b">
        <v>0</v>
      </c>
      <c r="N1500" s="4">
        <v>3</v>
      </c>
      <c r="O1500" s="16">
        <f>(E1500/D1500)*100</f>
        <v>1.9</v>
      </c>
      <c r="P1500" s="7">
        <f t="shared" si="71"/>
        <v>19</v>
      </c>
      <c r="Q1500" s="4" t="str">
        <f>LEFT(T1500,FIND("/",T1500,1)-1)</f>
        <v>publishing</v>
      </c>
      <c r="R1500" s="4" t="str">
        <f>RIGHT(T1500,LEN(T1500)-FIND("/",T1500))</f>
        <v>fiction</v>
      </c>
      <c r="S1500" s="4" t="b">
        <v>0</v>
      </c>
      <c r="T1500" s="4" t="s">
        <v>8275</v>
      </c>
    </row>
    <row r="1501" spans="1:20" ht="28.8" x14ac:dyDescent="0.3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11">
        <f t="shared" si="69"/>
        <v>42586.798993055556</v>
      </c>
      <c r="K1501" s="4">
        <v>1465171833</v>
      </c>
      <c r="L1501" s="11">
        <f t="shared" si="70"/>
        <v>42526.798993055556</v>
      </c>
      <c r="M1501" s="4" t="b">
        <v>0</v>
      </c>
      <c r="N1501" s="4">
        <v>1</v>
      </c>
      <c r="O1501" s="16">
        <f>(E1501/D1501)*100</f>
        <v>0.25</v>
      </c>
      <c r="P1501" s="7">
        <f t="shared" si="71"/>
        <v>5</v>
      </c>
      <c r="Q1501" s="4" t="str">
        <f>LEFT(T1501,FIND("/",T1501,1)-1)</f>
        <v>publishing</v>
      </c>
      <c r="R1501" s="4" t="str">
        <f>RIGHT(T1501,LEN(T1501)-FIND("/",T1501))</f>
        <v>fiction</v>
      </c>
      <c r="S1501" s="4" t="b">
        <v>0</v>
      </c>
      <c r="T1501" s="4" t="s">
        <v>8275</v>
      </c>
    </row>
    <row r="1502" spans="1:20" ht="28.8" x14ac:dyDescent="0.3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11">
        <f t="shared" si="69"/>
        <v>41395.69626157407</v>
      </c>
      <c r="K1502" s="4">
        <v>1364852557</v>
      </c>
      <c r="L1502" s="11">
        <f t="shared" si="70"/>
        <v>41365.69626157407</v>
      </c>
      <c r="M1502" s="4" t="b">
        <v>0</v>
      </c>
      <c r="N1502" s="4">
        <v>15</v>
      </c>
      <c r="O1502" s="16">
        <f>(E1502/D1502)*100</f>
        <v>25.035714285714285</v>
      </c>
      <c r="P1502" s="7">
        <f t="shared" si="71"/>
        <v>46.733333333333334</v>
      </c>
      <c r="Q1502" s="4" t="str">
        <f>LEFT(T1502,FIND("/",T1502,1)-1)</f>
        <v>publishing</v>
      </c>
      <c r="R1502" s="4" t="str">
        <f>RIGHT(T1502,LEN(T1502)-FIND("/",T1502))</f>
        <v>fiction</v>
      </c>
      <c r="S1502" s="4" t="b">
        <v>0</v>
      </c>
      <c r="T1502" s="4" t="s">
        <v>8275</v>
      </c>
    </row>
    <row r="1503" spans="1:20" x14ac:dyDescent="0.3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11">
        <f t="shared" si="69"/>
        <v>42193.3752662037</v>
      </c>
      <c r="K1503" s="4">
        <v>1433772023</v>
      </c>
      <c r="L1503" s="11">
        <f t="shared" si="70"/>
        <v>42163.3752662037</v>
      </c>
      <c r="M1503" s="4" t="b">
        <v>1</v>
      </c>
      <c r="N1503" s="4">
        <v>885</v>
      </c>
      <c r="O1503" s="16">
        <f>(E1503/D1503)*100</f>
        <v>166.33076923076925</v>
      </c>
      <c r="P1503" s="7">
        <f t="shared" si="71"/>
        <v>97.731073446327684</v>
      </c>
      <c r="Q1503" s="4" t="str">
        <f>LEFT(T1503,FIND("/",T1503,1)-1)</f>
        <v>photography</v>
      </c>
      <c r="R1503" s="4" t="str">
        <f>RIGHT(T1503,LEN(T1503)-FIND("/",T1503))</f>
        <v>photobooks</v>
      </c>
      <c r="S1503" s="4" t="b">
        <v>1</v>
      </c>
      <c r="T1503" s="4" t="s">
        <v>8285</v>
      </c>
    </row>
    <row r="1504" spans="1:20" ht="28.8" x14ac:dyDescent="0.3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11">
        <f t="shared" si="69"/>
        <v>42454.708333333336</v>
      </c>
      <c r="K1504" s="4">
        <v>1456491680</v>
      </c>
      <c r="L1504" s="11">
        <f t="shared" si="70"/>
        <v>42426.33425925926</v>
      </c>
      <c r="M1504" s="4" t="b">
        <v>1</v>
      </c>
      <c r="N1504" s="4">
        <v>329</v>
      </c>
      <c r="O1504" s="16">
        <f>(E1504/D1504)*100</f>
        <v>101.44545454545455</v>
      </c>
      <c r="P1504" s="7">
        <f t="shared" si="71"/>
        <v>67.835866261398181</v>
      </c>
      <c r="Q1504" s="4" t="str">
        <f>LEFT(T1504,FIND("/",T1504,1)-1)</f>
        <v>photography</v>
      </c>
      <c r="R1504" s="4" t="str">
        <f>RIGHT(T1504,LEN(T1504)-FIND("/",T1504))</f>
        <v>photobooks</v>
      </c>
      <c r="S1504" s="4" t="b">
        <v>1</v>
      </c>
      <c r="T1504" s="4" t="s">
        <v>8285</v>
      </c>
    </row>
    <row r="1505" spans="1:20" ht="28.8" x14ac:dyDescent="0.3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11">
        <f t="shared" si="69"/>
        <v>42666.13890046296</v>
      </c>
      <c r="K1505" s="4">
        <v>1472026801</v>
      </c>
      <c r="L1505" s="11">
        <f t="shared" si="70"/>
        <v>42606.13890046296</v>
      </c>
      <c r="M1505" s="4" t="b">
        <v>1</v>
      </c>
      <c r="N1505" s="4">
        <v>71</v>
      </c>
      <c r="O1505" s="16">
        <f>(E1505/D1505)*100</f>
        <v>107.89146666666667</v>
      </c>
      <c r="P1505" s="7">
        <f t="shared" si="71"/>
        <v>56.98492957746479</v>
      </c>
      <c r="Q1505" s="4" t="str">
        <f>LEFT(T1505,FIND("/",T1505,1)-1)</f>
        <v>photography</v>
      </c>
      <c r="R1505" s="4" t="str">
        <f>RIGHT(T1505,LEN(T1505)-FIND("/",T1505))</f>
        <v>photobooks</v>
      </c>
      <c r="S1505" s="4" t="b">
        <v>1</v>
      </c>
      <c r="T1505" s="4" t="s">
        <v>8285</v>
      </c>
    </row>
    <row r="1506" spans="1:20" x14ac:dyDescent="0.3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11">
        <f t="shared" si="69"/>
        <v>41800.147916666661</v>
      </c>
      <c r="K1506" s="4">
        <v>1399996024</v>
      </c>
      <c r="L1506" s="11">
        <f t="shared" si="70"/>
        <v>41772.44935185185</v>
      </c>
      <c r="M1506" s="4" t="b">
        <v>1</v>
      </c>
      <c r="N1506" s="4">
        <v>269</v>
      </c>
      <c r="O1506" s="16">
        <f>(E1506/D1506)*100</f>
        <v>277.93846153846158</v>
      </c>
      <c r="P1506" s="7">
        <f t="shared" si="71"/>
        <v>67.159851301115239</v>
      </c>
      <c r="Q1506" s="4" t="str">
        <f>LEFT(T1506,FIND("/",T1506,1)-1)</f>
        <v>photography</v>
      </c>
      <c r="R1506" s="4" t="str">
        <f>RIGHT(T1506,LEN(T1506)-FIND("/",T1506))</f>
        <v>photobooks</v>
      </c>
      <c r="S1506" s="4" t="b">
        <v>1</v>
      </c>
      <c r="T1506" s="4" t="s">
        <v>8285</v>
      </c>
    </row>
    <row r="1507" spans="1:20" ht="28.8" x14ac:dyDescent="0.3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11">
        <f t="shared" si="69"/>
        <v>42451.625694444439</v>
      </c>
      <c r="K1507" s="4">
        <v>1455446303</v>
      </c>
      <c r="L1507" s="11">
        <f t="shared" si="70"/>
        <v>42414.234988425924</v>
      </c>
      <c r="M1507" s="4" t="b">
        <v>1</v>
      </c>
      <c r="N1507" s="4">
        <v>345</v>
      </c>
      <c r="O1507" s="16">
        <f>(E1507/D1507)*100</f>
        <v>103.58125</v>
      </c>
      <c r="P1507" s="7">
        <f t="shared" si="71"/>
        <v>48.037681159420288</v>
      </c>
      <c r="Q1507" s="4" t="str">
        <f>LEFT(T1507,FIND("/",T1507,1)-1)</f>
        <v>photography</v>
      </c>
      <c r="R1507" s="4" t="str">
        <f>RIGHT(T1507,LEN(T1507)-FIND("/",T1507))</f>
        <v>photobooks</v>
      </c>
      <c r="S1507" s="4" t="b">
        <v>1</v>
      </c>
      <c r="T1507" s="4" t="s">
        <v>8285</v>
      </c>
    </row>
    <row r="1508" spans="1:20" x14ac:dyDescent="0.3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11">
        <f t="shared" si="69"/>
        <v>41844.577592592592</v>
      </c>
      <c r="K1508" s="4">
        <v>1403635904</v>
      </c>
      <c r="L1508" s="11">
        <f t="shared" si="70"/>
        <v>41814.577592592592</v>
      </c>
      <c r="M1508" s="4" t="b">
        <v>1</v>
      </c>
      <c r="N1508" s="4">
        <v>43</v>
      </c>
      <c r="O1508" s="16">
        <f>(E1508/D1508)*100</f>
        <v>111.4</v>
      </c>
      <c r="P1508" s="7">
        <f t="shared" si="71"/>
        <v>38.860465116279073</v>
      </c>
      <c r="Q1508" s="4" t="str">
        <f>LEFT(T1508,FIND("/",T1508,1)-1)</f>
        <v>photography</v>
      </c>
      <c r="R1508" s="4" t="str">
        <f>RIGHT(T1508,LEN(T1508)-FIND("/",T1508))</f>
        <v>photobooks</v>
      </c>
      <c r="S1508" s="4" t="b">
        <v>1</v>
      </c>
      <c r="T1508" s="4" t="s">
        <v>8285</v>
      </c>
    </row>
    <row r="1509" spans="1:20" ht="28.8" x14ac:dyDescent="0.3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11">
        <f t="shared" si="69"/>
        <v>40313.131944444445</v>
      </c>
      <c r="K1509" s="4">
        <v>1268822909</v>
      </c>
      <c r="L1509" s="11">
        <f t="shared" si="70"/>
        <v>40254.242002314815</v>
      </c>
      <c r="M1509" s="4" t="b">
        <v>1</v>
      </c>
      <c r="N1509" s="4">
        <v>33</v>
      </c>
      <c r="O1509" s="16">
        <f>(E1509/D1509)*100</f>
        <v>215</v>
      </c>
      <c r="P1509" s="7">
        <f t="shared" si="71"/>
        <v>78.181818181818187</v>
      </c>
      <c r="Q1509" s="4" t="str">
        <f>LEFT(T1509,FIND("/",T1509,1)-1)</f>
        <v>photography</v>
      </c>
      <c r="R1509" s="4" t="str">
        <f>RIGHT(T1509,LEN(T1509)-FIND("/",T1509))</f>
        <v>photobooks</v>
      </c>
      <c r="S1509" s="4" t="b">
        <v>1</v>
      </c>
      <c r="T1509" s="4" t="s">
        <v>8285</v>
      </c>
    </row>
    <row r="1510" spans="1:20" ht="28.8" x14ac:dyDescent="0.3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11">
        <f t="shared" si="69"/>
        <v>41817.406030092592</v>
      </c>
      <c r="K1510" s="4">
        <v>1401201881</v>
      </c>
      <c r="L1510" s="11">
        <f t="shared" si="70"/>
        <v>41786.406030092592</v>
      </c>
      <c r="M1510" s="4" t="b">
        <v>1</v>
      </c>
      <c r="N1510" s="4">
        <v>211</v>
      </c>
      <c r="O1510" s="16">
        <f>(E1510/D1510)*100</f>
        <v>110.76216216216217</v>
      </c>
      <c r="P1510" s="7">
        <f t="shared" si="71"/>
        <v>97.113744075829388</v>
      </c>
      <c r="Q1510" s="4" t="str">
        <f>LEFT(T1510,FIND("/",T1510,1)-1)</f>
        <v>photography</v>
      </c>
      <c r="R1510" s="4" t="str">
        <f>RIGHT(T1510,LEN(T1510)-FIND("/",T1510))</f>
        <v>photobooks</v>
      </c>
      <c r="S1510" s="4" t="b">
        <v>1</v>
      </c>
      <c r="T1510" s="4" t="s">
        <v>8285</v>
      </c>
    </row>
    <row r="1511" spans="1:20" ht="28.8" x14ac:dyDescent="0.3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11">
        <f t="shared" si="69"/>
        <v>42780.749305555553</v>
      </c>
      <c r="K1511" s="4">
        <v>1484570885</v>
      </c>
      <c r="L1511" s="11">
        <f t="shared" si="70"/>
        <v>42751.325057870366</v>
      </c>
      <c r="M1511" s="4" t="b">
        <v>1</v>
      </c>
      <c r="N1511" s="4">
        <v>196</v>
      </c>
      <c r="O1511" s="16">
        <f>(E1511/D1511)*100</f>
        <v>123.64125714285714</v>
      </c>
      <c r="P1511" s="7">
        <f t="shared" si="71"/>
        <v>110.39397959183674</v>
      </c>
      <c r="Q1511" s="4" t="str">
        <f>LEFT(T1511,FIND("/",T1511,1)-1)</f>
        <v>photography</v>
      </c>
      <c r="R1511" s="4" t="str">
        <f>RIGHT(T1511,LEN(T1511)-FIND("/",T1511))</f>
        <v>photobooks</v>
      </c>
      <c r="S1511" s="4" t="b">
        <v>1</v>
      </c>
      <c r="T1511" s="4" t="s">
        <v>8285</v>
      </c>
    </row>
    <row r="1512" spans="1:20" ht="28.8" x14ac:dyDescent="0.3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11">
        <f t="shared" si="69"/>
        <v>41839.176828703698</v>
      </c>
      <c r="K1512" s="4">
        <v>1403169278</v>
      </c>
      <c r="L1512" s="11">
        <f t="shared" si="70"/>
        <v>41809.176828703698</v>
      </c>
      <c r="M1512" s="4" t="b">
        <v>1</v>
      </c>
      <c r="N1512" s="4">
        <v>405</v>
      </c>
      <c r="O1512" s="16">
        <f>(E1512/D1512)*100</f>
        <v>101.03500000000001</v>
      </c>
      <c r="P1512" s="7">
        <f t="shared" si="71"/>
        <v>39.91506172839506</v>
      </c>
      <c r="Q1512" s="4" t="str">
        <f>LEFT(T1512,FIND("/",T1512,1)-1)</f>
        <v>photography</v>
      </c>
      <c r="R1512" s="4" t="str">
        <f>RIGHT(T1512,LEN(T1512)-FIND("/",T1512))</f>
        <v>photobooks</v>
      </c>
      <c r="S1512" s="4" t="b">
        <v>1</v>
      </c>
      <c r="T1512" s="4" t="s">
        <v>8285</v>
      </c>
    </row>
    <row r="1513" spans="1:20" ht="28.8" x14ac:dyDescent="0.3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11">
        <f t="shared" si="69"/>
        <v>42326.416712962957</v>
      </c>
      <c r="K1513" s="4">
        <v>1445263204</v>
      </c>
      <c r="L1513" s="11">
        <f t="shared" si="70"/>
        <v>42296.375046296293</v>
      </c>
      <c r="M1513" s="4" t="b">
        <v>1</v>
      </c>
      <c r="N1513" s="4">
        <v>206</v>
      </c>
      <c r="O1513" s="16">
        <f>(E1513/D1513)*100</f>
        <v>111.79285714285714</v>
      </c>
      <c r="P1513" s="7">
        <f t="shared" si="71"/>
        <v>75.975728155339809</v>
      </c>
      <c r="Q1513" s="4" t="str">
        <f>LEFT(T1513,FIND("/",T1513,1)-1)</f>
        <v>photography</v>
      </c>
      <c r="R1513" s="4" t="str">
        <f>RIGHT(T1513,LEN(T1513)-FIND("/",T1513))</f>
        <v>photobooks</v>
      </c>
      <c r="S1513" s="4" t="b">
        <v>1</v>
      </c>
      <c r="T1513" s="4" t="s">
        <v>8285</v>
      </c>
    </row>
    <row r="1514" spans="1:20" ht="28.8" x14ac:dyDescent="0.3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11">
        <f t="shared" si="69"/>
        <v>42771.476145833331</v>
      </c>
      <c r="K1514" s="4">
        <v>1483719939</v>
      </c>
      <c r="L1514" s="11">
        <f t="shared" si="70"/>
        <v>42741.476145833331</v>
      </c>
      <c r="M1514" s="4" t="b">
        <v>1</v>
      </c>
      <c r="N1514" s="4">
        <v>335</v>
      </c>
      <c r="O1514" s="16">
        <f>(E1514/D1514)*100</f>
        <v>558.7714285714286</v>
      </c>
      <c r="P1514" s="7">
        <f t="shared" si="71"/>
        <v>58.379104477611939</v>
      </c>
      <c r="Q1514" s="4" t="str">
        <f>LEFT(T1514,FIND("/",T1514,1)-1)</f>
        <v>photography</v>
      </c>
      <c r="R1514" s="4" t="str">
        <f>RIGHT(T1514,LEN(T1514)-FIND("/",T1514))</f>
        <v>photobooks</v>
      </c>
      <c r="S1514" s="4" t="b">
        <v>1</v>
      </c>
      <c r="T1514" s="4" t="s">
        <v>8285</v>
      </c>
    </row>
    <row r="1515" spans="1:20" x14ac:dyDescent="0.3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11">
        <f t="shared" si="69"/>
        <v>41836.42900462963</v>
      </c>
      <c r="K1515" s="4">
        <v>1402931866</v>
      </c>
      <c r="L1515" s="11">
        <f t="shared" si="70"/>
        <v>41806.42900462963</v>
      </c>
      <c r="M1515" s="4" t="b">
        <v>1</v>
      </c>
      <c r="N1515" s="4">
        <v>215</v>
      </c>
      <c r="O1515" s="16">
        <f>(E1515/D1515)*100</f>
        <v>150.01875000000001</v>
      </c>
      <c r="P1515" s="7">
        <f t="shared" si="71"/>
        <v>55.82093023255814</v>
      </c>
      <c r="Q1515" s="4" t="str">
        <f>LEFT(T1515,FIND("/",T1515,1)-1)</f>
        <v>photography</v>
      </c>
      <c r="R1515" s="4" t="str">
        <f>RIGHT(T1515,LEN(T1515)-FIND("/",T1515))</f>
        <v>photobooks</v>
      </c>
      <c r="S1515" s="4" t="b">
        <v>1</v>
      </c>
      <c r="T1515" s="4" t="s">
        <v>8285</v>
      </c>
    </row>
    <row r="1516" spans="1:20" x14ac:dyDescent="0.3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11">
        <f t="shared" si="69"/>
        <v>42274.389351851853</v>
      </c>
      <c r="K1516" s="4">
        <v>1439907640</v>
      </c>
      <c r="L1516" s="11">
        <f t="shared" si="70"/>
        <v>42234.389351851853</v>
      </c>
      <c r="M1516" s="4" t="b">
        <v>1</v>
      </c>
      <c r="N1516" s="4">
        <v>176</v>
      </c>
      <c r="O1516" s="16">
        <f>(E1516/D1516)*100</f>
        <v>106.476</v>
      </c>
      <c r="P1516" s="7">
        <f t="shared" si="71"/>
        <v>151.24431818181819</v>
      </c>
      <c r="Q1516" s="4" t="str">
        <f>LEFT(T1516,FIND("/",T1516,1)-1)</f>
        <v>photography</v>
      </c>
      <c r="R1516" s="4" t="str">
        <f>RIGHT(T1516,LEN(T1516)-FIND("/",T1516))</f>
        <v>photobooks</v>
      </c>
      <c r="S1516" s="4" t="b">
        <v>1</v>
      </c>
      <c r="T1516" s="4" t="s">
        <v>8285</v>
      </c>
    </row>
    <row r="1517" spans="1:20" ht="28.8" x14ac:dyDescent="0.3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11">
        <f t="shared" si="69"/>
        <v>42445.003437499996</v>
      </c>
      <c r="K1517" s="4">
        <v>1455516297</v>
      </c>
      <c r="L1517" s="11">
        <f t="shared" si="70"/>
        <v>42415.04510416666</v>
      </c>
      <c r="M1517" s="4" t="b">
        <v>1</v>
      </c>
      <c r="N1517" s="4">
        <v>555</v>
      </c>
      <c r="O1517" s="16">
        <f>(E1517/D1517)*100</f>
        <v>157.18899999999999</v>
      </c>
      <c r="P1517" s="7">
        <f t="shared" si="71"/>
        <v>849.67027027027029</v>
      </c>
      <c r="Q1517" s="4" t="str">
        <f>LEFT(T1517,FIND("/",T1517,1)-1)</f>
        <v>photography</v>
      </c>
      <c r="R1517" s="4" t="str">
        <f>RIGHT(T1517,LEN(T1517)-FIND("/",T1517))</f>
        <v>photobooks</v>
      </c>
      <c r="S1517" s="4" t="b">
        <v>1</v>
      </c>
      <c r="T1517" s="4" t="s">
        <v>8285</v>
      </c>
    </row>
    <row r="1518" spans="1:20" ht="28.8" x14ac:dyDescent="0.3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11">
        <f t="shared" si="69"/>
        <v>42649.374999999993</v>
      </c>
      <c r="K1518" s="4">
        <v>1473160292</v>
      </c>
      <c r="L1518" s="11">
        <f t="shared" si="70"/>
        <v>42619.258009259262</v>
      </c>
      <c r="M1518" s="4" t="b">
        <v>1</v>
      </c>
      <c r="N1518" s="4">
        <v>116</v>
      </c>
      <c r="O1518" s="16">
        <f>(E1518/D1518)*100</f>
        <v>108.65882352941176</v>
      </c>
      <c r="P1518" s="7">
        <f t="shared" si="71"/>
        <v>159.24137931034483</v>
      </c>
      <c r="Q1518" s="4" t="str">
        <f>LEFT(T1518,FIND("/",T1518,1)-1)</f>
        <v>photography</v>
      </c>
      <c r="R1518" s="4" t="str">
        <f>RIGHT(T1518,LEN(T1518)-FIND("/",T1518))</f>
        <v>photobooks</v>
      </c>
      <c r="S1518" s="4" t="b">
        <v>1</v>
      </c>
      <c r="T1518" s="4" t="s">
        <v>8285</v>
      </c>
    </row>
    <row r="1519" spans="1:20" ht="28.8" x14ac:dyDescent="0.3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11">
        <f t="shared" si="69"/>
        <v>41979.041666666664</v>
      </c>
      <c r="K1519" s="4">
        <v>1415194553</v>
      </c>
      <c r="L1519" s="11">
        <f t="shared" si="70"/>
        <v>41948.358252314814</v>
      </c>
      <c r="M1519" s="4" t="b">
        <v>1</v>
      </c>
      <c r="N1519" s="4">
        <v>615</v>
      </c>
      <c r="O1519" s="16">
        <f>(E1519/D1519)*100</f>
        <v>161.97999999999999</v>
      </c>
      <c r="P1519" s="7">
        <f t="shared" si="71"/>
        <v>39.507317073170732</v>
      </c>
      <c r="Q1519" s="4" t="str">
        <f>LEFT(T1519,FIND("/",T1519,1)-1)</f>
        <v>photography</v>
      </c>
      <c r="R1519" s="4" t="str">
        <f>RIGHT(T1519,LEN(T1519)-FIND("/",T1519))</f>
        <v>photobooks</v>
      </c>
      <c r="S1519" s="4" t="b">
        <v>1</v>
      </c>
      <c r="T1519" s="4" t="s">
        <v>8285</v>
      </c>
    </row>
    <row r="1520" spans="1:20" ht="28.8" x14ac:dyDescent="0.3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11">
        <f t="shared" si="69"/>
        <v>41790.611712962964</v>
      </c>
      <c r="K1520" s="4">
        <v>1398973252</v>
      </c>
      <c r="L1520" s="11">
        <f t="shared" si="70"/>
        <v>41760.611712962964</v>
      </c>
      <c r="M1520" s="4" t="b">
        <v>1</v>
      </c>
      <c r="N1520" s="4">
        <v>236</v>
      </c>
      <c r="O1520" s="16">
        <f>(E1520/D1520)*100</f>
        <v>205.36666666666665</v>
      </c>
      <c r="P1520" s="7">
        <f t="shared" si="71"/>
        <v>130.52966101694915</v>
      </c>
      <c r="Q1520" s="4" t="str">
        <f>LEFT(T1520,FIND("/",T1520,1)-1)</f>
        <v>photography</v>
      </c>
      <c r="R1520" s="4" t="str">
        <f>RIGHT(T1520,LEN(T1520)-FIND("/",T1520))</f>
        <v>photobooks</v>
      </c>
      <c r="S1520" s="4" t="b">
        <v>1</v>
      </c>
      <c r="T1520" s="4" t="s">
        <v>8285</v>
      </c>
    </row>
    <row r="1521" spans="1:20" ht="28.8" x14ac:dyDescent="0.3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11">
        <f t="shared" si="69"/>
        <v>41810.707638888889</v>
      </c>
      <c r="K1521" s="4">
        <v>1400867283</v>
      </c>
      <c r="L1521" s="11">
        <f t="shared" si="70"/>
        <v>41782.533368055556</v>
      </c>
      <c r="M1521" s="4" t="b">
        <v>1</v>
      </c>
      <c r="N1521" s="4">
        <v>145</v>
      </c>
      <c r="O1521" s="16">
        <f>(E1521/D1521)*100</f>
        <v>103.36388888888889</v>
      </c>
      <c r="P1521" s="7">
        <f t="shared" si="71"/>
        <v>64.156896551724131</v>
      </c>
      <c r="Q1521" s="4" t="str">
        <f>LEFT(T1521,FIND("/",T1521,1)-1)</f>
        <v>photography</v>
      </c>
      <c r="R1521" s="4" t="str">
        <f>RIGHT(T1521,LEN(T1521)-FIND("/",T1521))</f>
        <v>photobooks</v>
      </c>
      <c r="S1521" s="4" t="b">
        <v>1</v>
      </c>
      <c r="T1521" s="4" t="s">
        <v>8285</v>
      </c>
    </row>
    <row r="1522" spans="1:20" x14ac:dyDescent="0.3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11">
        <f t="shared" si="69"/>
        <v>41991.958333333336</v>
      </c>
      <c r="K1522" s="4">
        <v>1415824513</v>
      </c>
      <c r="L1522" s="11">
        <f t="shared" si="70"/>
        <v>41955.649456018517</v>
      </c>
      <c r="M1522" s="4" t="b">
        <v>1</v>
      </c>
      <c r="N1522" s="4">
        <v>167</v>
      </c>
      <c r="O1522" s="16">
        <f>(E1522/D1522)*100</f>
        <v>103.47222222222223</v>
      </c>
      <c r="P1522" s="7">
        <f t="shared" si="71"/>
        <v>111.52694610778443</v>
      </c>
      <c r="Q1522" s="4" t="str">
        <f>LEFT(T1522,FIND("/",T1522,1)-1)</f>
        <v>photography</v>
      </c>
      <c r="R1522" s="4" t="str">
        <f>RIGHT(T1522,LEN(T1522)-FIND("/",T1522))</f>
        <v>photobooks</v>
      </c>
      <c r="S1522" s="4" t="b">
        <v>1</v>
      </c>
      <c r="T1522" s="4" t="s">
        <v>8285</v>
      </c>
    </row>
    <row r="1523" spans="1:20" x14ac:dyDescent="0.3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11">
        <f t="shared" si="69"/>
        <v>42527.959386574068</v>
      </c>
      <c r="K1523" s="4">
        <v>1462248091</v>
      </c>
      <c r="L1523" s="11">
        <f t="shared" si="70"/>
        <v>42492.959386574068</v>
      </c>
      <c r="M1523" s="4" t="b">
        <v>1</v>
      </c>
      <c r="N1523" s="4">
        <v>235</v>
      </c>
      <c r="O1523" s="16">
        <f>(E1523/D1523)*100</f>
        <v>106.81333333333333</v>
      </c>
      <c r="P1523" s="7">
        <f t="shared" si="71"/>
        <v>170.44680851063831</v>
      </c>
      <c r="Q1523" s="4" t="str">
        <f>LEFT(T1523,FIND("/",T1523,1)-1)</f>
        <v>photography</v>
      </c>
      <c r="R1523" s="4" t="str">
        <f>RIGHT(T1523,LEN(T1523)-FIND("/",T1523))</f>
        <v>photobooks</v>
      </c>
      <c r="S1523" s="4" t="b">
        <v>1</v>
      </c>
      <c r="T1523" s="4" t="s">
        <v>8285</v>
      </c>
    </row>
    <row r="1524" spans="1:20" ht="28.8" x14ac:dyDescent="0.3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11">
        <f t="shared" si="69"/>
        <v>41929.621979166666</v>
      </c>
      <c r="K1524" s="4">
        <v>1410983739</v>
      </c>
      <c r="L1524" s="11">
        <f t="shared" si="70"/>
        <v>41899.621979166666</v>
      </c>
      <c r="M1524" s="4" t="b">
        <v>1</v>
      </c>
      <c r="N1524" s="4">
        <v>452</v>
      </c>
      <c r="O1524" s="16">
        <f>(E1524/D1524)*100</f>
        <v>138.96574712643678</v>
      </c>
      <c r="P1524" s="7">
        <f t="shared" si="71"/>
        <v>133.7391592920354</v>
      </c>
      <c r="Q1524" s="4" t="str">
        <f>LEFT(T1524,FIND("/",T1524,1)-1)</f>
        <v>photography</v>
      </c>
      <c r="R1524" s="4" t="str">
        <f>RIGHT(T1524,LEN(T1524)-FIND("/",T1524))</f>
        <v>photobooks</v>
      </c>
      <c r="S1524" s="4" t="b">
        <v>1</v>
      </c>
      <c r="T1524" s="4" t="s">
        <v>8285</v>
      </c>
    </row>
    <row r="1525" spans="1:20" ht="28.8" x14ac:dyDescent="0.3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11">
        <f t="shared" si="69"/>
        <v>41995.791666666664</v>
      </c>
      <c r="K1525" s="4">
        <v>1416592916</v>
      </c>
      <c r="L1525" s="11">
        <f t="shared" si="70"/>
        <v>41964.543009259258</v>
      </c>
      <c r="M1525" s="4" t="b">
        <v>1</v>
      </c>
      <c r="N1525" s="4">
        <v>241</v>
      </c>
      <c r="O1525" s="16">
        <f>(E1525/D1525)*100</f>
        <v>124.84324324324325</v>
      </c>
      <c r="P1525" s="7">
        <f t="shared" si="71"/>
        <v>95.834024896265561</v>
      </c>
      <c r="Q1525" s="4" t="str">
        <f>LEFT(T1525,FIND("/",T1525,1)-1)</f>
        <v>photography</v>
      </c>
      <c r="R1525" s="4" t="str">
        <f>RIGHT(T1525,LEN(T1525)-FIND("/",T1525))</f>
        <v>photobooks</v>
      </c>
      <c r="S1525" s="4" t="b">
        <v>1</v>
      </c>
      <c r="T1525" s="4" t="s">
        <v>8285</v>
      </c>
    </row>
    <row r="1526" spans="1:20" x14ac:dyDescent="0.3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11">
        <f t="shared" si="69"/>
        <v>42786.292708333327</v>
      </c>
      <c r="K1526" s="4">
        <v>1485000090</v>
      </c>
      <c r="L1526" s="11">
        <f t="shared" si="70"/>
        <v>42756.292708333327</v>
      </c>
      <c r="M1526" s="4" t="b">
        <v>1</v>
      </c>
      <c r="N1526" s="4">
        <v>28</v>
      </c>
      <c r="O1526" s="16">
        <f>(E1526/D1526)*100</f>
        <v>206.99999999999997</v>
      </c>
      <c r="P1526" s="7">
        <f t="shared" si="71"/>
        <v>221.78571428571428</v>
      </c>
      <c r="Q1526" s="4" t="str">
        <f>LEFT(T1526,FIND("/",T1526,1)-1)</f>
        <v>photography</v>
      </c>
      <c r="R1526" s="4" t="str">
        <f>RIGHT(T1526,LEN(T1526)-FIND("/",T1526))</f>
        <v>photobooks</v>
      </c>
      <c r="S1526" s="4" t="b">
        <v>1</v>
      </c>
      <c r="T1526" s="4" t="s">
        <v>8285</v>
      </c>
    </row>
    <row r="1527" spans="1:20" ht="28.8" x14ac:dyDescent="0.3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11">
        <f t="shared" si="69"/>
        <v>42600.494652777772</v>
      </c>
      <c r="K1527" s="4">
        <v>1468947138</v>
      </c>
      <c r="L1527" s="11">
        <f t="shared" si="70"/>
        <v>42570.494652777772</v>
      </c>
      <c r="M1527" s="4" t="b">
        <v>1</v>
      </c>
      <c r="N1527" s="4">
        <v>140</v>
      </c>
      <c r="O1527" s="16">
        <f>(E1527/D1527)*100</f>
        <v>174.00576923076923</v>
      </c>
      <c r="P1527" s="7">
        <f t="shared" si="71"/>
        <v>32.315357142857138</v>
      </c>
      <c r="Q1527" s="4" t="str">
        <f>LEFT(T1527,FIND("/",T1527,1)-1)</f>
        <v>photography</v>
      </c>
      <c r="R1527" s="4" t="str">
        <f>RIGHT(T1527,LEN(T1527)-FIND("/",T1527))</f>
        <v>photobooks</v>
      </c>
      <c r="S1527" s="4" t="b">
        <v>1</v>
      </c>
      <c r="T1527" s="4" t="s">
        <v>8285</v>
      </c>
    </row>
    <row r="1528" spans="1:20" ht="28.8" x14ac:dyDescent="0.3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11">
        <f t="shared" si="69"/>
        <v>42388.067673611113</v>
      </c>
      <c r="K1528" s="4">
        <v>1448951847</v>
      </c>
      <c r="L1528" s="11">
        <f t="shared" si="70"/>
        <v>42339.067673611113</v>
      </c>
      <c r="M1528" s="4" t="b">
        <v>1</v>
      </c>
      <c r="N1528" s="4">
        <v>280</v>
      </c>
      <c r="O1528" s="16">
        <f>(E1528/D1528)*100</f>
        <v>120.32608695652173</v>
      </c>
      <c r="P1528" s="7">
        <f t="shared" si="71"/>
        <v>98.839285714285708</v>
      </c>
      <c r="Q1528" s="4" t="str">
        <f>LEFT(T1528,FIND("/",T1528,1)-1)</f>
        <v>photography</v>
      </c>
      <c r="R1528" s="4" t="str">
        <f>RIGHT(T1528,LEN(T1528)-FIND("/",T1528))</f>
        <v>photobooks</v>
      </c>
      <c r="S1528" s="4" t="b">
        <v>1</v>
      </c>
      <c r="T1528" s="4" t="s">
        <v>8285</v>
      </c>
    </row>
    <row r="1529" spans="1:20" x14ac:dyDescent="0.3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11">
        <f t="shared" si="69"/>
        <v>42808.350532407399</v>
      </c>
      <c r="K1529" s="4">
        <v>1487082286</v>
      </c>
      <c r="L1529" s="11">
        <f t="shared" si="70"/>
        <v>42780.392199074071</v>
      </c>
      <c r="M1529" s="4" t="b">
        <v>1</v>
      </c>
      <c r="N1529" s="4">
        <v>70</v>
      </c>
      <c r="O1529" s="16">
        <f>(E1529/D1529)*100</f>
        <v>110.44428571428573</v>
      </c>
      <c r="P1529" s="7">
        <f t="shared" si="71"/>
        <v>55.222142857142863</v>
      </c>
      <c r="Q1529" s="4" t="str">
        <f>LEFT(T1529,FIND("/",T1529,1)-1)</f>
        <v>photography</v>
      </c>
      <c r="R1529" s="4" t="str">
        <f>RIGHT(T1529,LEN(T1529)-FIND("/",T1529))</f>
        <v>photobooks</v>
      </c>
      <c r="S1529" s="4" t="b">
        <v>1</v>
      </c>
      <c r="T1529" s="4" t="s">
        <v>8285</v>
      </c>
    </row>
    <row r="1530" spans="1:20" x14ac:dyDescent="0.3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11">
        <f t="shared" si="69"/>
        <v>42766.791666666664</v>
      </c>
      <c r="K1530" s="4">
        <v>1483292122</v>
      </c>
      <c r="L1530" s="11">
        <f t="shared" si="70"/>
        <v>42736.524560185186</v>
      </c>
      <c r="M1530" s="4" t="b">
        <v>1</v>
      </c>
      <c r="N1530" s="4">
        <v>160</v>
      </c>
      <c r="O1530" s="16">
        <f>(E1530/D1530)*100</f>
        <v>281.56666666666666</v>
      </c>
      <c r="P1530" s="7">
        <f t="shared" si="71"/>
        <v>52.793750000000003</v>
      </c>
      <c r="Q1530" s="4" t="str">
        <f>LEFT(T1530,FIND("/",T1530,1)-1)</f>
        <v>photography</v>
      </c>
      <c r="R1530" s="4" t="str">
        <f>RIGHT(T1530,LEN(T1530)-FIND("/",T1530))</f>
        <v>photobooks</v>
      </c>
      <c r="S1530" s="4" t="b">
        <v>1</v>
      </c>
      <c r="T1530" s="4" t="s">
        <v>8285</v>
      </c>
    </row>
    <row r="1531" spans="1:20" x14ac:dyDescent="0.3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11">
        <f t="shared" si="69"/>
        <v>42082.378703703704</v>
      </c>
      <c r="K1531" s="4">
        <v>1424185520</v>
      </c>
      <c r="L1531" s="11">
        <f t="shared" si="70"/>
        <v>42052.420370370368</v>
      </c>
      <c r="M1531" s="4" t="b">
        <v>1</v>
      </c>
      <c r="N1531" s="4">
        <v>141</v>
      </c>
      <c r="O1531" s="16">
        <f>(E1531/D1531)*100</f>
        <v>100.67894736842105</v>
      </c>
      <c r="P1531" s="7">
        <f t="shared" si="71"/>
        <v>135.66666666666666</v>
      </c>
      <c r="Q1531" s="4" t="str">
        <f>LEFT(T1531,FIND("/",T1531,1)-1)</f>
        <v>photography</v>
      </c>
      <c r="R1531" s="4" t="str">
        <f>RIGHT(T1531,LEN(T1531)-FIND("/",T1531))</f>
        <v>photobooks</v>
      </c>
      <c r="S1531" s="4" t="b">
        <v>1</v>
      </c>
      <c r="T1531" s="4" t="s">
        <v>8285</v>
      </c>
    </row>
    <row r="1532" spans="1:20" ht="28.8" x14ac:dyDescent="0.3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11">
        <f t="shared" si="69"/>
        <v>42300.558969907412</v>
      </c>
      <c r="K1532" s="4">
        <v>1443464695</v>
      </c>
      <c r="L1532" s="11">
        <f t="shared" si="70"/>
        <v>42275.558969907412</v>
      </c>
      <c r="M1532" s="4" t="b">
        <v>1</v>
      </c>
      <c r="N1532" s="4">
        <v>874</v>
      </c>
      <c r="O1532" s="16">
        <f>(E1532/D1532)*100</f>
        <v>134.82571428571427</v>
      </c>
      <c r="P1532" s="7">
        <f t="shared" si="71"/>
        <v>53.991990846681922</v>
      </c>
      <c r="Q1532" s="4" t="str">
        <f>LEFT(T1532,FIND("/",T1532,1)-1)</f>
        <v>photography</v>
      </c>
      <c r="R1532" s="4" t="str">
        <f>RIGHT(T1532,LEN(T1532)-FIND("/",T1532))</f>
        <v>photobooks</v>
      </c>
      <c r="S1532" s="4" t="b">
        <v>1</v>
      </c>
      <c r="T1532" s="4" t="s">
        <v>8285</v>
      </c>
    </row>
    <row r="1533" spans="1:20" ht="28.8" x14ac:dyDescent="0.3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11">
        <f t="shared" si="69"/>
        <v>41973.916666666664</v>
      </c>
      <c r="K1533" s="4">
        <v>1414610126</v>
      </c>
      <c r="L1533" s="11">
        <f t="shared" si="70"/>
        <v>41941.594050925924</v>
      </c>
      <c r="M1533" s="4" t="b">
        <v>1</v>
      </c>
      <c r="N1533" s="4">
        <v>73</v>
      </c>
      <c r="O1533" s="16">
        <f>(E1533/D1533)*100</f>
        <v>175.95744680851064</v>
      </c>
      <c r="P1533" s="7">
        <f t="shared" si="71"/>
        <v>56.643835616438359</v>
      </c>
      <c r="Q1533" s="4" t="str">
        <f>LEFT(T1533,FIND("/",T1533,1)-1)</f>
        <v>photography</v>
      </c>
      <c r="R1533" s="4" t="str">
        <f>RIGHT(T1533,LEN(T1533)-FIND("/",T1533))</f>
        <v>photobooks</v>
      </c>
      <c r="S1533" s="4" t="b">
        <v>1</v>
      </c>
      <c r="T1533" s="4" t="s">
        <v>8285</v>
      </c>
    </row>
    <row r="1534" spans="1:20" ht="28.8" x14ac:dyDescent="0.3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11">
        <f t="shared" si="69"/>
        <v>42415.416666666664</v>
      </c>
      <c r="K1534" s="4">
        <v>1453461865</v>
      </c>
      <c r="L1534" s="11">
        <f t="shared" si="70"/>
        <v>42391.266956018517</v>
      </c>
      <c r="M1534" s="4" t="b">
        <v>1</v>
      </c>
      <c r="N1534" s="4">
        <v>294</v>
      </c>
      <c r="O1534" s="16">
        <f>(E1534/D1534)*100</f>
        <v>484.02000000000004</v>
      </c>
      <c r="P1534" s="7">
        <f t="shared" si="71"/>
        <v>82.316326530612244</v>
      </c>
      <c r="Q1534" s="4" t="str">
        <f>LEFT(T1534,FIND("/",T1534,1)-1)</f>
        <v>photography</v>
      </c>
      <c r="R1534" s="4" t="str">
        <f>RIGHT(T1534,LEN(T1534)-FIND("/",T1534))</f>
        <v>photobooks</v>
      </c>
      <c r="S1534" s="4" t="b">
        <v>1</v>
      </c>
      <c r="T1534" s="4" t="s">
        <v>8285</v>
      </c>
    </row>
    <row r="1535" spans="1:20" x14ac:dyDescent="0.3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11">
        <f t="shared" si="69"/>
        <v>42491.957638888889</v>
      </c>
      <c r="K1535" s="4">
        <v>1457913777</v>
      </c>
      <c r="L1535" s="11">
        <f t="shared" si="70"/>
        <v>42442.793715277774</v>
      </c>
      <c r="M1535" s="4" t="b">
        <v>1</v>
      </c>
      <c r="N1535" s="4">
        <v>740</v>
      </c>
      <c r="O1535" s="16">
        <f>(E1535/D1535)*100</f>
        <v>145.14000000000001</v>
      </c>
      <c r="P1535" s="7">
        <f t="shared" si="71"/>
        <v>88.26081081081081</v>
      </c>
      <c r="Q1535" s="4" t="str">
        <f>LEFT(T1535,FIND("/",T1535,1)-1)</f>
        <v>photography</v>
      </c>
      <c r="R1535" s="4" t="str">
        <f>RIGHT(T1535,LEN(T1535)-FIND("/",T1535))</f>
        <v>photobooks</v>
      </c>
      <c r="S1535" s="4" t="b">
        <v>1</v>
      </c>
      <c r="T1535" s="4" t="s">
        <v>8285</v>
      </c>
    </row>
    <row r="1536" spans="1:20" ht="28.8" x14ac:dyDescent="0.3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11">
        <f t="shared" si="69"/>
        <v>42251.465995370374</v>
      </c>
      <c r="K1536" s="4">
        <v>1438791062</v>
      </c>
      <c r="L1536" s="11">
        <f t="shared" si="70"/>
        <v>42221.465995370374</v>
      </c>
      <c r="M1536" s="4" t="b">
        <v>1</v>
      </c>
      <c r="N1536" s="4">
        <v>369</v>
      </c>
      <c r="O1536" s="16">
        <f>(E1536/D1536)*100</f>
        <v>417.73333333333335</v>
      </c>
      <c r="P1536" s="7">
        <f t="shared" si="71"/>
        <v>84.905149051490511</v>
      </c>
      <c r="Q1536" s="4" t="str">
        <f>LEFT(T1536,FIND("/",T1536,1)-1)</f>
        <v>photography</v>
      </c>
      <c r="R1536" s="4" t="str">
        <f>RIGHT(T1536,LEN(T1536)-FIND("/",T1536))</f>
        <v>photobooks</v>
      </c>
      <c r="S1536" s="4" t="b">
        <v>1</v>
      </c>
      <c r="T1536" s="4" t="s">
        <v>8285</v>
      </c>
    </row>
    <row r="1537" spans="1:20" ht="28.8" x14ac:dyDescent="0.3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11">
        <f t="shared" si="69"/>
        <v>42513.708333333336</v>
      </c>
      <c r="K1537" s="4">
        <v>1461527631</v>
      </c>
      <c r="L1537" s="11">
        <f t="shared" si="70"/>
        <v>42484.620729166665</v>
      </c>
      <c r="M1537" s="4" t="b">
        <v>1</v>
      </c>
      <c r="N1537" s="4">
        <v>110</v>
      </c>
      <c r="O1537" s="16">
        <f>(E1537/D1537)*100</f>
        <v>132.42499999999998</v>
      </c>
      <c r="P1537" s="7">
        <f t="shared" si="71"/>
        <v>48.154545454545456</v>
      </c>
      <c r="Q1537" s="4" t="str">
        <f>LEFT(T1537,FIND("/",T1537,1)-1)</f>
        <v>photography</v>
      </c>
      <c r="R1537" s="4" t="str">
        <f>RIGHT(T1537,LEN(T1537)-FIND("/",T1537))</f>
        <v>photobooks</v>
      </c>
      <c r="S1537" s="4" t="b">
        <v>1</v>
      </c>
      <c r="T1537" s="4" t="s">
        <v>8285</v>
      </c>
    </row>
    <row r="1538" spans="1:20" ht="28.8" x14ac:dyDescent="0.3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11">
        <f t="shared" si="69"/>
        <v>42243.593865740739</v>
      </c>
      <c r="K1538" s="4">
        <v>1438110910</v>
      </c>
      <c r="L1538" s="11">
        <f t="shared" si="70"/>
        <v>42213.593865740739</v>
      </c>
      <c r="M1538" s="4" t="b">
        <v>1</v>
      </c>
      <c r="N1538" s="4">
        <v>455</v>
      </c>
      <c r="O1538" s="16">
        <f>(E1538/D1538)*100</f>
        <v>250.30841666666666</v>
      </c>
      <c r="P1538" s="7">
        <f t="shared" si="71"/>
        <v>66.015406593406595</v>
      </c>
      <c r="Q1538" s="4" t="str">
        <f>LEFT(T1538,FIND("/",T1538,1)-1)</f>
        <v>photography</v>
      </c>
      <c r="R1538" s="4" t="str">
        <f>RIGHT(T1538,LEN(T1538)-FIND("/",T1538))</f>
        <v>photobooks</v>
      </c>
      <c r="S1538" s="4" t="b">
        <v>1</v>
      </c>
      <c r="T1538" s="4" t="s">
        <v>8285</v>
      </c>
    </row>
    <row r="1539" spans="1:20" x14ac:dyDescent="0.3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11">
        <f t="shared" ref="J1539:J1602" si="72">(((I1539/60)/60)/24)+DATE(1970,1,1)+(-5/24)</f>
        <v>42588.541666666664</v>
      </c>
      <c r="K1539" s="4">
        <v>1467358427</v>
      </c>
      <c r="L1539" s="11">
        <f t="shared" ref="L1539:L1602" si="73">(((K1539/60)/60)/24)+DATE(1970,1,1)+(-5/24)</f>
        <v>42552.106793981475</v>
      </c>
      <c r="M1539" s="4" t="b">
        <v>1</v>
      </c>
      <c r="N1539" s="4">
        <v>224</v>
      </c>
      <c r="O1539" s="16">
        <f>(E1539/D1539)*100</f>
        <v>179.9</v>
      </c>
      <c r="P1539" s="7">
        <f t="shared" ref="P1539:P1602" si="74">(E1539/N1539)</f>
        <v>96.375</v>
      </c>
      <c r="Q1539" s="4" t="str">
        <f>LEFT(T1539,FIND("/",T1539,1)-1)</f>
        <v>photography</v>
      </c>
      <c r="R1539" s="4" t="str">
        <f>RIGHT(T1539,LEN(T1539)-FIND("/",T1539))</f>
        <v>photobooks</v>
      </c>
      <c r="S1539" s="4" t="b">
        <v>1</v>
      </c>
      <c r="T1539" s="4" t="s">
        <v>8285</v>
      </c>
    </row>
    <row r="1540" spans="1:20" x14ac:dyDescent="0.3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11">
        <f t="shared" si="72"/>
        <v>42026.57372685185</v>
      </c>
      <c r="K1540" s="4">
        <v>1418064370</v>
      </c>
      <c r="L1540" s="11">
        <f t="shared" si="73"/>
        <v>41981.57372685185</v>
      </c>
      <c r="M1540" s="4" t="b">
        <v>1</v>
      </c>
      <c r="N1540" s="4">
        <v>46</v>
      </c>
      <c r="O1540" s="16">
        <f>(E1540/D1540)*100</f>
        <v>102.62857142857142</v>
      </c>
      <c r="P1540" s="7">
        <f t="shared" si="74"/>
        <v>156.17391304347825</v>
      </c>
      <c r="Q1540" s="4" t="str">
        <f>LEFT(T1540,FIND("/",T1540,1)-1)</f>
        <v>photography</v>
      </c>
      <c r="R1540" s="4" t="str">
        <f>RIGHT(T1540,LEN(T1540)-FIND("/",T1540))</f>
        <v>photobooks</v>
      </c>
      <c r="S1540" s="4" t="b">
        <v>1</v>
      </c>
      <c r="T1540" s="4" t="s">
        <v>8285</v>
      </c>
    </row>
    <row r="1541" spans="1:20" ht="28.8" x14ac:dyDescent="0.3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11">
        <f t="shared" si="72"/>
        <v>42738.710868055547</v>
      </c>
      <c r="K1541" s="4">
        <v>1480629819</v>
      </c>
      <c r="L1541" s="11">
        <f t="shared" si="73"/>
        <v>42705.710868055547</v>
      </c>
      <c r="M1541" s="4" t="b">
        <v>0</v>
      </c>
      <c r="N1541" s="4">
        <v>284</v>
      </c>
      <c r="O1541" s="16">
        <f>(E1541/D1541)*100</f>
        <v>135.98609999999999</v>
      </c>
      <c r="P1541" s="7">
        <f t="shared" si="74"/>
        <v>95.764859154929582</v>
      </c>
      <c r="Q1541" s="4" t="str">
        <f>LEFT(T1541,FIND("/",T1541,1)-1)</f>
        <v>photography</v>
      </c>
      <c r="R1541" s="4" t="str">
        <f>RIGHT(T1541,LEN(T1541)-FIND("/",T1541))</f>
        <v>photobooks</v>
      </c>
      <c r="S1541" s="4" t="b">
        <v>1</v>
      </c>
      <c r="T1541" s="4" t="s">
        <v>8285</v>
      </c>
    </row>
    <row r="1542" spans="1:20" ht="28.8" x14ac:dyDescent="0.3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11">
        <f t="shared" si="72"/>
        <v>41968.843749999993</v>
      </c>
      <c r="K1542" s="4">
        <v>1414368616</v>
      </c>
      <c r="L1542" s="11">
        <f t="shared" si="73"/>
        <v>41938.798796296294</v>
      </c>
      <c r="M1542" s="4" t="b">
        <v>1</v>
      </c>
      <c r="N1542" s="4">
        <v>98</v>
      </c>
      <c r="O1542" s="16">
        <f>(E1542/D1542)*100</f>
        <v>117.86666666666667</v>
      </c>
      <c r="P1542" s="7">
        <f t="shared" si="74"/>
        <v>180.40816326530611</v>
      </c>
      <c r="Q1542" s="4" t="str">
        <f>LEFT(T1542,FIND("/",T1542,1)-1)</f>
        <v>photography</v>
      </c>
      <c r="R1542" s="4" t="str">
        <f>RIGHT(T1542,LEN(T1542)-FIND("/",T1542))</f>
        <v>photobooks</v>
      </c>
      <c r="S1542" s="4" t="b">
        <v>1</v>
      </c>
      <c r="T1542" s="4" t="s">
        <v>8285</v>
      </c>
    </row>
    <row r="1543" spans="1:20" x14ac:dyDescent="0.3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11">
        <f t="shared" si="72"/>
        <v>42004.503912037035</v>
      </c>
      <c r="K1543" s="4">
        <v>1417453538</v>
      </c>
      <c r="L1543" s="11">
        <f t="shared" si="73"/>
        <v>41974.503912037035</v>
      </c>
      <c r="M1543" s="4" t="b">
        <v>0</v>
      </c>
      <c r="N1543" s="4">
        <v>2</v>
      </c>
      <c r="O1543" s="16">
        <f>(E1543/D1543)*100</f>
        <v>3.3333333333333333E-2</v>
      </c>
      <c r="P1543" s="7">
        <f t="shared" si="74"/>
        <v>3</v>
      </c>
      <c r="Q1543" s="4" t="str">
        <f>LEFT(T1543,FIND("/",T1543,1)-1)</f>
        <v>photography</v>
      </c>
      <c r="R1543" s="4" t="str">
        <f>RIGHT(T1543,LEN(T1543)-FIND("/",T1543))</f>
        <v>nature</v>
      </c>
      <c r="S1543" s="4" t="b">
        <v>0</v>
      </c>
      <c r="T1543" s="4" t="s">
        <v>8289</v>
      </c>
    </row>
    <row r="1544" spans="1:20" ht="28.8" x14ac:dyDescent="0.3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11">
        <f t="shared" si="72"/>
        <v>42185.788194444445</v>
      </c>
      <c r="K1544" s="4">
        <v>1434412500</v>
      </c>
      <c r="L1544" s="11">
        <f t="shared" si="73"/>
        <v>42170.788194444445</v>
      </c>
      <c r="M1544" s="4" t="b">
        <v>0</v>
      </c>
      <c r="N1544" s="4">
        <v>1</v>
      </c>
      <c r="O1544" s="16">
        <f>(E1544/D1544)*100</f>
        <v>4</v>
      </c>
      <c r="P1544" s="7">
        <f t="shared" si="74"/>
        <v>20</v>
      </c>
      <c r="Q1544" s="4" t="str">
        <f>LEFT(T1544,FIND("/",T1544,1)-1)</f>
        <v>photography</v>
      </c>
      <c r="R1544" s="4" t="str">
        <f>RIGHT(T1544,LEN(T1544)-FIND("/",T1544))</f>
        <v>nature</v>
      </c>
      <c r="S1544" s="4" t="b">
        <v>0</v>
      </c>
      <c r="T1544" s="4" t="s">
        <v>8289</v>
      </c>
    </row>
    <row r="1545" spans="1:20" x14ac:dyDescent="0.3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11">
        <f t="shared" si="72"/>
        <v>41965.342986111107</v>
      </c>
      <c r="K1545" s="4">
        <v>1414066434</v>
      </c>
      <c r="L1545" s="11">
        <f t="shared" si="73"/>
        <v>41935.301319444443</v>
      </c>
      <c r="M1545" s="4" t="b">
        <v>0</v>
      </c>
      <c r="N1545" s="4">
        <v>1</v>
      </c>
      <c r="O1545" s="16">
        <f>(E1545/D1545)*100</f>
        <v>0.44444444444444442</v>
      </c>
      <c r="P1545" s="7">
        <f t="shared" si="74"/>
        <v>10</v>
      </c>
      <c r="Q1545" s="4" t="str">
        <f>LEFT(T1545,FIND("/",T1545,1)-1)</f>
        <v>photography</v>
      </c>
      <c r="R1545" s="4" t="str">
        <f>RIGHT(T1545,LEN(T1545)-FIND("/",T1545))</f>
        <v>nature</v>
      </c>
      <c r="S1545" s="4" t="b">
        <v>0</v>
      </c>
      <c r="T1545" s="4" t="s">
        <v>8289</v>
      </c>
    </row>
    <row r="1546" spans="1:20" ht="28.8" x14ac:dyDescent="0.3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11">
        <f t="shared" si="72"/>
        <v>42094.804166666661</v>
      </c>
      <c r="K1546" s="4">
        <v>1424222024</v>
      </c>
      <c r="L1546" s="11">
        <f t="shared" si="73"/>
        <v>42052.842870370368</v>
      </c>
      <c r="M1546" s="4" t="b">
        <v>0</v>
      </c>
      <c r="N1546" s="4">
        <v>0</v>
      </c>
      <c r="O1546" s="16">
        <f>(E1546/D1546)*100</f>
        <v>0</v>
      </c>
      <c r="P1546" s="7" t="e">
        <f t="shared" si="74"/>
        <v>#DIV/0!</v>
      </c>
      <c r="Q1546" s="4" t="str">
        <f>LEFT(T1546,FIND("/",T1546,1)-1)</f>
        <v>photography</v>
      </c>
      <c r="R1546" s="4" t="str">
        <f>RIGHT(T1546,LEN(T1546)-FIND("/",T1546))</f>
        <v>nature</v>
      </c>
      <c r="S1546" s="4" t="b">
        <v>0</v>
      </c>
      <c r="T1546" s="4" t="s">
        <v>8289</v>
      </c>
    </row>
    <row r="1547" spans="1:20" ht="28.8" x14ac:dyDescent="0.3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11">
        <f t="shared" si="72"/>
        <v>42065.677777777775</v>
      </c>
      <c r="K1547" s="4">
        <v>1422393234</v>
      </c>
      <c r="L1547" s="11">
        <f t="shared" si="73"/>
        <v>42031.676319444443</v>
      </c>
      <c r="M1547" s="4" t="b">
        <v>0</v>
      </c>
      <c r="N1547" s="4">
        <v>1</v>
      </c>
      <c r="O1547" s="16">
        <f>(E1547/D1547)*100</f>
        <v>3.3333333333333333E-2</v>
      </c>
      <c r="P1547" s="7">
        <f t="shared" si="74"/>
        <v>1</v>
      </c>
      <c r="Q1547" s="4" t="str">
        <f>LEFT(T1547,FIND("/",T1547,1)-1)</f>
        <v>photography</v>
      </c>
      <c r="R1547" s="4" t="str">
        <f>RIGHT(T1547,LEN(T1547)-FIND("/",T1547))</f>
        <v>nature</v>
      </c>
      <c r="S1547" s="4" t="b">
        <v>0</v>
      </c>
      <c r="T1547" s="4" t="s">
        <v>8289</v>
      </c>
    </row>
    <row r="1548" spans="1:20" ht="28.8" x14ac:dyDescent="0.3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11">
        <f t="shared" si="72"/>
        <v>41899.004618055551</v>
      </c>
      <c r="K1548" s="4">
        <v>1405746399</v>
      </c>
      <c r="L1548" s="11">
        <f t="shared" si="73"/>
        <v>41839.004618055551</v>
      </c>
      <c r="M1548" s="4" t="b">
        <v>0</v>
      </c>
      <c r="N1548" s="4">
        <v>11</v>
      </c>
      <c r="O1548" s="16">
        <f>(E1548/D1548)*100</f>
        <v>28.9</v>
      </c>
      <c r="P1548" s="7">
        <f t="shared" si="74"/>
        <v>26.272727272727273</v>
      </c>
      <c r="Q1548" s="4" t="str">
        <f>LEFT(T1548,FIND("/",T1548,1)-1)</f>
        <v>photography</v>
      </c>
      <c r="R1548" s="4" t="str">
        <f>RIGHT(T1548,LEN(T1548)-FIND("/",T1548))</f>
        <v>nature</v>
      </c>
      <c r="S1548" s="4" t="b">
        <v>0</v>
      </c>
      <c r="T1548" s="4" t="s">
        <v>8289</v>
      </c>
    </row>
    <row r="1549" spans="1:20" x14ac:dyDescent="0.3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11">
        <f t="shared" si="72"/>
        <v>42789.218541666669</v>
      </c>
      <c r="K1549" s="4">
        <v>1487240082</v>
      </c>
      <c r="L1549" s="11">
        <f t="shared" si="73"/>
        <v>42782.218541666669</v>
      </c>
      <c r="M1549" s="4" t="b">
        <v>0</v>
      </c>
      <c r="N1549" s="4">
        <v>0</v>
      </c>
      <c r="O1549" s="16">
        <f>(E1549/D1549)*100</f>
        <v>0</v>
      </c>
      <c r="P1549" s="7" t="e">
        <f t="shared" si="74"/>
        <v>#DIV/0!</v>
      </c>
      <c r="Q1549" s="4" t="str">
        <f>LEFT(T1549,FIND("/",T1549,1)-1)</f>
        <v>photography</v>
      </c>
      <c r="R1549" s="4" t="str">
        <f>RIGHT(T1549,LEN(T1549)-FIND("/",T1549))</f>
        <v>nature</v>
      </c>
      <c r="S1549" s="4" t="b">
        <v>0</v>
      </c>
      <c r="T1549" s="4" t="s">
        <v>8289</v>
      </c>
    </row>
    <row r="1550" spans="1:20" x14ac:dyDescent="0.3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11">
        <f t="shared" si="72"/>
        <v>42316.715509259251</v>
      </c>
      <c r="K1550" s="4">
        <v>1444425020</v>
      </c>
      <c r="L1550" s="11">
        <f t="shared" si="73"/>
        <v>42286.673842592594</v>
      </c>
      <c r="M1550" s="4" t="b">
        <v>0</v>
      </c>
      <c r="N1550" s="4">
        <v>1</v>
      </c>
      <c r="O1550" s="16">
        <f>(E1550/D1550)*100</f>
        <v>8.5714285714285712</v>
      </c>
      <c r="P1550" s="7">
        <f t="shared" si="74"/>
        <v>60</v>
      </c>
      <c r="Q1550" s="4" t="str">
        <f>LEFT(T1550,FIND("/",T1550,1)-1)</f>
        <v>photography</v>
      </c>
      <c r="R1550" s="4" t="str">
        <f>RIGHT(T1550,LEN(T1550)-FIND("/",T1550))</f>
        <v>nature</v>
      </c>
      <c r="S1550" s="4" t="b">
        <v>0</v>
      </c>
      <c r="T1550" s="4" t="s">
        <v>8289</v>
      </c>
    </row>
    <row r="1551" spans="1:20" x14ac:dyDescent="0.3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11">
        <f t="shared" si="72"/>
        <v>42310.96943287037</v>
      </c>
      <c r="K1551" s="4">
        <v>1443928559</v>
      </c>
      <c r="L1551" s="11">
        <f t="shared" si="73"/>
        <v>42280.927766203698</v>
      </c>
      <c r="M1551" s="4" t="b">
        <v>0</v>
      </c>
      <c r="N1551" s="4">
        <v>6</v>
      </c>
      <c r="O1551" s="16">
        <f>(E1551/D1551)*100</f>
        <v>34</v>
      </c>
      <c r="P1551" s="7">
        <f t="shared" si="74"/>
        <v>28.333333333333332</v>
      </c>
      <c r="Q1551" s="4" t="str">
        <f>LEFT(T1551,FIND("/",T1551,1)-1)</f>
        <v>photography</v>
      </c>
      <c r="R1551" s="4" t="str">
        <f>RIGHT(T1551,LEN(T1551)-FIND("/",T1551))</f>
        <v>nature</v>
      </c>
      <c r="S1551" s="4" t="b">
        <v>0</v>
      </c>
      <c r="T1551" s="4" t="s">
        <v>8289</v>
      </c>
    </row>
    <row r="1552" spans="1:20" ht="28.8" x14ac:dyDescent="0.3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11">
        <f t="shared" si="72"/>
        <v>42502.24113425926</v>
      </c>
      <c r="K1552" s="4">
        <v>1460458034</v>
      </c>
      <c r="L1552" s="11">
        <f t="shared" si="73"/>
        <v>42472.24113425926</v>
      </c>
      <c r="M1552" s="4" t="b">
        <v>0</v>
      </c>
      <c r="N1552" s="4">
        <v>7</v>
      </c>
      <c r="O1552" s="16">
        <f>(E1552/D1552)*100</f>
        <v>13.466666666666665</v>
      </c>
      <c r="P1552" s="7">
        <f t="shared" si="74"/>
        <v>14.428571428571429</v>
      </c>
      <c r="Q1552" s="4" t="str">
        <f>LEFT(T1552,FIND("/",T1552,1)-1)</f>
        <v>photography</v>
      </c>
      <c r="R1552" s="4" t="str">
        <f>RIGHT(T1552,LEN(T1552)-FIND("/",T1552))</f>
        <v>nature</v>
      </c>
      <c r="S1552" s="4" t="b">
        <v>0</v>
      </c>
      <c r="T1552" s="4" t="s">
        <v>8289</v>
      </c>
    </row>
    <row r="1553" spans="1:20" ht="28.8" x14ac:dyDescent="0.3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11">
        <f t="shared" si="72"/>
        <v>42151.616192129623</v>
      </c>
      <c r="K1553" s="4">
        <v>1430164039</v>
      </c>
      <c r="L1553" s="11">
        <f t="shared" si="73"/>
        <v>42121.616192129623</v>
      </c>
      <c r="M1553" s="4" t="b">
        <v>0</v>
      </c>
      <c r="N1553" s="4">
        <v>0</v>
      </c>
      <c r="O1553" s="16">
        <f>(E1553/D1553)*100</f>
        <v>0</v>
      </c>
      <c r="P1553" s="7" t="e">
        <f t="shared" si="74"/>
        <v>#DIV/0!</v>
      </c>
      <c r="Q1553" s="4" t="str">
        <f>LEFT(T1553,FIND("/",T1553,1)-1)</f>
        <v>photography</v>
      </c>
      <c r="R1553" s="4" t="str">
        <f>RIGHT(T1553,LEN(T1553)-FIND("/",T1553))</f>
        <v>nature</v>
      </c>
      <c r="S1553" s="4" t="b">
        <v>0</v>
      </c>
      <c r="T1553" s="4" t="s">
        <v>8289</v>
      </c>
    </row>
    <row r="1554" spans="1:20" ht="28.8" x14ac:dyDescent="0.3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11">
        <f t="shared" si="72"/>
        <v>41912.957638888889</v>
      </c>
      <c r="K1554" s="4">
        <v>1410366708</v>
      </c>
      <c r="L1554" s="11">
        <f t="shared" si="73"/>
        <v>41892.480416666665</v>
      </c>
      <c r="M1554" s="4" t="b">
        <v>0</v>
      </c>
      <c r="N1554" s="4">
        <v>16</v>
      </c>
      <c r="O1554" s="16">
        <f>(E1554/D1554)*100</f>
        <v>49.186046511627907</v>
      </c>
      <c r="P1554" s="7">
        <f t="shared" si="74"/>
        <v>132.1875</v>
      </c>
      <c r="Q1554" s="4" t="str">
        <f>LEFT(T1554,FIND("/",T1554,1)-1)</f>
        <v>photography</v>
      </c>
      <c r="R1554" s="4" t="str">
        <f>RIGHT(T1554,LEN(T1554)-FIND("/",T1554))</f>
        <v>nature</v>
      </c>
      <c r="S1554" s="4" t="b">
        <v>0</v>
      </c>
      <c r="T1554" s="4" t="s">
        <v>8289</v>
      </c>
    </row>
    <row r="1555" spans="1:20" ht="28.8" x14ac:dyDescent="0.3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11">
        <f t="shared" si="72"/>
        <v>42249.074618055551</v>
      </c>
      <c r="K1555" s="4">
        <v>1438584447</v>
      </c>
      <c r="L1555" s="11">
        <f t="shared" si="73"/>
        <v>42219.074618055551</v>
      </c>
      <c r="M1555" s="4" t="b">
        <v>0</v>
      </c>
      <c r="N1555" s="4">
        <v>0</v>
      </c>
      <c r="O1555" s="16">
        <f>(E1555/D1555)*100</f>
        <v>0</v>
      </c>
      <c r="P1555" s="7" t="e">
        <f t="shared" si="74"/>
        <v>#DIV/0!</v>
      </c>
      <c r="Q1555" s="4" t="str">
        <f>LEFT(T1555,FIND("/",T1555,1)-1)</f>
        <v>photography</v>
      </c>
      <c r="R1555" s="4" t="str">
        <f>RIGHT(T1555,LEN(T1555)-FIND("/",T1555))</f>
        <v>nature</v>
      </c>
      <c r="S1555" s="4" t="b">
        <v>0</v>
      </c>
      <c r="T1555" s="4" t="s">
        <v>8289</v>
      </c>
    </row>
    <row r="1556" spans="1:20" ht="28.8" x14ac:dyDescent="0.3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11">
        <f t="shared" si="72"/>
        <v>42218.043865740743</v>
      </c>
      <c r="K1556" s="4">
        <v>1435903390</v>
      </c>
      <c r="L1556" s="11">
        <f t="shared" si="73"/>
        <v>42188.043865740743</v>
      </c>
      <c r="M1556" s="4" t="b">
        <v>0</v>
      </c>
      <c r="N1556" s="4">
        <v>0</v>
      </c>
      <c r="O1556" s="16">
        <f>(E1556/D1556)*100</f>
        <v>0</v>
      </c>
      <c r="P1556" s="7" t="e">
        <f t="shared" si="74"/>
        <v>#DIV/0!</v>
      </c>
      <c r="Q1556" s="4" t="str">
        <f>LEFT(T1556,FIND("/",T1556,1)-1)</f>
        <v>photography</v>
      </c>
      <c r="R1556" s="4" t="str">
        <f>RIGHT(T1556,LEN(T1556)-FIND("/",T1556))</f>
        <v>nature</v>
      </c>
      <c r="S1556" s="4" t="b">
        <v>0</v>
      </c>
      <c r="T1556" s="4" t="s">
        <v>8289</v>
      </c>
    </row>
    <row r="1557" spans="1:20" x14ac:dyDescent="0.3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11">
        <f t="shared" si="72"/>
        <v>42264.499999999993</v>
      </c>
      <c r="K1557" s="4">
        <v>1440513832</v>
      </c>
      <c r="L1557" s="11">
        <f t="shared" si="73"/>
        <v>42241.405462962961</v>
      </c>
      <c r="M1557" s="4" t="b">
        <v>0</v>
      </c>
      <c r="N1557" s="4">
        <v>0</v>
      </c>
      <c r="O1557" s="16">
        <f>(E1557/D1557)*100</f>
        <v>0</v>
      </c>
      <c r="P1557" s="7" t="e">
        <f t="shared" si="74"/>
        <v>#DIV/0!</v>
      </c>
      <c r="Q1557" s="4" t="str">
        <f>LEFT(T1557,FIND("/",T1557,1)-1)</f>
        <v>photography</v>
      </c>
      <c r="R1557" s="4" t="str">
        <f>RIGHT(T1557,LEN(T1557)-FIND("/",T1557))</f>
        <v>nature</v>
      </c>
      <c r="S1557" s="4" t="b">
        <v>0</v>
      </c>
      <c r="T1557" s="4" t="s">
        <v>8289</v>
      </c>
    </row>
    <row r="1558" spans="1:20" x14ac:dyDescent="0.3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11">
        <f t="shared" si="72"/>
        <v>42554.944722222215</v>
      </c>
      <c r="K1558" s="4">
        <v>1465011624</v>
      </c>
      <c r="L1558" s="11">
        <f t="shared" si="73"/>
        <v>42524.944722222215</v>
      </c>
      <c r="M1558" s="4" t="b">
        <v>0</v>
      </c>
      <c r="N1558" s="4">
        <v>12</v>
      </c>
      <c r="O1558" s="16">
        <f>(E1558/D1558)*100</f>
        <v>45.133333333333333</v>
      </c>
      <c r="P1558" s="7">
        <f t="shared" si="74"/>
        <v>56.416666666666664</v>
      </c>
      <c r="Q1558" s="4" t="str">
        <f>LEFT(T1558,FIND("/",T1558,1)-1)</f>
        <v>photography</v>
      </c>
      <c r="R1558" s="4" t="str">
        <f>RIGHT(T1558,LEN(T1558)-FIND("/",T1558))</f>
        <v>nature</v>
      </c>
      <c r="S1558" s="4" t="b">
        <v>0</v>
      </c>
      <c r="T1558" s="4" t="s">
        <v>8289</v>
      </c>
    </row>
    <row r="1559" spans="1:20" x14ac:dyDescent="0.3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11">
        <f t="shared" si="72"/>
        <v>41902.444826388884</v>
      </c>
      <c r="K1559" s="4">
        <v>1408549233</v>
      </c>
      <c r="L1559" s="11">
        <f t="shared" si="73"/>
        <v>41871.444826388884</v>
      </c>
      <c r="M1559" s="4" t="b">
        <v>0</v>
      </c>
      <c r="N1559" s="4">
        <v>1</v>
      </c>
      <c r="O1559" s="16">
        <f>(E1559/D1559)*100</f>
        <v>4</v>
      </c>
      <c r="P1559" s="7">
        <f t="shared" si="74"/>
        <v>100</v>
      </c>
      <c r="Q1559" s="4" t="str">
        <f>LEFT(T1559,FIND("/",T1559,1)-1)</f>
        <v>photography</v>
      </c>
      <c r="R1559" s="4" t="str">
        <f>RIGHT(T1559,LEN(T1559)-FIND("/",T1559))</f>
        <v>nature</v>
      </c>
      <c r="S1559" s="4" t="b">
        <v>0</v>
      </c>
      <c r="T1559" s="4" t="s">
        <v>8289</v>
      </c>
    </row>
    <row r="1560" spans="1:20" x14ac:dyDescent="0.3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11">
        <f t="shared" si="72"/>
        <v>42244.299999999996</v>
      </c>
      <c r="K1560" s="4">
        <v>1435656759</v>
      </c>
      <c r="L1560" s="11">
        <f t="shared" si="73"/>
        <v>42185.189340277771</v>
      </c>
      <c r="M1560" s="4" t="b">
        <v>0</v>
      </c>
      <c r="N1560" s="4">
        <v>3</v>
      </c>
      <c r="O1560" s="16">
        <f>(E1560/D1560)*100</f>
        <v>4.666666666666667</v>
      </c>
      <c r="P1560" s="7">
        <f t="shared" si="74"/>
        <v>11.666666666666666</v>
      </c>
      <c r="Q1560" s="4" t="str">
        <f>LEFT(T1560,FIND("/",T1560,1)-1)</f>
        <v>photography</v>
      </c>
      <c r="R1560" s="4" t="str">
        <f>RIGHT(T1560,LEN(T1560)-FIND("/",T1560))</f>
        <v>nature</v>
      </c>
      <c r="S1560" s="4" t="b">
        <v>0</v>
      </c>
      <c r="T1560" s="4" t="s">
        <v>8289</v>
      </c>
    </row>
    <row r="1561" spans="1:20" x14ac:dyDescent="0.3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11">
        <f t="shared" si="72"/>
        <v>42122.844895833325</v>
      </c>
      <c r="K1561" s="4">
        <v>1428974199</v>
      </c>
      <c r="L1561" s="11">
        <f t="shared" si="73"/>
        <v>42107.844895833325</v>
      </c>
      <c r="M1561" s="4" t="b">
        <v>0</v>
      </c>
      <c r="N1561" s="4">
        <v>1</v>
      </c>
      <c r="O1561" s="16">
        <f>(E1561/D1561)*100</f>
        <v>0.33333333333333337</v>
      </c>
      <c r="P1561" s="7">
        <f t="shared" si="74"/>
        <v>50</v>
      </c>
      <c r="Q1561" s="4" t="str">
        <f>LEFT(T1561,FIND("/",T1561,1)-1)</f>
        <v>photography</v>
      </c>
      <c r="R1561" s="4" t="str">
        <f>RIGHT(T1561,LEN(T1561)-FIND("/",T1561))</f>
        <v>nature</v>
      </c>
      <c r="S1561" s="4" t="b">
        <v>0</v>
      </c>
      <c r="T1561" s="4" t="s">
        <v>8289</v>
      </c>
    </row>
    <row r="1562" spans="1:20" ht="28.8" x14ac:dyDescent="0.3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11">
        <f t="shared" si="72"/>
        <v>41955.854085648149</v>
      </c>
      <c r="K1562" s="4">
        <v>1414110593</v>
      </c>
      <c r="L1562" s="11">
        <f t="shared" si="73"/>
        <v>41935.812418981477</v>
      </c>
      <c r="M1562" s="4" t="b">
        <v>0</v>
      </c>
      <c r="N1562" s="4">
        <v>4</v>
      </c>
      <c r="O1562" s="16">
        <f>(E1562/D1562)*100</f>
        <v>3.7600000000000002</v>
      </c>
      <c r="P1562" s="7">
        <f t="shared" si="74"/>
        <v>23.5</v>
      </c>
      <c r="Q1562" s="4" t="str">
        <f>LEFT(T1562,FIND("/",T1562,1)-1)</f>
        <v>photography</v>
      </c>
      <c r="R1562" s="4" t="str">
        <f>RIGHT(T1562,LEN(T1562)-FIND("/",T1562))</f>
        <v>nature</v>
      </c>
      <c r="S1562" s="4" t="b">
        <v>0</v>
      </c>
      <c r="T1562" s="4" t="s">
        <v>8289</v>
      </c>
    </row>
    <row r="1563" spans="1:20" ht="28.8" x14ac:dyDescent="0.3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11">
        <f t="shared" si="72"/>
        <v>41584.875034722223</v>
      </c>
      <c r="K1563" s="4">
        <v>1381194003</v>
      </c>
      <c r="L1563" s="11">
        <f t="shared" si="73"/>
        <v>41554.833368055552</v>
      </c>
      <c r="M1563" s="4" t="b">
        <v>0</v>
      </c>
      <c r="N1563" s="4">
        <v>1</v>
      </c>
      <c r="O1563" s="16">
        <f>(E1563/D1563)*100</f>
        <v>0.67</v>
      </c>
      <c r="P1563" s="7">
        <f t="shared" si="74"/>
        <v>67</v>
      </c>
      <c r="Q1563" s="4" t="str">
        <f>LEFT(T1563,FIND("/",T1563,1)-1)</f>
        <v>publishing</v>
      </c>
      <c r="R1563" s="4" t="str">
        <f>RIGHT(T1563,LEN(T1563)-FIND("/",T1563))</f>
        <v>art books</v>
      </c>
      <c r="S1563" s="4" t="b">
        <v>0</v>
      </c>
      <c r="T1563" s="4" t="s">
        <v>8290</v>
      </c>
    </row>
    <row r="1564" spans="1:20" ht="28.8" x14ac:dyDescent="0.3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11">
        <f t="shared" si="72"/>
        <v>40148.826388888883</v>
      </c>
      <c r="K1564" s="4">
        <v>1253712916</v>
      </c>
      <c r="L1564" s="11">
        <f t="shared" si="73"/>
        <v>40079.357824074068</v>
      </c>
      <c r="M1564" s="4" t="b">
        <v>0</v>
      </c>
      <c r="N1564" s="4">
        <v>0</v>
      </c>
      <c r="O1564" s="16">
        <f>(E1564/D1564)*100</f>
        <v>0</v>
      </c>
      <c r="P1564" s="7" t="e">
        <f t="shared" si="74"/>
        <v>#DIV/0!</v>
      </c>
      <c r="Q1564" s="4" t="str">
        <f>LEFT(T1564,FIND("/",T1564,1)-1)</f>
        <v>publishing</v>
      </c>
      <c r="R1564" s="4" t="str">
        <f>RIGHT(T1564,LEN(T1564)-FIND("/",T1564))</f>
        <v>art books</v>
      </c>
      <c r="S1564" s="4" t="b">
        <v>0</v>
      </c>
      <c r="T1564" s="4" t="s">
        <v>8290</v>
      </c>
    </row>
    <row r="1565" spans="1:20" ht="28.8" x14ac:dyDescent="0.3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11">
        <f t="shared" si="72"/>
        <v>41712.492488425924</v>
      </c>
      <c r="K1565" s="4">
        <v>1389635351</v>
      </c>
      <c r="L1565" s="11">
        <f t="shared" si="73"/>
        <v>41652.534155092588</v>
      </c>
      <c r="M1565" s="4" t="b">
        <v>0</v>
      </c>
      <c r="N1565" s="4">
        <v>2</v>
      </c>
      <c r="O1565" s="16">
        <f>(E1565/D1565)*100</f>
        <v>1.4166666666666665</v>
      </c>
      <c r="P1565" s="7">
        <f t="shared" si="74"/>
        <v>42.5</v>
      </c>
      <c r="Q1565" s="4" t="str">
        <f>LEFT(T1565,FIND("/",T1565,1)-1)</f>
        <v>publishing</v>
      </c>
      <c r="R1565" s="4" t="str">
        <f>RIGHT(T1565,LEN(T1565)-FIND("/",T1565))</f>
        <v>art books</v>
      </c>
      <c r="S1565" s="4" t="b">
        <v>0</v>
      </c>
      <c r="T1565" s="4" t="s">
        <v>8290</v>
      </c>
    </row>
    <row r="1566" spans="1:20" ht="28.8" x14ac:dyDescent="0.3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11">
        <f t="shared" si="72"/>
        <v>42152.628472222219</v>
      </c>
      <c r="K1566" s="4">
        <v>1430124509</v>
      </c>
      <c r="L1566" s="11">
        <f t="shared" si="73"/>
        <v>42121.158668981479</v>
      </c>
      <c r="M1566" s="4" t="b">
        <v>0</v>
      </c>
      <c r="N1566" s="4">
        <v>1</v>
      </c>
      <c r="O1566" s="16">
        <f>(E1566/D1566)*100</f>
        <v>0.1</v>
      </c>
      <c r="P1566" s="7">
        <f t="shared" si="74"/>
        <v>10</v>
      </c>
      <c r="Q1566" s="4" t="str">
        <f>LEFT(T1566,FIND("/",T1566,1)-1)</f>
        <v>publishing</v>
      </c>
      <c r="R1566" s="4" t="str">
        <f>RIGHT(T1566,LEN(T1566)-FIND("/",T1566))</f>
        <v>art books</v>
      </c>
      <c r="S1566" s="4" t="b">
        <v>0</v>
      </c>
      <c r="T1566" s="4" t="s">
        <v>8290</v>
      </c>
    </row>
    <row r="1567" spans="1:20" ht="28.8" x14ac:dyDescent="0.3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11">
        <f t="shared" si="72"/>
        <v>40702.521539351852</v>
      </c>
      <c r="K1567" s="4">
        <v>1304962261</v>
      </c>
      <c r="L1567" s="11">
        <f t="shared" si="73"/>
        <v>40672.521539351852</v>
      </c>
      <c r="M1567" s="4" t="b">
        <v>0</v>
      </c>
      <c r="N1567" s="4">
        <v>1</v>
      </c>
      <c r="O1567" s="16">
        <f>(E1567/D1567)*100</f>
        <v>2.5</v>
      </c>
      <c r="P1567" s="7">
        <f t="shared" si="74"/>
        <v>100</v>
      </c>
      <c r="Q1567" s="4" t="str">
        <f>LEFT(T1567,FIND("/",T1567,1)-1)</f>
        <v>publishing</v>
      </c>
      <c r="R1567" s="4" t="str">
        <f>RIGHT(T1567,LEN(T1567)-FIND("/",T1567))</f>
        <v>art books</v>
      </c>
      <c r="S1567" s="4" t="b">
        <v>0</v>
      </c>
      <c r="T1567" s="4" t="s">
        <v>8290</v>
      </c>
    </row>
    <row r="1568" spans="1:20" x14ac:dyDescent="0.3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11">
        <f t="shared" si="72"/>
        <v>42578.708333333336</v>
      </c>
      <c r="K1568" s="4">
        <v>1467151204</v>
      </c>
      <c r="L1568" s="11">
        <f t="shared" si="73"/>
        <v>42549.708379629628</v>
      </c>
      <c r="M1568" s="4" t="b">
        <v>0</v>
      </c>
      <c r="N1568" s="4">
        <v>59</v>
      </c>
      <c r="O1568" s="16">
        <f>(E1568/D1568)*100</f>
        <v>21.25</v>
      </c>
      <c r="P1568" s="7">
        <f t="shared" si="74"/>
        <v>108.05084745762711</v>
      </c>
      <c r="Q1568" s="4" t="str">
        <f>LEFT(T1568,FIND("/",T1568,1)-1)</f>
        <v>publishing</v>
      </c>
      <c r="R1568" s="4" t="str">
        <f>RIGHT(T1568,LEN(T1568)-FIND("/",T1568))</f>
        <v>art books</v>
      </c>
      <c r="S1568" s="4" t="b">
        <v>0</v>
      </c>
      <c r="T1568" s="4" t="s">
        <v>8290</v>
      </c>
    </row>
    <row r="1569" spans="1:20" ht="28.8" x14ac:dyDescent="0.3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11">
        <f t="shared" si="72"/>
        <v>41686.791666666664</v>
      </c>
      <c r="K1569" s="4">
        <v>1391293745</v>
      </c>
      <c r="L1569" s="11">
        <f t="shared" si="73"/>
        <v>41671.728530092587</v>
      </c>
      <c r="M1569" s="4" t="b">
        <v>0</v>
      </c>
      <c r="N1569" s="4">
        <v>13</v>
      </c>
      <c r="O1569" s="16">
        <f>(E1569/D1569)*100</f>
        <v>4.117647058823529</v>
      </c>
      <c r="P1569" s="7">
        <f t="shared" si="74"/>
        <v>26.923076923076923</v>
      </c>
      <c r="Q1569" s="4" t="str">
        <f>LEFT(T1569,FIND("/",T1569,1)-1)</f>
        <v>publishing</v>
      </c>
      <c r="R1569" s="4" t="str">
        <f>RIGHT(T1569,LEN(T1569)-FIND("/",T1569))</f>
        <v>art books</v>
      </c>
      <c r="S1569" s="4" t="b">
        <v>0</v>
      </c>
      <c r="T1569" s="4" t="s">
        <v>8290</v>
      </c>
    </row>
    <row r="1570" spans="1:20" ht="28.8" x14ac:dyDescent="0.3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11">
        <f t="shared" si="72"/>
        <v>41996.853993055549</v>
      </c>
      <c r="K1570" s="4">
        <v>1416360585</v>
      </c>
      <c r="L1570" s="11">
        <f t="shared" si="73"/>
        <v>41961.853993055549</v>
      </c>
      <c r="M1570" s="4" t="b">
        <v>0</v>
      </c>
      <c r="N1570" s="4">
        <v>22</v>
      </c>
      <c r="O1570" s="16">
        <f>(E1570/D1570)*100</f>
        <v>13.639999999999999</v>
      </c>
      <c r="P1570" s="7">
        <f t="shared" si="74"/>
        <v>155</v>
      </c>
      <c r="Q1570" s="4" t="str">
        <f>LEFT(T1570,FIND("/",T1570,1)-1)</f>
        <v>publishing</v>
      </c>
      <c r="R1570" s="4" t="str">
        <f>RIGHT(T1570,LEN(T1570)-FIND("/",T1570))</f>
        <v>art books</v>
      </c>
      <c r="S1570" s="4" t="b">
        <v>0</v>
      </c>
      <c r="T1570" s="4" t="s">
        <v>8290</v>
      </c>
    </row>
    <row r="1571" spans="1:20" x14ac:dyDescent="0.3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11">
        <f t="shared" si="72"/>
        <v>41419.471226851849</v>
      </c>
      <c r="K1571" s="4">
        <v>1366906714</v>
      </c>
      <c r="L1571" s="11">
        <f t="shared" si="73"/>
        <v>41389.471226851849</v>
      </c>
      <c r="M1571" s="4" t="b">
        <v>0</v>
      </c>
      <c r="N1571" s="4">
        <v>0</v>
      </c>
      <c r="O1571" s="16">
        <f>(E1571/D1571)*100</f>
        <v>0</v>
      </c>
      <c r="P1571" s="7" t="e">
        <f t="shared" si="74"/>
        <v>#DIV/0!</v>
      </c>
      <c r="Q1571" s="4" t="str">
        <f>LEFT(T1571,FIND("/",T1571,1)-1)</f>
        <v>publishing</v>
      </c>
      <c r="R1571" s="4" t="str">
        <f>RIGHT(T1571,LEN(T1571)-FIND("/",T1571))</f>
        <v>art books</v>
      </c>
      <c r="S1571" s="4" t="b">
        <v>0</v>
      </c>
      <c r="T1571" s="4" t="s">
        <v>8290</v>
      </c>
    </row>
    <row r="1572" spans="1:20" ht="28.8" x14ac:dyDescent="0.3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11">
        <f t="shared" si="72"/>
        <v>42468.56344907407</v>
      </c>
      <c r="K1572" s="4">
        <v>1457551882</v>
      </c>
      <c r="L1572" s="11">
        <f t="shared" si="73"/>
        <v>42438.605115740742</v>
      </c>
      <c r="M1572" s="4" t="b">
        <v>0</v>
      </c>
      <c r="N1572" s="4">
        <v>52</v>
      </c>
      <c r="O1572" s="16">
        <f>(E1572/D1572)*100</f>
        <v>41.4</v>
      </c>
      <c r="P1572" s="7">
        <f t="shared" si="74"/>
        <v>47.769230769230766</v>
      </c>
      <c r="Q1572" s="4" t="str">
        <f>LEFT(T1572,FIND("/",T1572,1)-1)</f>
        <v>publishing</v>
      </c>
      <c r="R1572" s="4" t="str">
        <f>RIGHT(T1572,LEN(T1572)-FIND("/",T1572))</f>
        <v>art books</v>
      </c>
      <c r="S1572" s="4" t="b">
        <v>0</v>
      </c>
      <c r="T1572" s="4" t="s">
        <v>8290</v>
      </c>
    </row>
    <row r="1573" spans="1:20" ht="28.8" x14ac:dyDescent="0.3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11">
        <f t="shared" si="72"/>
        <v>42174.561145833337</v>
      </c>
      <c r="K1573" s="4">
        <v>1432146483</v>
      </c>
      <c r="L1573" s="11">
        <f t="shared" si="73"/>
        <v>42144.561145833337</v>
      </c>
      <c r="M1573" s="4" t="b">
        <v>0</v>
      </c>
      <c r="N1573" s="4">
        <v>4</v>
      </c>
      <c r="O1573" s="16">
        <f>(E1573/D1573)*100</f>
        <v>0.66115702479338845</v>
      </c>
      <c r="P1573" s="7">
        <f t="shared" si="74"/>
        <v>20</v>
      </c>
      <c r="Q1573" s="4" t="str">
        <f>LEFT(T1573,FIND("/",T1573,1)-1)</f>
        <v>publishing</v>
      </c>
      <c r="R1573" s="4" t="str">
        <f>RIGHT(T1573,LEN(T1573)-FIND("/",T1573))</f>
        <v>art books</v>
      </c>
      <c r="S1573" s="4" t="b">
        <v>0</v>
      </c>
      <c r="T1573" s="4" t="s">
        <v>8290</v>
      </c>
    </row>
    <row r="1574" spans="1:20" ht="28.8" x14ac:dyDescent="0.3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11">
        <f t="shared" si="72"/>
        <v>42428.790972222218</v>
      </c>
      <c r="K1574" s="4">
        <v>1454546859</v>
      </c>
      <c r="L1574" s="11">
        <f t="shared" si="73"/>
        <v>42403.824756944443</v>
      </c>
      <c r="M1574" s="4" t="b">
        <v>0</v>
      </c>
      <c r="N1574" s="4">
        <v>3</v>
      </c>
      <c r="O1574" s="16">
        <f>(E1574/D1574)*100</f>
        <v>5</v>
      </c>
      <c r="P1574" s="7">
        <f t="shared" si="74"/>
        <v>41.666666666666664</v>
      </c>
      <c r="Q1574" s="4" t="str">
        <f>LEFT(T1574,FIND("/",T1574,1)-1)</f>
        <v>publishing</v>
      </c>
      <c r="R1574" s="4" t="str">
        <f>RIGHT(T1574,LEN(T1574)-FIND("/",T1574))</f>
        <v>art books</v>
      </c>
      <c r="S1574" s="4" t="b">
        <v>0</v>
      </c>
      <c r="T1574" s="4" t="s">
        <v>8290</v>
      </c>
    </row>
    <row r="1575" spans="1:20" ht="28.8" x14ac:dyDescent="0.3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11">
        <f t="shared" si="72"/>
        <v>42825.957638888889</v>
      </c>
      <c r="K1575" s="4">
        <v>1487548802</v>
      </c>
      <c r="L1575" s="11">
        <f t="shared" si="73"/>
        <v>42785.791689814818</v>
      </c>
      <c r="M1575" s="4" t="b">
        <v>0</v>
      </c>
      <c r="N1575" s="4">
        <v>3</v>
      </c>
      <c r="O1575" s="16">
        <f>(E1575/D1575)*100</f>
        <v>2.4777777777777779</v>
      </c>
      <c r="P1575" s="7">
        <f t="shared" si="74"/>
        <v>74.333333333333329</v>
      </c>
      <c r="Q1575" s="4" t="str">
        <f>LEFT(T1575,FIND("/",T1575,1)-1)</f>
        <v>publishing</v>
      </c>
      <c r="R1575" s="4" t="str">
        <f>RIGHT(T1575,LEN(T1575)-FIND("/",T1575))</f>
        <v>art books</v>
      </c>
      <c r="S1575" s="4" t="b">
        <v>0</v>
      </c>
      <c r="T1575" s="4" t="s">
        <v>8290</v>
      </c>
    </row>
    <row r="1576" spans="1:20" ht="28.8" x14ac:dyDescent="0.3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11">
        <f t="shared" si="72"/>
        <v>42052.719085648147</v>
      </c>
      <c r="K1576" s="4">
        <v>1421187329</v>
      </c>
      <c r="L1576" s="11">
        <f t="shared" si="73"/>
        <v>42017.719085648147</v>
      </c>
      <c r="M1576" s="4" t="b">
        <v>0</v>
      </c>
      <c r="N1576" s="4">
        <v>6</v>
      </c>
      <c r="O1576" s="16">
        <f>(E1576/D1576)*100</f>
        <v>5.0599999999999996</v>
      </c>
      <c r="P1576" s="7">
        <f t="shared" si="74"/>
        <v>84.333333333333329</v>
      </c>
      <c r="Q1576" s="4" t="str">
        <f>LEFT(T1576,FIND("/",T1576,1)-1)</f>
        <v>publishing</v>
      </c>
      <c r="R1576" s="4" t="str">
        <f>RIGHT(T1576,LEN(T1576)-FIND("/",T1576))</f>
        <v>art books</v>
      </c>
      <c r="S1576" s="4" t="b">
        <v>0</v>
      </c>
      <c r="T1576" s="4" t="s">
        <v>8290</v>
      </c>
    </row>
    <row r="1577" spans="1:20" ht="28.8" x14ac:dyDescent="0.3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11">
        <f t="shared" si="72"/>
        <v>41829.315925925926</v>
      </c>
      <c r="K1577" s="4">
        <v>1402317296</v>
      </c>
      <c r="L1577" s="11">
        <f t="shared" si="73"/>
        <v>41799.315925925926</v>
      </c>
      <c r="M1577" s="4" t="b">
        <v>0</v>
      </c>
      <c r="N1577" s="4">
        <v>35</v>
      </c>
      <c r="O1577" s="16">
        <f>(E1577/D1577)*100</f>
        <v>22.91</v>
      </c>
      <c r="P1577" s="7">
        <f t="shared" si="74"/>
        <v>65.457142857142856</v>
      </c>
      <c r="Q1577" s="4" t="str">
        <f>LEFT(T1577,FIND("/",T1577,1)-1)</f>
        <v>publishing</v>
      </c>
      <c r="R1577" s="4" t="str">
        <f>RIGHT(T1577,LEN(T1577)-FIND("/",T1577))</f>
        <v>art books</v>
      </c>
      <c r="S1577" s="4" t="b">
        <v>0</v>
      </c>
      <c r="T1577" s="4" t="s">
        <v>8290</v>
      </c>
    </row>
    <row r="1578" spans="1:20" x14ac:dyDescent="0.3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11">
        <f t="shared" si="72"/>
        <v>42185.670925925922</v>
      </c>
      <c r="K1578" s="4">
        <v>1431810368</v>
      </c>
      <c r="L1578" s="11">
        <f t="shared" si="73"/>
        <v>42140.670925925922</v>
      </c>
      <c r="M1578" s="4" t="b">
        <v>0</v>
      </c>
      <c r="N1578" s="4">
        <v>10</v>
      </c>
      <c r="O1578" s="16">
        <f>(E1578/D1578)*100</f>
        <v>13</v>
      </c>
      <c r="P1578" s="7">
        <f t="shared" si="74"/>
        <v>65</v>
      </c>
      <c r="Q1578" s="4" t="str">
        <f>LEFT(T1578,FIND("/",T1578,1)-1)</f>
        <v>publishing</v>
      </c>
      <c r="R1578" s="4" t="str">
        <f>RIGHT(T1578,LEN(T1578)-FIND("/",T1578))</f>
        <v>art books</v>
      </c>
      <c r="S1578" s="4" t="b">
        <v>0</v>
      </c>
      <c r="T1578" s="4" t="s">
        <v>8290</v>
      </c>
    </row>
    <row r="1579" spans="1:20" ht="28.8" x14ac:dyDescent="0.3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11">
        <f t="shared" si="72"/>
        <v>41114.639444444445</v>
      </c>
      <c r="K1579" s="4">
        <v>1337977248</v>
      </c>
      <c r="L1579" s="11">
        <f t="shared" si="73"/>
        <v>41054.639444444445</v>
      </c>
      <c r="M1579" s="4" t="b">
        <v>0</v>
      </c>
      <c r="N1579" s="4">
        <v>2</v>
      </c>
      <c r="O1579" s="16">
        <f>(E1579/D1579)*100</f>
        <v>0.54999999999999993</v>
      </c>
      <c r="P1579" s="7">
        <f t="shared" si="74"/>
        <v>27.5</v>
      </c>
      <c r="Q1579" s="4" t="str">
        <f>LEFT(T1579,FIND("/",T1579,1)-1)</f>
        <v>publishing</v>
      </c>
      <c r="R1579" s="4" t="str">
        <f>RIGHT(T1579,LEN(T1579)-FIND("/",T1579))</f>
        <v>art books</v>
      </c>
      <c r="S1579" s="4" t="b">
        <v>0</v>
      </c>
      <c r="T1579" s="4" t="s">
        <v>8290</v>
      </c>
    </row>
    <row r="1580" spans="1:20" ht="28.8" x14ac:dyDescent="0.3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11">
        <f t="shared" si="72"/>
        <v>40422.875</v>
      </c>
      <c r="K1580" s="4">
        <v>1281317691</v>
      </c>
      <c r="L1580" s="11">
        <f t="shared" si="73"/>
        <v>40398.857534722221</v>
      </c>
      <c r="M1580" s="4" t="b">
        <v>0</v>
      </c>
      <c r="N1580" s="4">
        <v>4</v>
      </c>
      <c r="O1580" s="16">
        <f>(E1580/D1580)*100</f>
        <v>10.806536636794938</v>
      </c>
      <c r="P1580" s="7">
        <f t="shared" si="74"/>
        <v>51.25</v>
      </c>
      <c r="Q1580" s="4" t="str">
        <f>LEFT(T1580,FIND("/",T1580,1)-1)</f>
        <v>publishing</v>
      </c>
      <c r="R1580" s="4" t="str">
        <f>RIGHT(T1580,LEN(T1580)-FIND("/",T1580))</f>
        <v>art books</v>
      </c>
      <c r="S1580" s="4" t="b">
        <v>0</v>
      </c>
      <c r="T1580" s="4" t="s">
        <v>8290</v>
      </c>
    </row>
    <row r="1581" spans="1:20" ht="28.8" x14ac:dyDescent="0.3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11">
        <f t="shared" si="72"/>
        <v>41514.788090277776</v>
      </c>
      <c r="K1581" s="4">
        <v>1374882891</v>
      </c>
      <c r="L1581" s="11">
        <f t="shared" si="73"/>
        <v>41481.788090277776</v>
      </c>
      <c r="M1581" s="4" t="b">
        <v>0</v>
      </c>
      <c r="N1581" s="4">
        <v>2</v>
      </c>
      <c r="O1581" s="16">
        <f>(E1581/D1581)*100</f>
        <v>0.84008400840084008</v>
      </c>
      <c r="P1581" s="7">
        <f t="shared" si="74"/>
        <v>14</v>
      </c>
      <c r="Q1581" s="4" t="str">
        <f>LEFT(T1581,FIND("/",T1581,1)-1)</f>
        <v>publishing</v>
      </c>
      <c r="R1581" s="4" t="str">
        <f>RIGHT(T1581,LEN(T1581)-FIND("/",T1581))</f>
        <v>art books</v>
      </c>
      <c r="S1581" s="4" t="b">
        <v>0</v>
      </c>
      <c r="T1581" s="4" t="s">
        <v>8290</v>
      </c>
    </row>
    <row r="1582" spans="1:20" ht="28.8" x14ac:dyDescent="0.3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11">
        <f t="shared" si="72"/>
        <v>41049.841736111113</v>
      </c>
      <c r="K1582" s="4">
        <v>1332378726</v>
      </c>
      <c r="L1582" s="11">
        <f t="shared" si="73"/>
        <v>40989.841736111113</v>
      </c>
      <c r="M1582" s="4" t="b">
        <v>0</v>
      </c>
      <c r="N1582" s="4">
        <v>0</v>
      </c>
      <c r="O1582" s="16">
        <f>(E1582/D1582)*100</f>
        <v>0</v>
      </c>
      <c r="P1582" s="7" t="e">
        <f t="shared" si="74"/>
        <v>#DIV/0!</v>
      </c>
      <c r="Q1582" s="4" t="str">
        <f>LEFT(T1582,FIND("/",T1582,1)-1)</f>
        <v>publishing</v>
      </c>
      <c r="R1582" s="4" t="str">
        <f>RIGHT(T1582,LEN(T1582)-FIND("/",T1582))</f>
        <v>art books</v>
      </c>
      <c r="S1582" s="4" t="b">
        <v>0</v>
      </c>
      <c r="T1582" s="4" t="s">
        <v>8290</v>
      </c>
    </row>
    <row r="1583" spans="1:20" ht="28.8" x14ac:dyDescent="0.3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11">
        <f t="shared" si="72"/>
        <v>42357.240624999999</v>
      </c>
      <c r="K1583" s="4">
        <v>1447757190</v>
      </c>
      <c r="L1583" s="11">
        <f t="shared" si="73"/>
        <v>42325.240624999999</v>
      </c>
      <c r="M1583" s="4" t="b">
        <v>0</v>
      </c>
      <c r="N1583" s="4">
        <v>1</v>
      </c>
      <c r="O1583" s="16">
        <f>(E1583/D1583)*100</f>
        <v>0.5</v>
      </c>
      <c r="P1583" s="7">
        <f t="shared" si="74"/>
        <v>5</v>
      </c>
      <c r="Q1583" s="4" t="str">
        <f>LEFT(T1583,FIND("/",T1583,1)-1)</f>
        <v>photography</v>
      </c>
      <c r="R1583" s="4" t="str">
        <f>RIGHT(T1583,LEN(T1583)-FIND("/",T1583))</f>
        <v>places</v>
      </c>
      <c r="S1583" s="4" t="b">
        <v>0</v>
      </c>
      <c r="T1583" s="4" t="s">
        <v>8291</v>
      </c>
    </row>
    <row r="1584" spans="1:20" x14ac:dyDescent="0.3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11">
        <f t="shared" si="72"/>
        <v>42303.680555555555</v>
      </c>
      <c r="K1584" s="4">
        <v>1440961053</v>
      </c>
      <c r="L1584" s="11">
        <f t="shared" si="73"/>
        <v>42246.581631944442</v>
      </c>
      <c r="M1584" s="4" t="b">
        <v>0</v>
      </c>
      <c r="N1584" s="4">
        <v>3</v>
      </c>
      <c r="O1584" s="16">
        <f>(E1584/D1584)*100</f>
        <v>9.3000000000000007</v>
      </c>
      <c r="P1584" s="7">
        <f t="shared" si="74"/>
        <v>31</v>
      </c>
      <c r="Q1584" s="4" t="str">
        <f>LEFT(T1584,FIND("/",T1584,1)-1)</f>
        <v>photography</v>
      </c>
      <c r="R1584" s="4" t="str">
        <f>RIGHT(T1584,LEN(T1584)-FIND("/",T1584))</f>
        <v>places</v>
      </c>
      <c r="S1584" s="4" t="b">
        <v>0</v>
      </c>
      <c r="T1584" s="4" t="s">
        <v>8291</v>
      </c>
    </row>
    <row r="1585" spans="1:20" ht="28.8" x14ac:dyDescent="0.3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11">
        <f t="shared" si="72"/>
        <v>41907.696655092594</v>
      </c>
      <c r="K1585" s="4">
        <v>1409089391</v>
      </c>
      <c r="L1585" s="11">
        <f t="shared" si="73"/>
        <v>41877.696655092594</v>
      </c>
      <c r="M1585" s="4" t="b">
        <v>0</v>
      </c>
      <c r="N1585" s="4">
        <v>1</v>
      </c>
      <c r="O1585" s="16">
        <f>(E1585/D1585)*100</f>
        <v>7.4999999999999997E-2</v>
      </c>
      <c r="P1585" s="7">
        <f t="shared" si="74"/>
        <v>15</v>
      </c>
      <c r="Q1585" s="4" t="str">
        <f>LEFT(T1585,FIND("/",T1585,1)-1)</f>
        <v>photography</v>
      </c>
      <c r="R1585" s="4" t="str">
        <f>RIGHT(T1585,LEN(T1585)-FIND("/",T1585))</f>
        <v>places</v>
      </c>
      <c r="S1585" s="4" t="b">
        <v>0</v>
      </c>
      <c r="T1585" s="4" t="s">
        <v>8291</v>
      </c>
    </row>
    <row r="1586" spans="1:20" ht="28.8" x14ac:dyDescent="0.3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11">
        <f t="shared" si="72"/>
        <v>41789.440983796296</v>
      </c>
      <c r="K1586" s="4">
        <v>1400600101</v>
      </c>
      <c r="L1586" s="11">
        <f t="shared" si="73"/>
        <v>41779.440983796296</v>
      </c>
      <c r="M1586" s="4" t="b">
        <v>0</v>
      </c>
      <c r="N1586" s="4">
        <v>0</v>
      </c>
      <c r="O1586" s="16">
        <f>(E1586/D1586)*100</f>
        <v>0</v>
      </c>
      <c r="P1586" s="7" t="e">
        <f t="shared" si="74"/>
        <v>#DIV/0!</v>
      </c>
      <c r="Q1586" s="4" t="str">
        <f>LEFT(T1586,FIND("/",T1586,1)-1)</f>
        <v>photography</v>
      </c>
      <c r="R1586" s="4" t="str">
        <f>RIGHT(T1586,LEN(T1586)-FIND("/",T1586))</f>
        <v>places</v>
      </c>
      <c r="S1586" s="4" t="b">
        <v>0</v>
      </c>
      <c r="T1586" s="4" t="s">
        <v>8291</v>
      </c>
    </row>
    <row r="1587" spans="1:20" ht="28.8" x14ac:dyDescent="0.3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11">
        <f t="shared" si="72"/>
        <v>42729.249999999993</v>
      </c>
      <c r="K1587" s="4">
        <v>1480800568</v>
      </c>
      <c r="L1587" s="11">
        <f t="shared" si="73"/>
        <v>42707.687129629623</v>
      </c>
      <c r="M1587" s="4" t="b">
        <v>0</v>
      </c>
      <c r="N1587" s="4">
        <v>12</v>
      </c>
      <c r="O1587" s="16">
        <f>(E1587/D1587)*100</f>
        <v>79</v>
      </c>
      <c r="P1587" s="7">
        <f t="shared" si="74"/>
        <v>131.66666666666666</v>
      </c>
      <c r="Q1587" s="4" t="str">
        <f>LEFT(T1587,FIND("/",T1587,1)-1)</f>
        <v>photography</v>
      </c>
      <c r="R1587" s="4" t="str">
        <f>RIGHT(T1587,LEN(T1587)-FIND("/",T1587))</f>
        <v>places</v>
      </c>
      <c r="S1587" s="4" t="b">
        <v>0</v>
      </c>
      <c r="T1587" s="4" t="s">
        <v>8291</v>
      </c>
    </row>
    <row r="1588" spans="1:20" x14ac:dyDescent="0.3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11">
        <f t="shared" si="72"/>
        <v>42098.854421296295</v>
      </c>
      <c r="K1588" s="4">
        <v>1425609022</v>
      </c>
      <c r="L1588" s="11">
        <f t="shared" si="73"/>
        <v>42068.896087962967</v>
      </c>
      <c r="M1588" s="4" t="b">
        <v>0</v>
      </c>
      <c r="N1588" s="4">
        <v>0</v>
      </c>
      <c r="O1588" s="16">
        <f>(E1588/D1588)*100</f>
        <v>0</v>
      </c>
      <c r="P1588" s="7" t="e">
        <f t="shared" si="74"/>
        <v>#DIV/0!</v>
      </c>
      <c r="Q1588" s="4" t="str">
        <f>LEFT(T1588,FIND("/",T1588,1)-1)</f>
        <v>photography</v>
      </c>
      <c r="R1588" s="4" t="str">
        <f>RIGHT(T1588,LEN(T1588)-FIND("/",T1588))</f>
        <v>places</v>
      </c>
      <c r="S1588" s="4" t="b">
        <v>0</v>
      </c>
      <c r="T1588" s="4" t="s">
        <v>8291</v>
      </c>
    </row>
    <row r="1589" spans="1:20" ht="28.8" x14ac:dyDescent="0.3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11">
        <f t="shared" si="72"/>
        <v>41986.742650462962</v>
      </c>
      <c r="K1589" s="4">
        <v>1415918965</v>
      </c>
      <c r="L1589" s="11">
        <f t="shared" si="73"/>
        <v>41956.742650462962</v>
      </c>
      <c r="M1589" s="4" t="b">
        <v>0</v>
      </c>
      <c r="N1589" s="4">
        <v>1</v>
      </c>
      <c r="O1589" s="16">
        <f>(E1589/D1589)*100</f>
        <v>1.3333333333333334E-2</v>
      </c>
      <c r="P1589" s="7">
        <f t="shared" si="74"/>
        <v>1</v>
      </c>
      <c r="Q1589" s="4" t="str">
        <f>LEFT(T1589,FIND("/",T1589,1)-1)</f>
        <v>photography</v>
      </c>
      <c r="R1589" s="4" t="str">
        <f>RIGHT(T1589,LEN(T1589)-FIND("/",T1589))</f>
        <v>places</v>
      </c>
      <c r="S1589" s="4" t="b">
        <v>0</v>
      </c>
      <c r="T1589" s="4" t="s">
        <v>8291</v>
      </c>
    </row>
    <row r="1590" spans="1:20" x14ac:dyDescent="0.3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11">
        <f t="shared" si="72"/>
        <v>42035.633333333331</v>
      </c>
      <c r="K1590" s="4">
        <v>1420091999</v>
      </c>
      <c r="L1590" s="11">
        <f t="shared" si="73"/>
        <v>42005.041655092595</v>
      </c>
      <c r="M1590" s="4" t="b">
        <v>0</v>
      </c>
      <c r="N1590" s="4">
        <v>0</v>
      </c>
      <c r="O1590" s="16">
        <f>(E1590/D1590)*100</f>
        <v>0</v>
      </c>
      <c r="P1590" s="7" t="e">
        <f t="shared" si="74"/>
        <v>#DIV/0!</v>
      </c>
      <c r="Q1590" s="4" t="str">
        <f>LEFT(T1590,FIND("/",T1590,1)-1)</f>
        <v>photography</v>
      </c>
      <c r="R1590" s="4" t="str">
        <f>RIGHT(T1590,LEN(T1590)-FIND("/",T1590))</f>
        <v>places</v>
      </c>
      <c r="S1590" s="4" t="b">
        <v>0</v>
      </c>
      <c r="T1590" s="4" t="s">
        <v>8291</v>
      </c>
    </row>
    <row r="1591" spans="1:20" x14ac:dyDescent="0.3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11">
        <f t="shared" si="72"/>
        <v>42286.776458333326</v>
      </c>
      <c r="K1591" s="4">
        <v>1441841886</v>
      </c>
      <c r="L1591" s="11">
        <f t="shared" si="73"/>
        <v>42256.776458333326</v>
      </c>
      <c r="M1591" s="4" t="b">
        <v>0</v>
      </c>
      <c r="N1591" s="4">
        <v>0</v>
      </c>
      <c r="O1591" s="16">
        <f>(E1591/D1591)*100</f>
        <v>0</v>
      </c>
      <c r="P1591" s="7" t="e">
        <f t="shared" si="74"/>
        <v>#DIV/0!</v>
      </c>
      <c r="Q1591" s="4" t="str">
        <f>LEFT(T1591,FIND("/",T1591,1)-1)</f>
        <v>photography</v>
      </c>
      <c r="R1591" s="4" t="str">
        <f>RIGHT(T1591,LEN(T1591)-FIND("/",T1591))</f>
        <v>places</v>
      </c>
      <c r="S1591" s="4" t="b">
        <v>0</v>
      </c>
      <c r="T1591" s="4" t="s">
        <v>8291</v>
      </c>
    </row>
    <row r="1592" spans="1:20" x14ac:dyDescent="0.3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11">
        <f t="shared" si="72"/>
        <v>42270.648888888885</v>
      </c>
      <c r="K1592" s="4">
        <v>1440448464</v>
      </c>
      <c r="L1592" s="11">
        <f t="shared" si="73"/>
        <v>42240.648888888885</v>
      </c>
      <c r="M1592" s="4" t="b">
        <v>0</v>
      </c>
      <c r="N1592" s="4">
        <v>2</v>
      </c>
      <c r="O1592" s="16">
        <f>(E1592/D1592)*100</f>
        <v>1.7000000000000002</v>
      </c>
      <c r="P1592" s="7">
        <f t="shared" si="74"/>
        <v>510</v>
      </c>
      <c r="Q1592" s="4" t="str">
        <f>LEFT(T1592,FIND("/",T1592,1)-1)</f>
        <v>photography</v>
      </c>
      <c r="R1592" s="4" t="str">
        <f>RIGHT(T1592,LEN(T1592)-FIND("/",T1592))</f>
        <v>places</v>
      </c>
      <c r="S1592" s="4" t="b">
        <v>0</v>
      </c>
      <c r="T1592" s="4" t="s">
        <v>8291</v>
      </c>
    </row>
    <row r="1593" spans="1:20" ht="28.8" x14ac:dyDescent="0.3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11">
        <f t="shared" si="72"/>
        <v>42463.476168981484</v>
      </c>
      <c r="K1593" s="4">
        <v>1457112341</v>
      </c>
      <c r="L1593" s="11">
        <f t="shared" si="73"/>
        <v>42433.517835648141</v>
      </c>
      <c r="M1593" s="4" t="b">
        <v>0</v>
      </c>
      <c r="N1593" s="4">
        <v>92</v>
      </c>
      <c r="O1593" s="16">
        <f>(E1593/D1593)*100</f>
        <v>29.228571428571428</v>
      </c>
      <c r="P1593" s="7">
        <f t="shared" si="74"/>
        <v>44.478260869565219</v>
      </c>
      <c r="Q1593" s="4" t="str">
        <f>LEFT(T1593,FIND("/",T1593,1)-1)</f>
        <v>photography</v>
      </c>
      <c r="R1593" s="4" t="str">
        <f>RIGHT(T1593,LEN(T1593)-FIND("/",T1593))</f>
        <v>places</v>
      </c>
      <c r="S1593" s="4" t="b">
        <v>0</v>
      </c>
      <c r="T1593" s="4" t="s">
        <v>8291</v>
      </c>
    </row>
    <row r="1594" spans="1:20" x14ac:dyDescent="0.3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11">
        <f t="shared" si="72"/>
        <v>42090.822743055549</v>
      </c>
      <c r="K1594" s="4">
        <v>1423619085</v>
      </c>
      <c r="L1594" s="11">
        <f t="shared" si="73"/>
        <v>42045.86440972222</v>
      </c>
      <c r="M1594" s="4" t="b">
        <v>0</v>
      </c>
      <c r="N1594" s="4">
        <v>0</v>
      </c>
      <c r="O1594" s="16">
        <f>(E1594/D1594)*100</f>
        <v>0</v>
      </c>
      <c r="P1594" s="7" t="e">
        <f t="shared" si="74"/>
        <v>#DIV/0!</v>
      </c>
      <c r="Q1594" s="4" t="str">
        <f>LEFT(T1594,FIND("/",T1594,1)-1)</f>
        <v>photography</v>
      </c>
      <c r="R1594" s="4" t="str">
        <f>RIGHT(T1594,LEN(T1594)-FIND("/",T1594))</f>
        <v>places</v>
      </c>
      <c r="S1594" s="4" t="b">
        <v>0</v>
      </c>
      <c r="T1594" s="4" t="s">
        <v>8291</v>
      </c>
    </row>
    <row r="1595" spans="1:20" x14ac:dyDescent="0.3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11">
        <f t="shared" si="72"/>
        <v>42063.63721064815</v>
      </c>
      <c r="K1595" s="4">
        <v>1422562655</v>
      </c>
      <c r="L1595" s="11">
        <f t="shared" si="73"/>
        <v>42033.63721064815</v>
      </c>
      <c r="M1595" s="4" t="b">
        <v>0</v>
      </c>
      <c r="N1595" s="4">
        <v>3</v>
      </c>
      <c r="O1595" s="16">
        <f>(E1595/D1595)*100</f>
        <v>1.3636363636363637E-2</v>
      </c>
      <c r="P1595" s="7">
        <f t="shared" si="74"/>
        <v>1</v>
      </c>
      <c r="Q1595" s="4" t="str">
        <f>LEFT(T1595,FIND("/",T1595,1)-1)</f>
        <v>photography</v>
      </c>
      <c r="R1595" s="4" t="str">
        <f>RIGHT(T1595,LEN(T1595)-FIND("/",T1595))</f>
        <v>places</v>
      </c>
      <c r="S1595" s="4" t="b">
        <v>0</v>
      </c>
      <c r="T1595" s="4" t="s">
        <v>8291</v>
      </c>
    </row>
    <row r="1596" spans="1:20" x14ac:dyDescent="0.3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11">
        <f t="shared" si="72"/>
        <v>42505.472916666658</v>
      </c>
      <c r="K1596" s="4">
        <v>1458147982</v>
      </c>
      <c r="L1596" s="11">
        <f t="shared" si="73"/>
        <v>42445.504421296289</v>
      </c>
      <c r="M1596" s="4" t="b">
        <v>0</v>
      </c>
      <c r="N1596" s="4">
        <v>10</v>
      </c>
      <c r="O1596" s="16">
        <f>(E1596/D1596)*100</f>
        <v>20.5</v>
      </c>
      <c r="P1596" s="7">
        <f t="shared" si="74"/>
        <v>20.5</v>
      </c>
      <c r="Q1596" s="4" t="str">
        <f>LEFT(T1596,FIND("/",T1596,1)-1)</f>
        <v>photography</v>
      </c>
      <c r="R1596" s="4" t="str">
        <f>RIGHT(T1596,LEN(T1596)-FIND("/",T1596))</f>
        <v>places</v>
      </c>
      <c r="S1596" s="4" t="b">
        <v>0</v>
      </c>
      <c r="T1596" s="4" t="s">
        <v>8291</v>
      </c>
    </row>
    <row r="1597" spans="1:20" ht="28.8" x14ac:dyDescent="0.3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11">
        <f t="shared" si="72"/>
        <v>41808.634027777778</v>
      </c>
      <c r="K1597" s="4">
        <v>1400634728</v>
      </c>
      <c r="L1597" s="11">
        <f t="shared" si="73"/>
        <v>41779.84175925926</v>
      </c>
      <c r="M1597" s="4" t="b">
        <v>0</v>
      </c>
      <c r="N1597" s="4">
        <v>7</v>
      </c>
      <c r="O1597" s="16">
        <f>(E1597/D1597)*100</f>
        <v>0.27999999999999997</v>
      </c>
      <c r="P1597" s="7">
        <f t="shared" si="74"/>
        <v>40</v>
      </c>
      <c r="Q1597" s="4" t="str">
        <f>LEFT(T1597,FIND("/",T1597,1)-1)</f>
        <v>photography</v>
      </c>
      <c r="R1597" s="4" t="str">
        <f>RIGHT(T1597,LEN(T1597)-FIND("/",T1597))</f>
        <v>places</v>
      </c>
      <c r="S1597" s="4" t="b">
        <v>0</v>
      </c>
      <c r="T1597" s="4" t="s">
        <v>8291</v>
      </c>
    </row>
    <row r="1598" spans="1:20" x14ac:dyDescent="0.3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11">
        <f t="shared" si="72"/>
        <v>41986.26353009259</v>
      </c>
      <c r="K1598" s="4">
        <v>1414577969</v>
      </c>
      <c r="L1598" s="11">
        <f t="shared" si="73"/>
        <v>41941.221863425926</v>
      </c>
      <c r="M1598" s="4" t="b">
        <v>0</v>
      </c>
      <c r="N1598" s="4">
        <v>3</v>
      </c>
      <c r="O1598" s="16">
        <f>(E1598/D1598)*100</f>
        <v>2.3076923076923079</v>
      </c>
      <c r="P1598" s="7">
        <f t="shared" si="74"/>
        <v>25</v>
      </c>
      <c r="Q1598" s="4" t="str">
        <f>LEFT(T1598,FIND("/",T1598,1)-1)</f>
        <v>photography</v>
      </c>
      <c r="R1598" s="4" t="str">
        <f>RIGHT(T1598,LEN(T1598)-FIND("/",T1598))</f>
        <v>places</v>
      </c>
      <c r="S1598" s="4" t="b">
        <v>0</v>
      </c>
      <c r="T1598" s="4" t="s">
        <v>8291</v>
      </c>
    </row>
    <row r="1599" spans="1:20" x14ac:dyDescent="0.3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11">
        <f t="shared" si="72"/>
        <v>42633.145798611113</v>
      </c>
      <c r="K1599" s="4">
        <v>1471768197</v>
      </c>
      <c r="L1599" s="11">
        <f t="shared" si="73"/>
        <v>42603.145798611113</v>
      </c>
      <c r="M1599" s="4" t="b">
        <v>0</v>
      </c>
      <c r="N1599" s="4">
        <v>0</v>
      </c>
      <c r="O1599" s="16">
        <f>(E1599/D1599)*100</f>
        <v>0</v>
      </c>
      <c r="P1599" s="7" t="e">
        <f t="shared" si="74"/>
        <v>#DIV/0!</v>
      </c>
      <c r="Q1599" s="4" t="str">
        <f>LEFT(T1599,FIND("/",T1599,1)-1)</f>
        <v>photography</v>
      </c>
      <c r="R1599" s="4" t="str">
        <f>RIGHT(T1599,LEN(T1599)-FIND("/",T1599))</f>
        <v>places</v>
      </c>
      <c r="S1599" s="4" t="b">
        <v>0</v>
      </c>
      <c r="T1599" s="4" t="s">
        <v>8291</v>
      </c>
    </row>
    <row r="1600" spans="1:20" ht="28.8" x14ac:dyDescent="0.3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11">
        <f t="shared" si="72"/>
        <v>42211.459004629629</v>
      </c>
      <c r="K1600" s="4">
        <v>1432742458</v>
      </c>
      <c r="L1600" s="11">
        <f t="shared" si="73"/>
        <v>42151.459004629629</v>
      </c>
      <c r="M1600" s="4" t="b">
        <v>0</v>
      </c>
      <c r="N1600" s="4">
        <v>1</v>
      </c>
      <c r="O1600" s="16">
        <f>(E1600/D1600)*100</f>
        <v>0.125</v>
      </c>
      <c r="P1600" s="7">
        <f t="shared" si="74"/>
        <v>1</v>
      </c>
      <c r="Q1600" s="4" t="str">
        <f>LEFT(T1600,FIND("/",T1600,1)-1)</f>
        <v>photography</v>
      </c>
      <c r="R1600" s="4" t="str">
        <f>RIGHT(T1600,LEN(T1600)-FIND("/",T1600))</f>
        <v>places</v>
      </c>
      <c r="S1600" s="4" t="b">
        <v>0</v>
      </c>
      <c r="T1600" s="4" t="s">
        <v>8291</v>
      </c>
    </row>
    <row r="1601" spans="1:20" x14ac:dyDescent="0.3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11">
        <f t="shared" si="72"/>
        <v>42468.289074074077</v>
      </c>
      <c r="K1601" s="4">
        <v>1457528176</v>
      </c>
      <c r="L1601" s="11">
        <f t="shared" si="73"/>
        <v>42438.330740740734</v>
      </c>
      <c r="M1601" s="4" t="b">
        <v>0</v>
      </c>
      <c r="N1601" s="4">
        <v>0</v>
      </c>
      <c r="O1601" s="16">
        <f>(E1601/D1601)*100</f>
        <v>0</v>
      </c>
      <c r="P1601" s="7" t="e">
        <f t="shared" si="74"/>
        <v>#DIV/0!</v>
      </c>
      <c r="Q1601" s="4" t="str">
        <f>LEFT(T1601,FIND("/",T1601,1)-1)</f>
        <v>photography</v>
      </c>
      <c r="R1601" s="4" t="str">
        <f>RIGHT(T1601,LEN(T1601)-FIND("/",T1601))</f>
        <v>places</v>
      </c>
      <c r="S1601" s="4" t="b">
        <v>0</v>
      </c>
      <c r="T1601" s="4" t="s">
        <v>8291</v>
      </c>
    </row>
    <row r="1602" spans="1:20" ht="28.8" x14ac:dyDescent="0.3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11">
        <f t="shared" si="72"/>
        <v>41835.007638888885</v>
      </c>
      <c r="K1602" s="4">
        <v>1401585752</v>
      </c>
      <c r="L1602" s="11">
        <f t="shared" si="73"/>
        <v>41790.848981481482</v>
      </c>
      <c r="M1602" s="4" t="b">
        <v>0</v>
      </c>
      <c r="N1602" s="4">
        <v>9</v>
      </c>
      <c r="O1602" s="16">
        <f>(E1602/D1602)*100</f>
        <v>7.3400000000000007</v>
      </c>
      <c r="P1602" s="7">
        <f t="shared" si="74"/>
        <v>40.777777777777779</v>
      </c>
      <c r="Q1602" s="4" t="str">
        <f>LEFT(T1602,FIND("/",T1602,1)-1)</f>
        <v>photography</v>
      </c>
      <c r="R1602" s="4" t="str">
        <f>RIGHT(T1602,LEN(T1602)-FIND("/",T1602))</f>
        <v>places</v>
      </c>
      <c r="S1602" s="4" t="b">
        <v>0</v>
      </c>
      <c r="T1602" s="4" t="s">
        <v>8291</v>
      </c>
    </row>
    <row r="1603" spans="1:20" x14ac:dyDescent="0.3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11">
        <f t="shared" ref="J1603:J1666" si="75">(((I1603/60)/60)/24)+DATE(1970,1,1)+(-5/24)</f>
        <v>40667.884641203702</v>
      </c>
      <c r="K1603" s="4">
        <v>1301969633</v>
      </c>
      <c r="L1603" s="11">
        <f t="shared" ref="L1603:L1666" si="76">(((K1603/60)/60)/24)+DATE(1970,1,1)+(-5/24)</f>
        <v>40637.884641203702</v>
      </c>
      <c r="M1603" s="4" t="b">
        <v>0</v>
      </c>
      <c r="N1603" s="4">
        <v>56</v>
      </c>
      <c r="O1603" s="16">
        <f>(E1603/D1603)*100</f>
        <v>108.2492</v>
      </c>
      <c r="P1603" s="7">
        <f t="shared" ref="P1603:P1666" si="77">(E1603/N1603)</f>
        <v>48.325535714285714</v>
      </c>
      <c r="Q1603" s="4" t="str">
        <f>LEFT(T1603,FIND("/",T1603,1)-1)</f>
        <v>music</v>
      </c>
      <c r="R1603" s="4" t="str">
        <f>RIGHT(T1603,LEN(T1603)-FIND("/",T1603))</f>
        <v>rock</v>
      </c>
      <c r="S1603" s="4" t="b">
        <v>1</v>
      </c>
      <c r="T1603" s="4" t="s">
        <v>8276</v>
      </c>
    </row>
    <row r="1604" spans="1:20" x14ac:dyDescent="0.3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11">
        <f t="shared" si="75"/>
        <v>40830.75</v>
      </c>
      <c r="K1604" s="4">
        <v>1314947317</v>
      </c>
      <c r="L1604" s="11">
        <f t="shared" si="76"/>
        <v>40788.089317129627</v>
      </c>
      <c r="M1604" s="4" t="b">
        <v>0</v>
      </c>
      <c r="N1604" s="4">
        <v>32</v>
      </c>
      <c r="O1604" s="16">
        <f>(E1604/D1604)*100</f>
        <v>100.16666666666667</v>
      </c>
      <c r="P1604" s="7">
        <f t="shared" si="77"/>
        <v>46.953125</v>
      </c>
      <c r="Q1604" s="4" t="str">
        <f>LEFT(T1604,FIND("/",T1604,1)-1)</f>
        <v>music</v>
      </c>
      <c r="R1604" s="4" t="str">
        <f>RIGHT(T1604,LEN(T1604)-FIND("/",T1604))</f>
        <v>rock</v>
      </c>
      <c r="S1604" s="4" t="b">
        <v>1</v>
      </c>
      <c r="T1604" s="4" t="s">
        <v>8276</v>
      </c>
    </row>
    <row r="1605" spans="1:20" x14ac:dyDescent="0.3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11">
        <f t="shared" si="75"/>
        <v>40935.961331018516</v>
      </c>
      <c r="K1605" s="4">
        <v>1322539459</v>
      </c>
      <c r="L1605" s="11">
        <f t="shared" si="76"/>
        <v>40875.961331018516</v>
      </c>
      <c r="M1605" s="4" t="b">
        <v>0</v>
      </c>
      <c r="N1605" s="4">
        <v>30</v>
      </c>
      <c r="O1605" s="16">
        <f>(E1605/D1605)*100</f>
        <v>100.03299999999999</v>
      </c>
      <c r="P1605" s="7">
        <f t="shared" si="77"/>
        <v>66.688666666666663</v>
      </c>
      <c r="Q1605" s="4" t="str">
        <f>LEFT(T1605,FIND("/",T1605,1)-1)</f>
        <v>music</v>
      </c>
      <c r="R1605" s="4" t="str">
        <f>RIGHT(T1605,LEN(T1605)-FIND("/",T1605))</f>
        <v>rock</v>
      </c>
      <c r="S1605" s="4" t="b">
        <v>1</v>
      </c>
      <c r="T1605" s="4" t="s">
        <v>8276</v>
      </c>
    </row>
    <row r="1606" spans="1:20" ht="28.8" x14ac:dyDescent="0.3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11">
        <f t="shared" si="75"/>
        <v>40985.595312499994</v>
      </c>
      <c r="K1606" s="4">
        <v>1328559435</v>
      </c>
      <c r="L1606" s="11">
        <f t="shared" si="76"/>
        <v>40945.636979166666</v>
      </c>
      <c r="M1606" s="4" t="b">
        <v>0</v>
      </c>
      <c r="N1606" s="4">
        <v>70</v>
      </c>
      <c r="O1606" s="16">
        <f>(E1606/D1606)*100</f>
        <v>122.10714285714286</v>
      </c>
      <c r="P1606" s="7">
        <f t="shared" si="77"/>
        <v>48.842857142857142</v>
      </c>
      <c r="Q1606" s="4" t="str">
        <f>LEFT(T1606,FIND("/",T1606,1)-1)</f>
        <v>music</v>
      </c>
      <c r="R1606" s="4" t="str">
        <f>RIGHT(T1606,LEN(T1606)-FIND("/",T1606))</f>
        <v>rock</v>
      </c>
      <c r="S1606" s="4" t="b">
        <v>1</v>
      </c>
      <c r="T1606" s="4" t="s">
        <v>8276</v>
      </c>
    </row>
    <row r="1607" spans="1:20" ht="28.8" x14ac:dyDescent="0.3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11">
        <f t="shared" si="75"/>
        <v>40756.083333333328</v>
      </c>
      <c r="K1607" s="4">
        <v>1311380313</v>
      </c>
      <c r="L1607" s="11">
        <f t="shared" si="76"/>
        <v>40746.804548611108</v>
      </c>
      <c r="M1607" s="4" t="b">
        <v>0</v>
      </c>
      <c r="N1607" s="4">
        <v>44</v>
      </c>
      <c r="O1607" s="16">
        <f>(E1607/D1607)*100</f>
        <v>100.69333333333334</v>
      </c>
      <c r="P1607" s="7">
        <f t="shared" si="77"/>
        <v>137.30909090909091</v>
      </c>
      <c r="Q1607" s="4" t="str">
        <f>LEFT(T1607,FIND("/",T1607,1)-1)</f>
        <v>music</v>
      </c>
      <c r="R1607" s="4" t="str">
        <f>RIGHT(T1607,LEN(T1607)-FIND("/",T1607))</f>
        <v>rock</v>
      </c>
      <c r="S1607" s="4" t="b">
        <v>1</v>
      </c>
      <c r="T1607" s="4" t="s">
        <v>8276</v>
      </c>
    </row>
    <row r="1608" spans="1:20" ht="28.8" x14ac:dyDescent="0.3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11">
        <f t="shared" si="75"/>
        <v>40625.861550925925</v>
      </c>
      <c r="K1608" s="4">
        <v>1293158438</v>
      </c>
      <c r="L1608" s="11">
        <f t="shared" si="76"/>
        <v>40535.903217592589</v>
      </c>
      <c r="M1608" s="4" t="b">
        <v>0</v>
      </c>
      <c r="N1608" s="4">
        <v>92</v>
      </c>
      <c r="O1608" s="16">
        <f>(E1608/D1608)*100</f>
        <v>101.004125</v>
      </c>
      <c r="P1608" s="7">
        <f t="shared" si="77"/>
        <v>87.829673913043479</v>
      </c>
      <c r="Q1608" s="4" t="str">
        <f>LEFT(T1608,FIND("/",T1608,1)-1)</f>
        <v>music</v>
      </c>
      <c r="R1608" s="4" t="str">
        <f>RIGHT(T1608,LEN(T1608)-FIND("/",T1608))</f>
        <v>rock</v>
      </c>
      <c r="S1608" s="4" t="b">
        <v>1</v>
      </c>
      <c r="T1608" s="4" t="s">
        <v>8276</v>
      </c>
    </row>
    <row r="1609" spans="1:20" x14ac:dyDescent="0.3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11">
        <f t="shared" si="75"/>
        <v>41074.600127314814</v>
      </c>
      <c r="K1609" s="4">
        <v>1337887451</v>
      </c>
      <c r="L1609" s="11">
        <f t="shared" si="76"/>
        <v>41053.600127314814</v>
      </c>
      <c r="M1609" s="4" t="b">
        <v>0</v>
      </c>
      <c r="N1609" s="4">
        <v>205</v>
      </c>
      <c r="O1609" s="16">
        <f>(E1609/D1609)*100</f>
        <v>145.11000000000001</v>
      </c>
      <c r="P1609" s="7">
        <f t="shared" si="77"/>
        <v>70.785365853658533</v>
      </c>
      <c r="Q1609" s="4" t="str">
        <f>LEFT(T1609,FIND("/",T1609,1)-1)</f>
        <v>music</v>
      </c>
      <c r="R1609" s="4" t="str">
        <f>RIGHT(T1609,LEN(T1609)-FIND("/",T1609))</f>
        <v>rock</v>
      </c>
      <c r="S1609" s="4" t="b">
        <v>1</v>
      </c>
      <c r="T1609" s="4" t="s">
        <v>8276</v>
      </c>
    </row>
    <row r="1610" spans="1:20" x14ac:dyDescent="0.3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11">
        <f t="shared" si="75"/>
        <v>41640.018055555556</v>
      </c>
      <c r="K1610" s="4">
        <v>1385754986</v>
      </c>
      <c r="L1610" s="11">
        <f t="shared" si="76"/>
        <v>41607.622523148144</v>
      </c>
      <c r="M1610" s="4" t="b">
        <v>0</v>
      </c>
      <c r="N1610" s="4">
        <v>23</v>
      </c>
      <c r="O1610" s="16">
        <f>(E1610/D1610)*100</f>
        <v>101.25</v>
      </c>
      <c r="P1610" s="7">
        <f t="shared" si="77"/>
        <v>52.826086956521742</v>
      </c>
      <c r="Q1610" s="4" t="str">
        <f>LEFT(T1610,FIND("/",T1610,1)-1)</f>
        <v>music</v>
      </c>
      <c r="R1610" s="4" t="str">
        <f>RIGHT(T1610,LEN(T1610)-FIND("/",T1610))</f>
        <v>rock</v>
      </c>
      <c r="S1610" s="4" t="b">
        <v>1</v>
      </c>
      <c r="T1610" s="4" t="s">
        <v>8276</v>
      </c>
    </row>
    <row r="1611" spans="1:20" ht="28.8" x14ac:dyDescent="0.3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11">
        <f t="shared" si="75"/>
        <v>40849.125</v>
      </c>
      <c r="K1611" s="4">
        <v>1315612909</v>
      </c>
      <c r="L1611" s="11">
        <f t="shared" si="76"/>
        <v>40795.792928240735</v>
      </c>
      <c r="M1611" s="4" t="b">
        <v>0</v>
      </c>
      <c r="N1611" s="4">
        <v>4</v>
      </c>
      <c r="O1611" s="16">
        <f>(E1611/D1611)*100</f>
        <v>118.33333333333333</v>
      </c>
      <c r="P1611" s="7">
        <f t="shared" si="77"/>
        <v>443.75</v>
      </c>
      <c r="Q1611" s="4" t="str">
        <f>LEFT(T1611,FIND("/",T1611,1)-1)</f>
        <v>music</v>
      </c>
      <c r="R1611" s="4" t="str">
        <f>RIGHT(T1611,LEN(T1611)-FIND("/",T1611))</f>
        <v>rock</v>
      </c>
      <c r="S1611" s="4" t="b">
        <v>1</v>
      </c>
      <c r="T1611" s="4" t="s">
        <v>8276</v>
      </c>
    </row>
    <row r="1612" spans="1:20" x14ac:dyDescent="0.3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11">
        <f t="shared" si="75"/>
        <v>41258.716550925921</v>
      </c>
      <c r="K1612" s="4">
        <v>1353017510</v>
      </c>
      <c r="L1612" s="11">
        <f t="shared" si="76"/>
        <v>41228.716550925921</v>
      </c>
      <c r="M1612" s="4" t="b">
        <v>0</v>
      </c>
      <c r="N1612" s="4">
        <v>112</v>
      </c>
      <c r="O1612" s="16">
        <f>(E1612/D1612)*100</f>
        <v>271.85000000000002</v>
      </c>
      <c r="P1612" s="7">
        <f t="shared" si="77"/>
        <v>48.544642857142854</v>
      </c>
      <c r="Q1612" s="4" t="str">
        <f>LEFT(T1612,FIND("/",T1612,1)-1)</f>
        <v>music</v>
      </c>
      <c r="R1612" s="4" t="str">
        <f>RIGHT(T1612,LEN(T1612)-FIND("/",T1612))</f>
        <v>rock</v>
      </c>
      <c r="S1612" s="4" t="b">
        <v>1</v>
      </c>
      <c r="T1612" s="4" t="s">
        <v>8276</v>
      </c>
    </row>
    <row r="1613" spans="1:20" x14ac:dyDescent="0.3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11">
        <f t="shared" si="75"/>
        <v>41429.792037037034</v>
      </c>
      <c r="K1613" s="4">
        <v>1368576032</v>
      </c>
      <c r="L1613" s="11">
        <f t="shared" si="76"/>
        <v>41408.792037037034</v>
      </c>
      <c r="M1613" s="4" t="b">
        <v>0</v>
      </c>
      <c r="N1613" s="4">
        <v>27</v>
      </c>
      <c r="O1613" s="16">
        <f>(E1613/D1613)*100</f>
        <v>125.125</v>
      </c>
      <c r="P1613" s="7">
        <f t="shared" si="77"/>
        <v>37.074074074074076</v>
      </c>
      <c r="Q1613" s="4" t="str">
        <f>LEFT(T1613,FIND("/",T1613,1)-1)</f>
        <v>music</v>
      </c>
      <c r="R1613" s="4" t="str">
        <f>RIGHT(T1613,LEN(T1613)-FIND("/",T1613))</f>
        <v>rock</v>
      </c>
      <c r="S1613" s="4" t="b">
        <v>1</v>
      </c>
      <c r="T1613" s="4" t="s">
        <v>8276</v>
      </c>
    </row>
    <row r="1614" spans="1:20" ht="28.8" x14ac:dyDescent="0.3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11">
        <f t="shared" si="75"/>
        <v>41276.666481481479</v>
      </c>
      <c r="K1614" s="4">
        <v>1354568384</v>
      </c>
      <c r="L1614" s="11">
        <f t="shared" si="76"/>
        <v>41246.666481481479</v>
      </c>
      <c r="M1614" s="4" t="b">
        <v>0</v>
      </c>
      <c r="N1614" s="4">
        <v>11</v>
      </c>
      <c r="O1614" s="16">
        <f>(E1614/D1614)*100</f>
        <v>110.00000000000001</v>
      </c>
      <c r="P1614" s="7">
        <f t="shared" si="77"/>
        <v>50</v>
      </c>
      <c r="Q1614" s="4" t="str">
        <f>LEFT(T1614,FIND("/",T1614,1)-1)</f>
        <v>music</v>
      </c>
      <c r="R1614" s="4" t="str">
        <f>RIGHT(T1614,LEN(T1614)-FIND("/",T1614))</f>
        <v>rock</v>
      </c>
      <c r="S1614" s="4" t="b">
        <v>1</v>
      </c>
      <c r="T1614" s="4" t="s">
        <v>8276</v>
      </c>
    </row>
    <row r="1615" spans="1:20" ht="28.8" x14ac:dyDescent="0.3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11">
        <f t="shared" si="75"/>
        <v>41111.861134259256</v>
      </c>
      <c r="K1615" s="4">
        <v>1340329202</v>
      </c>
      <c r="L1615" s="11">
        <f t="shared" si="76"/>
        <v>41081.861134259256</v>
      </c>
      <c r="M1615" s="4" t="b">
        <v>0</v>
      </c>
      <c r="N1615" s="4">
        <v>26</v>
      </c>
      <c r="O1615" s="16">
        <f>(E1615/D1615)*100</f>
        <v>101.49999999999999</v>
      </c>
      <c r="P1615" s="7">
        <f t="shared" si="77"/>
        <v>39.03846153846154</v>
      </c>
      <c r="Q1615" s="4" t="str">
        <f>LEFT(T1615,FIND("/",T1615,1)-1)</f>
        <v>music</v>
      </c>
      <c r="R1615" s="4" t="str">
        <f>RIGHT(T1615,LEN(T1615)-FIND("/",T1615))</f>
        <v>rock</v>
      </c>
      <c r="S1615" s="4" t="b">
        <v>1</v>
      </c>
      <c r="T1615" s="4" t="s">
        <v>8276</v>
      </c>
    </row>
    <row r="1616" spans="1:20" ht="28.8" x14ac:dyDescent="0.3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11">
        <f t="shared" si="75"/>
        <v>41854.5</v>
      </c>
      <c r="K1616" s="4">
        <v>1401924769</v>
      </c>
      <c r="L1616" s="11">
        <f t="shared" si="76"/>
        <v>41794.772789351846</v>
      </c>
      <c r="M1616" s="4" t="b">
        <v>0</v>
      </c>
      <c r="N1616" s="4">
        <v>77</v>
      </c>
      <c r="O1616" s="16">
        <f>(E1616/D1616)*100</f>
        <v>102.69999999999999</v>
      </c>
      <c r="P1616" s="7">
        <f t="shared" si="77"/>
        <v>66.688311688311686</v>
      </c>
      <c r="Q1616" s="4" t="str">
        <f>LEFT(T1616,FIND("/",T1616,1)-1)</f>
        <v>music</v>
      </c>
      <c r="R1616" s="4" t="str">
        <f>RIGHT(T1616,LEN(T1616)-FIND("/",T1616))</f>
        <v>rock</v>
      </c>
      <c r="S1616" s="4" t="b">
        <v>1</v>
      </c>
      <c r="T1616" s="4" t="s">
        <v>8276</v>
      </c>
    </row>
    <row r="1617" spans="1:20" ht="28.8" x14ac:dyDescent="0.3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11">
        <f t="shared" si="75"/>
        <v>40889.884212962963</v>
      </c>
      <c r="K1617" s="4">
        <v>1319850796</v>
      </c>
      <c r="L1617" s="11">
        <f t="shared" si="76"/>
        <v>40844.842546296291</v>
      </c>
      <c r="M1617" s="4" t="b">
        <v>0</v>
      </c>
      <c r="N1617" s="4">
        <v>136</v>
      </c>
      <c r="O1617" s="16">
        <f>(E1617/D1617)*100</f>
        <v>114.12500000000001</v>
      </c>
      <c r="P1617" s="7">
        <f t="shared" si="77"/>
        <v>67.132352941176464</v>
      </c>
      <c r="Q1617" s="4" t="str">
        <f>LEFT(T1617,FIND("/",T1617,1)-1)</f>
        <v>music</v>
      </c>
      <c r="R1617" s="4" t="str">
        <f>RIGHT(T1617,LEN(T1617)-FIND("/",T1617))</f>
        <v>rock</v>
      </c>
      <c r="S1617" s="4" t="b">
        <v>1</v>
      </c>
      <c r="T1617" s="4" t="s">
        <v>8276</v>
      </c>
    </row>
    <row r="1618" spans="1:20" x14ac:dyDescent="0.3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11">
        <f t="shared" si="75"/>
        <v>41235.708333333328</v>
      </c>
      <c r="K1618" s="4">
        <v>1350061821</v>
      </c>
      <c r="L1618" s="11">
        <f t="shared" si="76"/>
        <v>41194.507187499999</v>
      </c>
      <c r="M1618" s="4" t="b">
        <v>0</v>
      </c>
      <c r="N1618" s="4">
        <v>157</v>
      </c>
      <c r="O1618" s="16">
        <f>(E1618/D1618)*100</f>
        <v>104.2</v>
      </c>
      <c r="P1618" s="7">
        <f t="shared" si="77"/>
        <v>66.369426751592357</v>
      </c>
      <c r="Q1618" s="4" t="str">
        <f>LEFT(T1618,FIND("/",T1618,1)-1)</f>
        <v>music</v>
      </c>
      <c r="R1618" s="4" t="str">
        <f>RIGHT(T1618,LEN(T1618)-FIND("/",T1618))</f>
        <v>rock</v>
      </c>
      <c r="S1618" s="4" t="b">
        <v>1</v>
      </c>
      <c r="T1618" s="4" t="s">
        <v>8276</v>
      </c>
    </row>
    <row r="1619" spans="1:20" x14ac:dyDescent="0.3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11">
        <f t="shared" si="75"/>
        <v>41579.583333333328</v>
      </c>
      <c r="K1619" s="4">
        <v>1380470188</v>
      </c>
      <c r="L1619" s="11">
        <f t="shared" si="76"/>
        <v>41546.455879629626</v>
      </c>
      <c r="M1619" s="4" t="b">
        <v>0</v>
      </c>
      <c r="N1619" s="4">
        <v>158</v>
      </c>
      <c r="O1619" s="16">
        <f>(E1619/D1619)*100</f>
        <v>145.85714285714286</v>
      </c>
      <c r="P1619" s="7">
        <f t="shared" si="77"/>
        <v>64.620253164556956</v>
      </c>
      <c r="Q1619" s="4" t="str">
        <f>LEFT(T1619,FIND("/",T1619,1)-1)</f>
        <v>music</v>
      </c>
      <c r="R1619" s="4" t="str">
        <f>RIGHT(T1619,LEN(T1619)-FIND("/",T1619))</f>
        <v>rock</v>
      </c>
      <c r="S1619" s="4" t="b">
        <v>1</v>
      </c>
      <c r="T1619" s="4" t="s">
        <v>8276</v>
      </c>
    </row>
    <row r="1620" spans="1:20" x14ac:dyDescent="0.3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11">
        <f t="shared" si="75"/>
        <v>41341.446006944439</v>
      </c>
      <c r="K1620" s="4">
        <v>1359301335</v>
      </c>
      <c r="L1620" s="11">
        <f t="shared" si="76"/>
        <v>41301.446006944439</v>
      </c>
      <c r="M1620" s="4" t="b">
        <v>0</v>
      </c>
      <c r="N1620" s="4">
        <v>27</v>
      </c>
      <c r="O1620" s="16">
        <f>(E1620/D1620)*100</f>
        <v>105.06666666666666</v>
      </c>
      <c r="P1620" s="7">
        <f t="shared" si="77"/>
        <v>58.370370370370374</v>
      </c>
      <c r="Q1620" s="4" t="str">
        <f>LEFT(T1620,FIND("/",T1620,1)-1)</f>
        <v>music</v>
      </c>
      <c r="R1620" s="4" t="str">
        <f>RIGHT(T1620,LEN(T1620)-FIND("/",T1620))</f>
        <v>rock</v>
      </c>
      <c r="S1620" s="4" t="b">
        <v>1</v>
      </c>
      <c r="T1620" s="4" t="s">
        <v>8276</v>
      </c>
    </row>
    <row r="1621" spans="1:20" ht="28.8" x14ac:dyDescent="0.3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11">
        <f t="shared" si="75"/>
        <v>41896.977847222224</v>
      </c>
      <c r="K1621" s="4">
        <v>1408940886</v>
      </c>
      <c r="L1621" s="11">
        <f t="shared" si="76"/>
        <v>41875.977847222224</v>
      </c>
      <c r="M1621" s="4" t="b">
        <v>0</v>
      </c>
      <c r="N1621" s="4">
        <v>23</v>
      </c>
      <c r="O1621" s="16">
        <f>(E1621/D1621)*100</f>
        <v>133.33333333333331</v>
      </c>
      <c r="P1621" s="7">
        <f t="shared" si="77"/>
        <v>86.956521739130437</v>
      </c>
      <c r="Q1621" s="4" t="str">
        <f>LEFT(T1621,FIND("/",T1621,1)-1)</f>
        <v>music</v>
      </c>
      <c r="R1621" s="4" t="str">
        <f>RIGHT(T1621,LEN(T1621)-FIND("/",T1621))</f>
        <v>rock</v>
      </c>
      <c r="S1621" s="4" t="b">
        <v>1</v>
      </c>
      <c r="T1621" s="4" t="s">
        <v>8276</v>
      </c>
    </row>
    <row r="1622" spans="1:20" x14ac:dyDescent="0.3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11">
        <f t="shared" si="75"/>
        <v>41328.131249999999</v>
      </c>
      <c r="K1622" s="4">
        <v>1361002140</v>
      </c>
      <c r="L1622" s="11">
        <f t="shared" si="76"/>
        <v>41321.131249999999</v>
      </c>
      <c r="M1622" s="4" t="b">
        <v>0</v>
      </c>
      <c r="N1622" s="4">
        <v>17</v>
      </c>
      <c r="O1622" s="16">
        <f>(E1622/D1622)*100</f>
        <v>112.99999999999999</v>
      </c>
      <c r="P1622" s="7">
        <f t="shared" si="77"/>
        <v>66.470588235294116</v>
      </c>
      <c r="Q1622" s="4" t="str">
        <f>LEFT(T1622,FIND("/",T1622,1)-1)</f>
        <v>music</v>
      </c>
      <c r="R1622" s="4" t="str">
        <f>RIGHT(T1622,LEN(T1622)-FIND("/",T1622))</f>
        <v>rock</v>
      </c>
      <c r="S1622" s="4" t="b">
        <v>1</v>
      </c>
      <c r="T1622" s="4" t="s">
        <v>8276</v>
      </c>
    </row>
    <row r="1623" spans="1:20" x14ac:dyDescent="0.3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11">
        <f t="shared" si="75"/>
        <v>41056.957638888889</v>
      </c>
      <c r="K1623" s="4">
        <v>1333550015</v>
      </c>
      <c r="L1623" s="11">
        <f t="shared" si="76"/>
        <v>41003.398321759254</v>
      </c>
      <c r="M1623" s="4" t="b">
        <v>0</v>
      </c>
      <c r="N1623" s="4">
        <v>37</v>
      </c>
      <c r="O1623" s="16">
        <f>(E1623/D1623)*100</f>
        <v>121.2</v>
      </c>
      <c r="P1623" s="7">
        <f t="shared" si="77"/>
        <v>163.78378378378378</v>
      </c>
      <c r="Q1623" s="4" t="str">
        <f>LEFT(T1623,FIND("/",T1623,1)-1)</f>
        <v>music</v>
      </c>
      <c r="R1623" s="4" t="str">
        <f>RIGHT(T1623,LEN(T1623)-FIND("/",T1623))</f>
        <v>rock</v>
      </c>
      <c r="S1623" s="4" t="b">
        <v>1</v>
      </c>
      <c r="T1623" s="4" t="s">
        <v>8276</v>
      </c>
    </row>
    <row r="1624" spans="1:20" x14ac:dyDescent="0.3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11">
        <f t="shared" si="75"/>
        <v>41990.124305555553</v>
      </c>
      <c r="K1624" s="4">
        <v>1415343874</v>
      </c>
      <c r="L1624" s="11">
        <f t="shared" si="76"/>
        <v>41950.086504629624</v>
      </c>
      <c r="M1624" s="4" t="b">
        <v>0</v>
      </c>
      <c r="N1624" s="4">
        <v>65</v>
      </c>
      <c r="O1624" s="16">
        <f>(E1624/D1624)*100</f>
        <v>101.72463768115942</v>
      </c>
      <c r="P1624" s="7">
        <f t="shared" si="77"/>
        <v>107.98461538461538</v>
      </c>
      <c r="Q1624" s="4" t="str">
        <f>LEFT(T1624,FIND("/",T1624,1)-1)</f>
        <v>music</v>
      </c>
      <c r="R1624" s="4" t="str">
        <f>RIGHT(T1624,LEN(T1624)-FIND("/",T1624))</f>
        <v>rock</v>
      </c>
      <c r="S1624" s="4" t="b">
        <v>1</v>
      </c>
      <c r="T1624" s="4" t="s">
        <v>8276</v>
      </c>
    </row>
    <row r="1625" spans="1:20" ht="28.8" x14ac:dyDescent="0.3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11">
        <f t="shared" si="75"/>
        <v>41513.480196759258</v>
      </c>
      <c r="K1625" s="4">
        <v>1372437089</v>
      </c>
      <c r="L1625" s="11">
        <f t="shared" si="76"/>
        <v>41453.480196759258</v>
      </c>
      <c r="M1625" s="4" t="b">
        <v>0</v>
      </c>
      <c r="N1625" s="4">
        <v>18</v>
      </c>
      <c r="O1625" s="16">
        <f>(E1625/D1625)*100</f>
        <v>101.06666666666666</v>
      </c>
      <c r="P1625" s="7">
        <f t="shared" si="77"/>
        <v>42.111111111111114</v>
      </c>
      <c r="Q1625" s="4" t="str">
        <f>LEFT(T1625,FIND("/",T1625,1)-1)</f>
        <v>music</v>
      </c>
      <c r="R1625" s="4" t="str">
        <f>RIGHT(T1625,LEN(T1625)-FIND("/",T1625))</f>
        <v>rock</v>
      </c>
      <c r="S1625" s="4" t="b">
        <v>1</v>
      </c>
      <c r="T1625" s="4" t="s">
        <v>8276</v>
      </c>
    </row>
    <row r="1626" spans="1:20" x14ac:dyDescent="0.3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11">
        <f t="shared" si="75"/>
        <v>41283.158969907403</v>
      </c>
      <c r="K1626" s="4">
        <v>1354265335</v>
      </c>
      <c r="L1626" s="11">
        <f t="shared" si="76"/>
        <v>41243.158969907403</v>
      </c>
      <c r="M1626" s="4" t="b">
        <v>0</v>
      </c>
      <c r="N1626" s="4">
        <v>25</v>
      </c>
      <c r="O1626" s="16">
        <f>(E1626/D1626)*100</f>
        <v>118</v>
      </c>
      <c r="P1626" s="7">
        <f t="shared" si="77"/>
        <v>47.2</v>
      </c>
      <c r="Q1626" s="4" t="str">
        <f>LEFT(T1626,FIND("/",T1626,1)-1)</f>
        <v>music</v>
      </c>
      <c r="R1626" s="4" t="str">
        <f>RIGHT(T1626,LEN(T1626)-FIND("/",T1626))</f>
        <v>rock</v>
      </c>
      <c r="S1626" s="4" t="b">
        <v>1</v>
      </c>
      <c r="T1626" s="4" t="s">
        <v>8276</v>
      </c>
    </row>
    <row r="1627" spans="1:20" ht="28.8" x14ac:dyDescent="0.3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11">
        <f t="shared" si="75"/>
        <v>41163.491354166668</v>
      </c>
      <c r="K1627" s="4">
        <v>1344962853</v>
      </c>
      <c r="L1627" s="11">
        <f t="shared" si="76"/>
        <v>41135.491354166668</v>
      </c>
      <c r="M1627" s="4" t="b">
        <v>0</v>
      </c>
      <c r="N1627" s="4">
        <v>104</v>
      </c>
      <c r="O1627" s="16">
        <f>(E1627/D1627)*100</f>
        <v>155.33333333333331</v>
      </c>
      <c r="P1627" s="7">
        <f t="shared" si="77"/>
        <v>112.01923076923077</v>
      </c>
      <c r="Q1627" s="4" t="str">
        <f>LEFT(T1627,FIND("/",T1627,1)-1)</f>
        <v>music</v>
      </c>
      <c r="R1627" s="4" t="str">
        <f>RIGHT(T1627,LEN(T1627)-FIND("/",T1627))</f>
        <v>rock</v>
      </c>
      <c r="S1627" s="4" t="b">
        <v>1</v>
      </c>
      <c r="T1627" s="4" t="s">
        <v>8276</v>
      </c>
    </row>
    <row r="1628" spans="1:20" x14ac:dyDescent="0.3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11">
        <f t="shared" si="75"/>
        <v>41609.681331018517</v>
      </c>
      <c r="K1628" s="4">
        <v>1383337267</v>
      </c>
      <c r="L1628" s="11">
        <f t="shared" si="76"/>
        <v>41579.639664351853</v>
      </c>
      <c r="M1628" s="4" t="b">
        <v>0</v>
      </c>
      <c r="N1628" s="4">
        <v>108</v>
      </c>
      <c r="O1628" s="16">
        <f>(E1628/D1628)*100</f>
        <v>101.18750000000001</v>
      </c>
      <c r="P1628" s="7">
        <f t="shared" si="77"/>
        <v>74.953703703703709</v>
      </c>
      <c r="Q1628" s="4" t="str">
        <f>LEFT(T1628,FIND("/",T1628,1)-1)</f>
        <v>music</v>
      </c>
      <c r="R1628" s="4" t="str">
        <f>RIGHT(T1628,LEN(T1628)-FIND("/",T1628))</f>
        <v>rock</v>
      </c>
      <c r="S1628" s="4" t="b">
        <v>1</v>
      </c>
      <c r="T1628" s="4" t="s">
        <v>8276</v>
      </c>
    </row>
    <row r="1629" spans="1:20" ht="28.8" x14ac:dyDescent="0.3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11">
        <f t="shared" si="75"/>
        <v>41238.999305555553</v>
      </c>
      <c r="K1629" s="4">
        <v>1351011489</v>
      </c>
      <c r="L1629" s="11">
        <f t="shared" si="76"/>
        <v>41205.498715277776</v>
      </c>
      <c r="M1629" s="4" t="b">
        <v>0</v>
      </c>
      <c r="N1629" s="4">
        <v>38</v>
      </c>
      <c r="O1629" s="16">
        <f>(E1629/D1629)*100</f>
        <v>117</v>
      </c>
      <c r="P1629" s="7">
        <f t="shared" si="77"/>
        <v>61.578947368421055</v>
      </c>
      <c r="Q1629" s="4" t="str">
        <f>LEFT(T1629,FIND("/",T1629,1)-1)</f>
        <v>music</v>
      </c>
      <c r="R1629" s="4" t="str">
        <f>RIGHT(T1629,LEN(T1629)-FIND("/",T1629))</f>
        <v>rock</v>
      </c>
      <c r="S1629" s="4" t="b">
        <v>1</v>
      </c>
      <c r="T1629" s="4" t="s">
        <v>8276</v>
      </c>
    </row>
    <row r="1630" spans="1:20" x14ac:dyDescent="0.3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11">
        <f t="shared" si="75"/>
        <v>41807.528726851851</v>
      </c>
      <c r="K1630" s="4">
        <v>1400175682</v>
      </c>
      <c r="L1630" s="11">
        <f t="shared" si="76"/>
        <v>41774.528726851851</v>
      </c>
      <c r="M1630" s="4" t="b">
        <v>0</v>
      </c>
      <c r="N1630" s="4">
        <v>88</v>
      </c>
      <c r="O1630" s="16">
        <f>(E1630/D1630)*100</f>
        <v>100.925</v>
      </c>
      <c r="P1630" s="7">
        <f t="shared" si="77"/>
        <v>45.875</v>
      </c>
      <c r="Q1630" s="4" t="str">
        <f>LEFT(T1630,FIND("/",T1630,1)-1)</f>
        <v>music</v>
      </c>
      <c r="R1630" s="4" t="str">
        <f>RIGHT(T1630,LEN(T1630)-FIND("/",T1630))</f>
        <v>rock</v>
      </c>
      <c r="S1630" s="4" t="b">
        <v>1</v>
      </c>
      <c r="T1630" s="4" t="s">
        <v>8276</v>
      </c>
    </row>
    <row r="1631" spans="1:20" ht="28.8" x14ac:dyDescent="0.3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11">
        <f t="shared" si="75"/>
        <v>41690.658946759257</v>
      </c>
      <c r="K1631" s="4">
        <v>1389041333</v>
      </c>
      <c r="L1631" s="11">
        <f t="shared" si="76"/>
        <v>41645.658946759257</v>
      </c>
      <c r="M1631" s="4" t="b">
        <v>0</v>
      </c>
      <c r="N1631" s="4">
        <v>82</v>
      </c>
      <c r="O1631" s="16">
        <f>(E1631/D1631)*100</f>
        <v>103.66666666666666</v>
      </c>
      <c r="P1631" s="7">
        <f t="shared" si="77"/>
        <v>75.853658536585371</v>
      </c>
      <c r="Q1631" s="4" t="str">
        <f>LEFT(T1631,FIND("/",T1631,1)-1)</f>
        <v>music</v>
      </c>
      <c r="R1631" s="4" t="str">
        <f>RIGHT(T1631,LEN(T1631)-FIND("/",T1631))</f>
        <v>rock</v>
      </c>
      <c r="S1631" s="4" t="b">
        <v>1</v>
      </c>
      <c r="T1631" s="4" t="s">
        <v>8276</v>
      </c>
    </row>
    <row r="1632" spans="1:20" ht="28.8" x14ac:dyDescent="0.3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11">
        <f t="shared" si="75"/>
        <v>40970.082638888889</v>
      </c>
      <c r="K1632" s="4">
        <v>1328040375</v>
      </c>
      <c r="L1632" s="11">
        <f t="shared" si="76"/>
        <v>40939.629340277774</v>
      </c>
      <c r="M1632" s="4" t="b">
        <v>0</v>
      </c>
      <c r="N1632" s="4">
        <v>126</v>
      </c>
      <c r="O1632" s="16">
        <f>(E1632/D1632)*100</f>
        <v>265.25</v>
      </c>
      <c r="P1632" s="7">
        <f t="shared" si="77"/>
        <v>84.206349206349202</v>
      </c>
      <c r="Q1632" s="4" t="str">
        <f>LEFT(T1632,FIND("/",T1632,1)-1)</f>
        <v>music</v>
      </c>
      <c r="R1632" s="4" t="str">
        <f>RIGHT(T1632,LEN(T1632)-FIND("/",T1632))</f>
        <v>rock</v>
      </c>
      <c r="S1632" s="4" t="b">
        <v>1</v>
      </c>
      <c r="T1632" s="4" t="s">
        <v>8276</v>
      </c>
    </row>
    <row r="1633" spans="1:20" ht="28.8" x14ac:dyDescent="0.3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11">
        <f t="shared" si="75"/>
        <v>41194.65116898148</v>
      </c>
      <c r="K1633" s="4">
        <v>1347482261</v>
      </c>
      <c r="L1633" s="11">
        <f t="shared" si="76"/>
        <v>41164.65116898148</v>
      </c>
      <c r="M1633" s="4" t="b">
        <v>0</v>
      </c>
      <c r="N1633" s="4">
        <v>133</v>
      </c>
      <c r="O1633" s="16">
        <f>(E1633/D1633)*100</f>
        <v>155.91</v>
      </c>
      <c r="P1633" s="7">
        <f t="shared" si="77"/>
        <v>117.22556390977444</v>
      </c>
      <c r="Q1633" s="4" t="str">
        <f>LEFT(T1633,FIND("/",T1633,1)-1)</f>
        <v>music</v>
      </c>
      <c r="R1633" s="4" t="str">
        <f>RIGHT(T1633,LEN(T1633)-FIND("/",T1633))</f>
        <v>rock</v>
      </c>
      <c r="S1633" s="4" t="b">
        <v>1</v>
      </c>
      <c r="T1633" s="4" t="s">
        <v>8276</v>
      </c>
    </row>
    <row r="1634" spans="1:20" ht="28.8" x14ac:dyDescent="0.3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11">
        <f t="shared" si="75"/>
        <v>40810.132569444439</v>
      </c>
      <c r="K1634" s="4">
        <v>1311667854</v>
      </c>
      <c r="L1634" s="11">
        <f t="shared" si="76"/>
        <v>40750.132569444439</v>
      </c>
      <c r="M1634" s="4" t="b">
        <v>0</v>
      </c>
      <c r="N1634" s="4">
        <v>47</v>
      </c>
      <c r="O1634" s="16">
        <f>(E1634/D1634)*100</f>
        <v>101.62500000000001</v>
      </c>
      <c r="P1634" s="7">
        <f t="shared" si="77"/>
        <v>86.489361702127653</v>
      </c>
      <c r="Q1634" s="4" t="str">
        <f>LEFT(T1634,FIND("/",T1634,1)-1)</f>
        <v>music</v>
      </c>
      <c r="R1634" s="4" t="str">
        <f>RIGHT(T1634,LEN(T1634)-FIND("/",T1634))</f>
        <v>rock</v>
      </c>
      <c r="S1634" s="4" t="b">
        <v>1</v>
      </c>
      <c r="T1634" s="4" t="s">
        <v>8276</v>
      </c>
    </row>
    <row r="1635" spans="1:20" ht="28.8" x14ac:dyDescent="0.3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11">
        <f t="shared" si="75"/>
        <v>40924</v>
      </c>
      <c r="K1635" s="4">
        <v>1324329156</v>
      </c>
      <c r="L1635" s="11">
        <f t="shared" si="76"/>
        <v>40896.675416666665</v>
      </c>
      <c r="M1635" s="4" t="b">
        <v>0</v>
      </c>
      <c r="N1635" s="4">
        <v>58</v>
      </c>
      <c r="O1635" s="16">
        <f>(E1635/D1635)*100</f>
        <v>100</v>
      </c>
      <c r="P1635" s="7">
        <f t="shared" si="77"/>
        <v>172.41379310344828</v>
      </c>
      <c r="Q1635" s="4" t="str">
        <f>LEFT(T1635,FIND("/",T1635,1)-1)</f>
        <v>music</v>
      </c>
      <c r="R1635" s="4" t="str">
        <f>RIGHT(T1635,LEN(T1635)-FIND("/",T1635))</f>
        <v>rock</v>
      </c>
      <c r="S1635" s="4" t="b">
        <v>1</v>
      </c>
      <c r="T1635" s="4" t="s">
        <v>8276</v>
      </c>
    </row>
    <row r="1636" spans="1:20" x14ac:dyDescent="0.3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11">
        <f t="shared" si="75"/>
        <v>40696.040972222218</v>
      </c>
      <c r="K1636" s="4">
        <v>1303706001</v>
      </c>
      <c r="L1636" s="11">
        <f t="shared" si="76"/>
        <v>40657.981493055551</v>
      </c>
      <c r="M1636" s="4" t="b">
        <v>0</v>
      </c>
      <c r="N1636" s="4">
        <v>32</v>
      </c>
      <c r="O1636" s="16">
        <f>(E1636/D1636)*100</f>
        <v>100.49999999999999</v>
      </c>
      <c r="P1636" s="7">
        <f t="shared" si="77"/>
        <v>62.8125</v>
      </c>
      <c r="Q1636" s="4" t="str">
        <f>LEFT(T1636,FIND("/",T1636,1)-1)</f>
        <v>music</v>
      </c>
      <c r="R1636" s="4" t="str">
        <f>RIGHT(T1636,LEN(T1636)-FIND("/",T1636))</f>
        <v>rock</v>
      </c>
      <c r="S1636" s="4" t="b">
        <v>1</v>
      </c>
      <c r="T1636" s="4" t="s">
        <v>8276</v>
      </c>
    </row>
    <row r="1637" spans="1:20" ht="28.8" x14ac:dyDescent="0.3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11">
        <f t="shared" si="75"/>
        <v>42562.660428240742</v>
      </c>
      <c r="K1637" s="4">
        <v>1463086261</v>
      </c>
      <c r="L1637" s="11">
        <f t="shared" si="76"/>
        <v>42502.660428240742</v>
      </c>
      <c r="M1637" s="4" t="b">
        <v>0</v>
      </c>
      <c r="N1637" s="4">
        <v>37</v>
      </c>
      <c r="O1637" s="16">
        <f>(E1637/D1637)*100</f>
        <v>125.29999999999998</v>
      </c>
      <c r="P1637" s="7">
        <f t="shared" si="77"/>
        <v>67.729729729729726</v>
      </c>
      <c r="Q1637" s="4" t="str">
        <f>LEFT(T1637,FIND("/",T1637,1)-1)</f>
        <v>music</v>
      </c>
      <c r="R1637" s="4" t="str">
        <f>RIGHT(T1637,LEN(T1637)-FIND("/",T1637))</f>
        <v>rock</v>
      </c>
      <c r="S1637" s="4" t="b">
        <v>1</v>
      </c>
      <c r="T1637" s="4" t="s">
        <v>8276</v>
      </c>
    </row>
    <row r="1638" spans="1:20" ht="28.8" x14ac:dyDescent="0.3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11">
        <f t="shared" si="75"/>
        <v>40705.958333333328</v>
      </c>
      <c r="K1638" s="4">
        <v>1304129088</v>
      </c>
      <c r="L1638" s="11">
        <f t="shared" si="76"/>
        <v>40662.878333333334</v>
      </c>
      <c r="M1638" s="4" t="b">
        <v>0</v>
      </c>
      <c r="N1638" s="4">
        <v>87</v>
      </c>
      <c r="O1638" s="16">
        <f>(E1638/D1638)*100</f>
        <v>103.55555555555556</v>
      </c>
      <c r="P1638" s="7">
        <f t="shared" si="77"/>
        <v>53.5632183908046</v>
      </c>
      <c r="Q1638" s="4" t="str">
        <f>LEFT(T1638,FIND("/",T1638,1)-1)</f>
        <v>music</v>
      </c>
      <c r="R1638" s="4" t="str">
        <f>RIGHT(T1638,LEN(T1638)-FIND("/",T1638))</f>
        <v>rock</v>
      </c>
      <c r="S1638" s="4" t="b">
        <v>1</v>
      </c>
      <c r="T1638" s="4" t="s">
        <v>8276</v>
      </c>
    </row>
    <row r="1639" spans="1:20" x14ac:dyDescent="0.3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11">
        <f t="shared" si="75"/>
        <v>40178.777083333334</v>
      </c>
      <c r="K1639" s="4">
        <v>1257444140</v>
      </c>
      <c r="L1639" s="11">
        <f t="shared" si="76"/>
        <v>40122.543287037035</v>
      </c>
      <c r="M1639" s="4" t="b">
        <v>0</v>
      </c>
      <c r="N1639" s="4">
        <v>15</v>
      </c>
      <c r="O1639" s="16">
        <f>(E1639/D1639)*100</f>
        <v>103.8</v>
      </c>
      <c r="P1639" s="7">
        <f t="shared" si="77"/>
        <v>34.6</v>
      </c>
      <c r="Q1639" s="4" t="str">
        <f>LEFT(T1639,FIND("/",T1639,1)-1)</f>
        <v>music</v>
      </c>
      <c r="R1639" s="4" t="str">
        <f>RIGHT(T1639,LEN(T1639)-FIND("/",T1639))</f>
        <v>rock</v>
      </c>
      <c r="S1639" s="4" t="b">
        <v>1</v>
      </c>
      <c r="T1639" s="4" t="s">
        <v>8276</v>
      </c>
    </row>
    <row r="1640" spans="1:20" x14ac:dyDescent="0.3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11">
        <f t="shared" si="75"/>
        <v>41333.684027777774</v>
      </c>
      <c r="K1640" s="4">
        <v>1358180968</v>
      </c>
      <c r="L1640" s="11">
        <f t="shared" si="76"/>
        <v>41288.478796296295</v>
      </c>
      <c r="M1640" s="4" t="b">
        <v>0</v>
      </c>
      <c r="N1640" s="4">
        <v>27</v>
      </c>
      <c r="O1640" s="16">
        <f>(E1640/D1640)*100</f>
        <v>105</v>
      </c>
      <c r="P1640" s="7">
        <f t="shared" si="77"/>
        <v>38.888888888888886</v>
      </c>
      <c r="Q1640" s="4" t="str">
        <f>LEFT(T1640,FIND("/",T1640,1)-1)</f>
        <v>music</v>
      </c>
      <c r="R1640" s="4" t="str">
        <f>RIGHT(T1640,LEN(T1640)-FIND("/",T1640))</f>
        <v>rock</v>
      </c>
      <c r="S1640" s="4" t="b">
        <v>1</v>
      </c>
      <c r="T1640" s="4" t="s">
        <v>8276</v>
      </c>
    </row>
    <row r="1641" spans="1:20" ht="28.8" x14ac:dyDescent="0.3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11">
        <f t="shared" si="75"/>
        <v>40971.444039351853</v>
      </c>
      <c r="K1641" s="4">
        <v>1328197165</v>
      </c>
      <c r="L1641" s="11">
        <f t="shared" si="76"/>
        <v>40941.444039351853</v>
      </c>
      <c r="M1641" s="4" t="b">
        <v>0</v>
      </c>
      <c r="N1641" s="4">
        <v>19</v>
      </c>
      <c r="O1641" s="16">
        <f>(E1641/D1641)*100</f>
        <v>100</v>
      </c>
      <c r="P1641" s="7">
        <f t="shared" si="77"/>
        <v>94.736842105263165</v>
      </c>
      <c r="Q1641" s="4" t="str">
        <f>LEFT(T1641,FIND("/",T1641,1)-1)</f>
        <v>music</v>
      </c>
      <c r="R1641" s="4" t="str">
        <f>RIGHT(T1641,LEN(T1641)-FIND("/",T1641))</f>
        <v>rock</v>
      </c>
      <c r="S1641" s="4" t="b">
        <v>1</v>
      </c>
      <c r="T1641" s="4" t="s">
        <v>8276</v>
      </c>
    </row>
    <row r="1642" spans="1:20" ht="28.8" x14ac:dyDescent="0.3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11">
        <f t="shared" si="75"/>
        <v>40392.874305555553</v>
      </c>
      <c r="K1642" s="4">
        <v>1279603955</v>
      </c>
      <c r="L1642" s="11">
        <f t="shared" si="76"/>
        <v>40379.022627314815</v>
      </c>
      <c r="M1642" s="4" t="b">
        <v>0</v>
      </c>
      <c r="N1642" s="4">
        <v>17</v>
      </c>
      <c r="O1642" s="16">
        <f>(E1642/D1642)*100</f>
        <v>169.86</v>
      </c>
      <c r="P1642" s="7">
        <f t="shared" si="77"/>
        <v>39.967058823529413</v>
      </c>
      <c r="Q1642" s="4" t="str">
        <f>LEFT(T1642,FIND("/",T1642,1)-1)</f>
        <v>music</v>
      </c>
      <c r="R1642" s="4" t="str">
        <f>RIGHT(T1642,LEN(T1642)-FIND("/",T1642))</f>
        <v>rock</v>
      </c>
      <c r="S1642" s="4" t="b">
        <v>1</v>
      </c>
      <c r="T1642" s="4" t="s">
        <v>8276</v>
      </c>
    </row>
    <row r="1643" spans="1:20" x14ac:dyDescent="0.3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11">
        <f t="shared" si="75"/>
        <v>41992.388240740744</v>
      </c>
      <c r="K1643" s="4">
        <v>1416406744</v>
      </c>
      <c r="L1643" s="11">
        <f t="shared" si="76"/>
        <v>41962.388240740744</v>
      </c>
      <c r="M1643" s="4" t="b">
        <v>0</v>
      </c>
      <c r="N1643" s="4">
        <v>26</v>
      </c>
      <c r="O1643" s="16">
        <f>(E1643/D1643)*100</f>
        <v>101.4</v>
      </c>
      <c r="P1643" s="7">
        <f t="shared" si="77"/>
        <v>97.5</v>
      </c>
      <c r="Q1643" s="4" t="str">
        <f>LEFT(T1643,FIND("/",T1643,1)-1)</f>
        <v>music</v>
      </c>
      <c r="R1643" s="4" t="str">
        <f>RIGHT(T1643,LEN(T1643)-FIND("/",T1643))</f>
        <v>pop</v>
      </c>
      <c r="S1643" s="4" t="b">
        <v>1</v>
      </c>
      <c r="T1643" s="4" t="s">
        <v>8292</v>
      </c>
    </row>
    <row r="1644" spans="1:20" x14ac:dyDescent="0.3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11">
        <f t="shared" si="75"/>
        <v>40707.816284722219</v>
      </c>
      <c r="K1644" s="4">
        <v>1306283727</v>
      </c>
      <c r="L1644" s="11">
        <f t="shared" si="76"/>
        <v>40687.816284722219</v>
      </c>
      <c r="M1644" s="4" t="b">
        <v>0</v>
      </c>
      <c r="N1644" s="4">
        <v>28</v>
      </c>
      <c r="O1644" s="16">
        <f>(E1644/D1644)*100</f>
        <v>100</v>
      </c>
      <c r="P1644" s="7">
        <f t="shared" si="77"/>
        <v>42.857142857142854</v>
      </c>
      <c r="Q1644" s="4" t="str">
        <f>LEFT(T1644,FIND("/",T1644,1)-1)</f>
        <v>music</v>
      </c>
      <c r="R1644" s="4" t="str">
        <f>RIGHT(T1644,LEN(T1644)-FIND("/",T1644))</f>
        <v>pop</v>
      </c>
      <c r="S1644" s="4" t="b">
        <v>1</v>
      </c>
      <c r="T1644" s="4" t="s">
        <v>8292</v>
      </c>
    </row>
    <row r="1645" spans="1:20" x14ac:dyDescent="0.3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11">
        <f t="shared" si="75"/>
        <v>41176.615879629629</v>
      </c>
      <c r="K1645" s="4">
        <v>1345924012</v>
      </c>
      <c r="L1645" s="11">
        <f t="shared" si="76"/>
        <v>41146.615879629629</v>
      </c>
      <c r="M1645" s="4" t="b">
        <v>0</v>
      </c>
      <c r="N1645" s="4">
        <v>37</v>
      </c>
      <c r="O1645" s="16">
        <f>(E1645/D1645)*100</f>
        <v>124.70000000000002</v>
      </c>
      <c r="P1645" s="7">
        <f t="shared" si="77"/>
        <v>168.51351351351352</v>
      </c>
      <c r="Q1645" s="4" t="str">
        <f>LEFT(T1645,FIND("/",T1645,1)-1)</f>
        <v>music</v>
      </c>
      <c r="R1645" s="4" t="str">
        <f>RIGHT(T1645,LEN(T1645)-FIND("/",T1645))</f>
        <v>pop</v>
      </c>
      <c r="S1645" s="4" t="b">
        <v>1</v>
      </c>
      <c r="T1645" s="4" t="s">
        <v>8292</v>
      </c>
    </row>
    <row r="1646" spans="1:20" x14ac:dyDescent="0.3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11">
        <f t="shared" si="75"/>
        <v>41234.893055555556</v>
      </c>
      <c r="K1646" s="4">
        <v>1348363560</v>
      </c>
      <c r="L1646" s="11">
        <f t="shared" si="76"/>
        <v>41174.851388888885</v>
      </c>
      <c r="M1646" s="4" t="b">
        <v>0</v>
      </c>
      <c r="N1646" s="4">
        <v>128</v>
      </c>
      <c r="O1646" s="16">
        <f>(E1646/D1646)*100</f>
        <v>109.5</v>
      </c>
      <c r="P1646" s="7">
        <f t="shared" si="77"/>
        <v>85.546875</v>
      </c>
      <c r="Q1646" s="4" t="str">
        <f>LEFT(T1646,FIND("/",T1646,1)-1)</f>
        <v>music</v>
      </c>
      <c r="R1646" s="4" t="str">
        <f>RIGHT(T1646,LEN(T1646)-FIND("/",T1646))</f>
        <v>pop</v>
      </c>
      <c r="S1646" s="4" t="b">
        <v>1</v>
      </c>
      <c r="T1646" s="4" t="s">
        <v>8292</v>
      </c>
    </row>
    <row r="1647" spans="1:20" x14ac:dyDescent="0.3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11">
        <f t="shared" si="75"/>
        <v>41535.409027777772</v>
      </c>
      <c r="K1647" s="4">
        <v>1378306140</v>
      </c>
      <c r="L1647" s="11">
        <f t="shared" si="76"/>
        <v>41521.409027777772</v>
      </c>
      <c r="M1647" s="4" t="b">
        <v>0</v>
      </c>
      <c r="N1647" s="4">
        <v>10</v>
      </c>
      <c r="O1647" s="16">
        <f>(E1647/D1647)*100</f>
        <v>110.80000000000001</v>
      </c>
      <c r="P1647" s="7">
        <f t="shared" si="77"/>
        <v>554</v>
      </c>
      <c r="Q1647" s="4" t="str">
        <f>LEFT(T1647,FIND("/",T1647,1)-1)</f>
        <v>music</v>
      </c>
      <c r="R1647" s="4" t="str">
        <f>RIGHT(T1647,LEN(T1647)-FIND("/",T1647))</f>
        <v>pop</v>
      </c>
      <c r="S1647" s="4" t="b">
        <v>1</v>
      </c>
      <c r="T1647" s="4" t="s">
        <v>8292</v>
      </c>
    </row>
    <row r="1648" spans="1:20" ht="28.8" x14ac:dyDescent="0.3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11">
        <f t="shared" si="75"/>
        <v>41865.549305555556</v>
      </c>
      <c r="K1648" s="4">
        <v>1405248503</v>
      </c>
      <c r="L1648" s="11">
        <f t="shared" si="76"/>
        <v>41833.241932870369</v>
      </c>
      <c r="M1648" s="4" t="b">
        <v>0</v>
      </c>
      <c r="N1648" s="4">
        <v>83</v>
      </c>
      <c r="O1648" s="16">
        <f>(E1648/D1648)*100</f>
        <v>110.2</v>
      </c>
      <c r="P1648" s="7">
        <f t="shared" si="77"/>
        <v>26.554216867469879</v>
      </c>
      <c r="Q1648" s="4" t="str">
        <f>LEFT(T1648,FIND("/",T1648,1)-1)</f>
        <v>music</v>
      </c>
      <c r="R1648" s="4" t="str">
        <f>RIGHT(T1648,LEN(T1648)-FIND("/",T1648))</f>
        <v>pop</v>
      </c>
      <c r="S1648" s="4" t="b">
        <v>1</v>
      </c>
      <c r="T1648" s="4" t="s">
        <v>8292</v>
      </c>
    </row>
    <row r="1649" spans="1:20" ht="28.8" x14ac:dyDescent="0.3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11">
        <f t="shared" si="75"/>
        <v>41069.201122685183</v>
      </c>
      <c r="K1649" s="4">
        <v>1336643377</v>
      </c>
      <c r="L1649" s="11">
        <f t="shared" si="76"/>
        <v>41039.201122685183</v>
      </c>
      <c r="M1649" s="4" t="b">
        <v>0</v>
      </c>
      <c r="N1649" s="4">
        <v>46</v>
      </c>
      <c r="O1649" s="16">
        <f>(E1649/D1649)*100</f>
        <v>104.71999999999998</v>
      </c>
      <c r="P1649" s="7">
        <f t="shared" si="77"/>
        <v>113.82608695652173</v>
      </c>
      <c r="Q1649" s="4" t="str">
        <f>LEFT(T1649,FIND("/",T1649,1)-1)</f>
        <v>music</v>
      </c>
      <c r="R1649" s="4" t="str">
        <f>RIGHT(T1649,LEN(T1649)-FIND("/",T1649))</f>
        <v>pop</v>
      </c>
      <c r="S1649" s="4" t="b">
        <v>1</v>
      </c>
      <c r="T1649" s="4" t="s">
        <v>8292</v>
      </c>
    </row>
    <row r="1650" spans="1:20" x14ac:dyDescent="0.3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11">
        <f t="shared" si="75"/>
        <v>40622.454652777778</v>
      </c>
      <c r="K1650" s="4">
        <v>1298048082</v>
      </c>
      <c r="L1650" s="11">
        <f t="shared" si="76"/>
        <v>40592.496319444443</v>
      </c>
      <c r="M1650" s="4" t="b">
        <v>0</v>
      </c>
      <c r="N1650" s="4">
        <v>90</v>
      </c>
      <c r="O1650" s="16">
        <f>(E1650/D1650)*100</f>
        <v>125.26086956521738</v>
      </c>
      <c r="P1650" s="7">
        <f t="shared" si="77"/>
        <v>32.011111111111113</v>
      </c>
      <c r="Q1650" s="4" t="str">
        <f>LEFT(T1650,FIND("/",T1650,1)-1)</f>
        <v>music</v>
      </c>
      <c r="R1650" s="4" t="str">
        <f>RIGHT(T1650,LEN(T1650)-FIND("/",T1650))</f>
        <v>pop</v>
      </c>
      <c r="S1650" s="4" t="b">
        <v>1</v>
      </c>
      <c r="T1650" s="4" t="s">
        <v>8292</v>
      </c>
    </row>
    <row r="1651" spans="1:20" ht="28.8" x14ac:dyDescent="0.3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11">
        <f t="shared" si="75"/>
        <v>41782.476331018515</v>
      </c>
      <c r="K1651" s="4">
        <v>1396974355</v>
      </c>
      <c r="L1651" s="11">
        <f t="shared" si="76"/>
        <v>41737.476331018515</v>
      </c>
      <c r="M1651" s="4" t="b">
        <v>0</v>
      </c>
      <c r="N1651" s="4">
        <v>81</v>
      </c>
      <c r="O1651" s="16">
        <f>(E1651/D1651)*100</f>
        <v>100.58763157894737</v>
      </c>
      <c r="P1651" s="7">
        <f t="shared" si="77"/>
        <v>47.189259259259259</v>
      </c>
      <c r="Q1651" s="4" t="str">
        <f>LEFT(T1651,FIND("/",T1651,1)-1)</f>
        <v>music</v>
      </c>
      <c r="R1651" s="4" t="str">
        <f>RIGHT(T1651,LEN(T1651)-FIND("/",T1651))</f>
        <v>pop</v>
      </c>
      <c r="S1651" s="4" t="b">
        <v>1</v>
      </c>
      <c r="T1651" s="4" t="s">
        <v>8292</v>
      </c>
    </row>
    <row r="1652" spans="1:20" x14ac:dyDescent="0.3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11">
        <f t="shared" si="75"/>
        <v>41556.227280092593</v>
      </c>
      <c r="K1652" s="4">
        <v>1378722437</v>
      </c>
      <c r="L1652" s="11">
        <f t="shared" si="76"/>
        <v>41526.227280092593</v>
      </c>
      <c r="M1652" s="4" t="b">
        <v>0</v>
      </c>
      <c r="N1652" s="4">
        <v>32</v>
      </c>
      <c r="O1652" s="16">
        <f>(E1652/D1652)*100</f>
        <v>141.55000000000001</v>
      </c>
      <c r="P1652" s="7">
        <f t="shared" si="77"/>
        <v>88.46875</v>
      </c>
      <c r="Q1652" s="4" t="str">
        <f>LEFT(T1652,FIND("/",T1652,1)-1)</f>
        <v>music</v>
      </c>
      <c r="R1652" s="4" t="str">
        <f>RIGHT(T1652,LEN(T1652)-FIND("/",T1652))</f>
        <v>pop</v>
      </c>
      <c r="S1652" s="4" t="b">
        <v>1</v>
      </c>
      <c r="T1652" s="4" t="s">
        <v>8292</v>
      </c>
    </row>
    <row r="1653" spans="1:20" ht="28.8" x14ac:dyDescent="0.3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11">
        <f t="shared" si="75"/>
        <v>40659.082638888889</v>
      </c>
      <c r="K1653" s="4">
        <v>1300916220</v>
      </c>
      <c r="L1653" s="11">
        <f t="shared" si="76"/>
        <v>40625.692361111105</v>
      </c>
      <c r="M1653" s="4" t="b">
        <v>0</v>
      </c>
      <c r="N1653" s="4">
        <v>20</v>
      </c>
      <c r="O1653" s="16">
        <f>(E1653/D1653)*100</f>
        <v>100.75</v>
      </c>
      <c r="P1653" s="7">
        <f t="shared" si="77"/>
        <v>100.75</v>
      </c>
      <c r="Q1653" s="4" t="str">
        <f>LEFT(T1653,FIND("/",T1653,1)-1)</f>
        <v>music</v>
      </c>
      <c r="R1653" s="4" t="str">
        <f>RIGHT(T1653,LEN(T1653)-FIND("/",T1653))</f>
        <v>pop</v>
      </c>
      <c r="S1653" s="4" t="b">
        <v>1</v>
      </c>
      <c r="T1653" s="4" t="s">
        <v>8292</v>
      </c>
    </row>
    <row r="1654" spans="1:20" ht="28.8" x14ac:dyDescent="0.3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11">
        <f t="shared" si="75"/>
        <v>41602.326307870368</v>
      </c>
      <c r="K1654" s="4">
        <v>1382701793</v>
      </c>
      <c r="L1654" s="11">
        <f t="shared" si="76"/>
        <v>41572.284641203703</v>
      </c>
      <c r="M1654" s="4" t="b">
        <v>0</v>
      </c>
      <c r="N1654" s="4">
        <v>70</v>
      </c>
      <c r="O1654" s="16">
        <f>(E1654/D1654)*100</f>
        <v>100.66666666666666</v>
      </c>
      <c r="P1654" s="7">
        <f t="shared" si="77"/>
        <v>64.714285714285708</v>
      </c>
      <c r="Q1654" s="4" t="str">
        <f>LEFT(T1654,FIND("/",T1654,1)-1)</f>
        <v>music</v>
      </c>
      <c r="R1654" s="4" t="str">
        <f>RIGHT(T1654,LEN(T1654)-FIND("/",T1654))</f>
        <v>pop</v>
      </c>
      <c r="S1654" s="4" t="b">
        <v>1</v>
      </c>
      <c r="T1654" s="4" t="s">
        <v>8292</v>
      </c>
    </row>
    <row r="1655" spans="1:20" x14ac:dyDescent="0.3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11">
        <f t="shared" si="75"/>
        <v>40657.626111111109</v>
      </c>
      <c r="K1655" s="4">
        <v>1300996896</v>
      </c>
      <c r="L1655" s="11">
        <f t="shared" si="76"/>
        <v>40626.626111111109</v>
      </c>
      <c r="M1655" s="4" t="b">
        <v>0</v>
      </c>
      <c r="N1655" s="4">
        <v>168</v>
      </c>
      <c r="O1655" s="16">
        <f>(E1655/D1655)*100</f>
        <v>174.2304</v>
      </c>
      <c r="P1655" s="7">
        <f t="shared" si="77"/>
        <v>51.854285714285716</v>
      </c>
      <c r="Q1655" s="4" t="str">
        <f>LEFT(T1655,FIND("/",T1655,1)-1)</f>
        <v>music</v>
      </c>
      <c r="R1655" s="4" t="str">
        <f>RIGHT(T1655,LEN(T1655)-FIND("/",T1655))</f>
        <v>pop</v>
      </c>
      <c r="S1655" s="4" t="b">
        <v>1</v>
      </c>
      <c r="T1655" s="4" t="s">
        <v>8292</v>
      </c>
    </row>
    <row r="1656" spans="1:20" ht="28.8" x14ac:dyDescent="0.3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11">
        <f t="shared" si="75"/>
        <v>41017.682407407403</v>
      </c>
      <c r="K1656" s="4">
        <v>1332192160</v>
      </c>
      <c r="L1656" s="11">
        <f t="shared" si="76"/>
        <v>40987.682407407403</v>
      </c>
      <c r="M1656" s="4" t="b">
        <v>0</v>
      </c>
      <c r="N1656" s="4">
        <v>34</v>
      </c>
      <c r="O1656" s="16">
        <f>(E1656/D1656)*100</f>
        <v>119.90909090909089</v>
      </c>
      <c r="P1656" s="7">
        <f t="shared" si="77"/>
        <v>38.794117647058826</v>
      </c>
      <c r="Q1656" s="4" t="str">
        <f>LEFT(T1656,FIND("/",T1656,1)-1)</f>
        <v>music</v>
      </c>
      <c r="R1656" s="4" t="str">
        <f>RIGHT(T1656,LEN(T1656)-FIND("/",T1656))</f>
        <v>pop</v>
      </c>
      <c r="S1656" s="4" t="b">
        <v>1</v>
      </c>
      <c r="T1656" s="4" t="s">
        <v>8292</v>
      </c>
    </row>
    <row r="1657" spans="1:20" x14ac:dyDescent="0.3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11">
        <f t="shared" si="75"/>
        <v>41004.541898148142</v>
      </c>
      <c r="K1657" s="4">
        <v>1331060420</v>
      </c>
      <c r="L1657" s="11">
        <f t="shared" si="76"/>
        <v>40974.583564814813</v>
      </c>
      <c r="M1657" s="4" t="b">
        <v>0</v>
      </c>
      <c r="N1657" s="4">
        <v>48</v>
      </c>
      <c r="O1657" s="16">
        <f>(E1657/D1657)*100</f>
        <v>142.86666666666667</v>
      </c>
      <c r="P1657" s="7">
        <f t="shared" si="77"/>
        <v>44.645833333333336</v>
      </c>
      <c r="Q1657" s="4" t="str">
        <f>LEFT(T1657,FIND("/",T1657,1)-1)</f>
        <v>music</v>
      </c>
      <c r="R1657" s="4" t="str">
        <f>RIGHT(T1657,LEN(T1657)-FIND("/",T1657))</f>
        <v>pop</v>
      </c>
      <c r="S1657" s="4" t="b">
        <v>1</v>
      </c>
      <c r="T1657" s="4" t="s">
        <v>8292</v>
      </c>
    </row>
    <row r="1658" spans="1:20" ht="28.8" x14ac:dyDescent="0.3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11">
        <f t="shared" si="75"/>
        <v>41256.720509259256</v>
      </c>
      <c r="K1658" s="4">
        <v>1352845052</v>
      </c>
      <c r="L1658" s="11">
        <f t="shared" si="76"/>
        <v>41226.720509259256</v>
      </c>
      <c r="M1658" s="4" t="b">
        <v>0</v>
      </c>
      <c r="N1658" s="4">
        <v>48</v>
      </c>
      <c r="O1658" s="16">
        <f>(E1658/D1658)*100</f>
        <v>100.33493333333334</v>
      </c>
      <c r="P1658" s="7">
        <f t="shared" si="77"/>
        <v>156.77333333333334</v>
      </c>
      <c r="Q1658" s="4" t="str">
        <f>LEFT(T1658,FIND("/",T1658,1)-1)</f>
        <v>music</v>
      </c>
      <c r="R1658" s="4" t="str">
        <f>RIGHT(T1658,LEN(T1658)-FIND("/",T1658))</f>
        <v>pop</v>
      </c>
      <c r="S1658" s="4" t="b">
        <v>1</v>
      </c>
      <c r="T1658" s="4" t="s">
        <v>8292</v>
      </c>
    </row>
    <row r="1659" spans="1:20" ht="28.8" x14ac:dyDescent="0.3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11">
        <f t="shared" si="75"/>
        <v>41053.573703703703</v>
      </c>
      <c r="K1659" s="4">
        <v>1335293168</v>
      </c>
      <c r="L1659" s="11">
        <f t="shared" si="76"/>
        <v>41023.573703703703</v>
      </c>
      <c r="M1659" s="4" t="b">
        <v>0</v>
      </c>
      <c r="N1659" s="4">
        <v>221</v>
      </c>
      <c r="O1659" s="16">
        <f>(E1659/D1659)*100</f>
        <v>104.93380000000001</v>
      </c>
      <c r="P1659" s="7">
        <f t="shared" si="77"/>
        <v>118.70339366515837</v>
      </c>
      <c r="Q1659" s="4" t="str">
        <f>LEFT(T1659,FIND("/",T1659,1)-1)</f>
        <v>music</v>
      </c>
      <c r="R1659" s="4" t="str">
        <f>RIGHT(T1659,LEN(T1659)-FIND("/",T1659))</f>
        <v>pop</v>
      </c>
      <c r="S1659" s="4" t="b">
        <v>1</v>
      </c>
      <c r="T1659" s="4" t="s">
        <v>8292</v>
      </c>
    </row>
    <row r="1660" spans="1:20" ht="28.8" x14ac:dyDescent="0.3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11">
        <f t="shared" si="75"/>
        <v>41261.388888888883</v>
      </c>
      <c r="K1660" s="4">
        <v>1352524767</v>
      </c>
      <c r="L1660" s="11">
        <f t="shared" si="76"/>
        <v>41223.013506944444</v>
      </c>
      <c r="M1660" s="4" t="b">
        <v>0</v>
      </c>
      <c r="N1660" s="4">
        <v>107</v>
      </c>
      <c r="O1660" s="16">
        <f>(E1660/D1660)*100</f>
        <v>132.23333333333335</v>
      </c>
      <c r="P1660" s="7">
        <f t="shared" si="77"/>
        <v>74.149532710280369</v>
      </c>
      <c r="Q1660" s="4" t="str">
        <f>LEFT(T1660,FIND("/",T1660,1)-1)</f>
        <v>music</v>
      </c>
      <c r="R1660" s="4" t="str">
        <f>RIGHT(T1660,LEN(T1660)-FIND("/",T1660))</f>
        <v>pop</v>
      </c>
      <c r="S1660" s="4" t="b">
        <v>1</v>
      </c>
      <c r="T1660" s="4" t="s">
        <v>8292</v>
      </c>
    </row>
    <row r="1661" spans="1:20" ht="28.8" x14ac:dyDescent="0.3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11">
        <f t="shared" si="75"/>
        <v>41625.291666666664</v>
      </c>
      <c r="K1661" s="4">
        <v>1384811721</v>
      </c>
      <c r="L1661" s="11">
        <f t="shared" si="76"/>
        <v>41596.705104166664</v>
      </c>
      <c r="M1661" s="4" t="b">
        <v>0</v>
      </c>
      <c r="N1661" s="4">
        <v>45</v>
      </c>
      <c r="O1661" s="16">
        <f>(E1661/D1661)*100</f>
        <v>112.79999999999998</v>
      </c>
      <c r="P1661" s="7">
        <f t="shared" si="77"/>
        <v>12.533333333333333</v>
      </c>
      <c r="Q1661" s="4" t="str">
        <f>LEFT(T1661,FIND("/",T1661,1)-1)</f>
        <v>music</v>
      </c>
      <c r="R1661" s="4" t="str">
        <f>RIGHT(T1661,LEN(T1661)-FIND("/",T1661))</f>
        <v>pop</v>
      </c>
      <c r="S1661" s="4" t="b">
        <v>1</v>
      </c>
      <c r="T1661" s="4" t="s">
        <v>8292</v>
      </c>
    </row>
    <row r="1662" spans="1:20" ht="28.8" x14ac:dyDescent="0.3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11">
        <f t="shared" si="75"/>
        <v>42490.707638888889</v>
      </c>
      <c r="K1662" s="4">
        <v>1459355950</v>
      </c>
      <c r="L1662" s="11">
        <f t="shared" si="76"/>
        <v>42459.485532407409</v>
      </c>
      <c r="M1662" s="4" t="b">
        <v>0</v>
      </c>
      <c r="N1662" s="4">
        <v>36</v>
      </c>
      <c r="O1662" s="16">
        <f>(E1662/D1662)*100</f>
        <v>1253.75</v>
      </c>
      <c r="P1662" s="7">
        <f t="shared" si="77"/>
        <v>27.861111111111111</v>
      </c>
      <c r="Q1662" s="4" t="str">
        <f>LEFT(T1662,FIND("/",T1662,1)-1)</f>
        <v>music</v>
      </c>
      <c r="R1662" s="4" t="str">
        <f>RIGHT(T1662,LEN(T1662)-FIND("/",T1662))</f>
        <v>pop</v>
      </c>
      <c r="S1662" s="4" t="b">
        <v>1</v>
      </c>
      <c r="T1662" s="4" t="s">
        <v>8292</v>
      </c>
    </row>
    <row r="1663" spans="1:20" ht="28.8" x14ac:dyDescent="0.3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11">
        <f t="shared" si="75"/>
        <v>42386.666666666664</v>
      </c>
      <c r="K1663" s="4">
        <v>1449359831</v>
      </c>
      <c r="L1663" s="11">
        <f t="shared" si="76"/>
        <v>42343.789710648147</v>
      </c>
      <c r="M1663" s="4" t="b">
        <v>0</v>
      </c>
      <c r="N1663" s="4">
        <v>101</v>
      </c>
      <c r="O1663" s="16">
        <f>(E1663/D1663)*100</f>
        <v>102.50632911392405</v>
      </c>
      <c r="P1663" s="7">
        <f t="shared" si="77"/>
        <v>80.178217821782184</v>
      </c>
      <c r="Q1663" s="4" t="str">
        <f>LEFT(T1663,FIND("/",T1663,1)-1)</f>
        <v>music</v>
      </c>
      <c r="R1663" s="4" t="str">
        <f>RIGHT(T1663,LEN(T1663)-FIND("/",T1663))</f>
        <v>pop</v>
      </c>
      <c r="S1663" s="4" t="b">
        <v>1</v>
      </c>
      <c r="T1663" s="4" t="s">
        <v>8292</v>
      </c>
    </row>
    <row r="1664" spans="1:20" ht="28.8" x14ac:dyDescent="0.3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11">
        <f t="shared" si="75"/>
        <v>40908.031666666662</v>
      </c>
      <c r="K1664" s="4">
        <v>1320122736</v>
      </c>
      <c r="L1664" s="11">
        <f t="shared" si="76"/>
        <v>40847.99</v>
      </c>
      <c r="M1664" s="4" t="b">
        <v>0</v>
      </c>
      <c r="N1664" s="4">
        <v>62</v>
      </c>
      <c r="O1664" s="16">
        <f>(E1664/D1664)*100</f>
        <v>102.6375</v>
      </c>
      <c r="P1664" s="7">
        <f t="shared" si="77"/>
        <v>132.43548387096774</v>
      </c>
      <c r="Q1664" s="4" t="str">
        <f>LEFT(T1664,FIND("/",T1664,1)-1)</f>
        <v>music</v>
      </c>
      <c r="R1664" s="4" t="str">
        <f>RIGHT(T1664,LEN(T1664)-FIND("/",T1664))</f>
        <v>pop</v>
      </c>
      <c r="S1664" s="4" t="b">
        <v>1</v>
      </c>
      <c r="T1664" s="4" t="s">
        <v>8292</v>
      </c>
    </row>
    <row r="1665" spans="1:20" x14ac:dyDescent="0.3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11">
        <f t="shared" si="75"/>
        <v>42035.813738425924</v>
      </c>
      <c r="K1665" s="4">
        <v>1420158707</v>
      </c>
      <c r="L1665" s="11">
        <f t="shared" si="76"/>
        <v>42005.813738425924</v>
      </c>
      <c r="M1665" s="4" t="b">
        <v>0</v>
      </c>
      <c r="N1665" s="4">
        <v>32</v>
      </c>
      <c r="O1665" s="16">
        <f>(E1665/D1665)*100</f>
        <v>108</v>
      </c>
      <c r="P1665" s="7">
        <f t="shared" si="77"/>
        <v>33.75</v>
      </c>
      <c r="Q1665" s="4" t="str">
        <f>LEFT(T1665,FIND("/",T1665,1)-1)</f>
        <v>music</v>
      </c>
      <c r="R1665" s="4" t="str">
        <f>RIGHT(T1665,LEN(T1665)-FIND("/",T1665))</f>
        <v>pop</v>
      </c>
      <c r="S1665" s="4" t="b">
        <v>1</v>
      </c>
      <c r="T1665" s="4" t="s">
        <v>8292</v>
      </c>
    </row>
    <row r="1666" spans="1:20" x14ac:dyDescent="0.3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11">
        <f t="shared" si="75"/>
        <v>40983.957638888889</v>
      </c>
      <c r="K1666" s="4">
        <v>1328033818</v>
      </c>
      <c r="L1666" s="11">
        <f t="shared" si="76"/>
        <v>40939.553449074068</v>
      </c>
      <c r="M1666" s="4" t="b">
        <v>0</v>
      </c>
      <c r="N1666" s="4">
        <v>89</v>
      </c>
      <c r="O1666" s="16">
        <f>(E1666/D1666)*100</f>
        <v>122.40879999999999</v>
      </c>
      <c r="P1666" s="7">
        <f t="shared" si="77"/>
        <v>34.384494382022467</v>
      </c>
      <c r="Q1666" s="4" t="str">
        <f>LEFT(T1666,FIND("/",T1666,1)-1)</f>
        <v>music</v>
      </c>
      <c r="R1666" s="4" t="str">
        <f>RIGHT(T1666,LEN(T1666)-FIND("/",T1666))</f>
        <v>pop</v>
      </c>
      <c r="S1666" s="4" t="b">
        <v>1</v>
      </c>
      <c r="T1666" s="4" t="s">
        <v>8292</v>
      </c>
    </row>
    <row r="1667" spans="1:20" ht="28.8" x14ac:dyDescent="0.3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11">
        <f t="shared" ref="J1667:J1730" si="78">(((I1667/60)/60)/24)+DATE(1970,1,1)+(-5/24)</f>
        <v>40595.916666666664</v>
      </c>
      <c r="K1667" s="4">
        <v>1295624113</v>
      </c>
      <c r="L1667" s="11">
        <f t="shared" ref="L1667:L1730" si="79">(((K1667/60)/60)/24)+DATE(1970,1,1)+(-5/24)</f>
        <v>40564.441122685181</v>
      </c>
      <c r="M1667" s="4" t="b">
        <v>0</v>
      </c>
      <c r="N1667" s="4">
        <v>93</v>
      </c>
      <c r="O1667" s="16">
        <f>(E1667/D1667)*100</f>
        <v>119.45714285714286</v>
      </c>
      <c r="P1667" s="7">
        <f t="shared" ref="P1667:P1730" si="80">(E1667/N1667)</f>
        <v>44.956989247311824</v>
      </c>
      <c r="Q1667" s="4" t="str">
        <f>LEFT(T1667,FIND("/",T1667,1)-1)</f>
        <v>music</v>
      </c>
      <c r="R1667" s="4" t="str">
        <f>RIGHT(T1667,LEN(T1667)-FIND("/",T1667))</f>
        <v>pop</v>
      </c>
      <c r="S1667" s="4" t="b">
        <v>1</v>
      </c>
      <c r="T1667" s="4" t="s">
        <v>8292</v>
      </c>
    </row>
    <row r="1668" spans="1:20" ht="28.8" x14ac:dyDescent="0.3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11">
        <f t="shared" si="78"/>
        <v>41361.003159722219</v>
      </c>
      <c r="K1668" s="4">
        <v>1361858673</v>
      </c>
      <c r="L1668" s="11">
        <f t="shared" si="79"/>
        <v>41331.04482638889</v>
      </c>
      <c r="M1668" s="4" t="b">
        <v>0</v>
      </c>
      <c r="N1668" s="4">
        <v>98</v>
      </c>
      <c r="O1668" s="16">
        <f>(E1668/D1668)*100</f>
        <v>160.88</v>
      </c>
      <c r="P1668" s="7">
        <f t="shared" si="80"/>
        <v>41.04081632653061</v>
      </c>
      <c r="Q1668" s="4" t="str">
        <f>LEFT(T1668,FIND("/",T1668,1)-1)</f>
        <v>music</v>
      </c>
      <c r="R1668" s="4" t="str">
        <f>RIGHT(T1668,LEN(T1668)-FIND("/",T1668))</f>
        <v>pop</v>
      </c>
      <c r="S1668" s="4" t="b">
        <v>1</v>
      </c>
      <c r="T1668" s="4" t="s">
        <v>8292</v>
      </c>
    </row>
    <row r="1669" spans="1:20" ht="28.8" x14ac:dyDescent="0.3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11">
        <f t="shared" si="78"/>
        <v>41709.082638888889</v>
      </c>
      <c r="K1669" s="4">
        <v>1392169298</v>
      </c>
      <c r="L1669" s="11">
        <f t="shared" si="79"/>
        <v>41681.862245370365</v>
      </c>
      <c r="M1669" s="4" t="b">
        <v>0</v>
      </c>
      <c r="N1669" s="4">
        <v>82</v>
      </c>
      <c r="O1669" s="16">
        <f>(E1669/D1669)*100</f>
        <v>126.85294117647059</v>
      </c>
      <c r="P1669" s="7">
        <f t="shared" si="80"/>
        <v>52.597560975609753</v>
      </c>
      <c r="Q1669" s="4" t="str">
        <f>LEFT(T1669,FIND("/",T1669,1)-1)</f>
        <v>music</v>
      </c>
      <c r="R1669" s="4" t="str">
        <f>RIGHT(T1669,LEN(T1669)-FIND("/",T1669))</f>
        <v>pop</v>
      </c>
      <c r="S1669" s="4" t="b">
        <v>1</v>
      </c>
      <c r="T1669" s="4" t="s">
        <v>8292</v>
      </c>
    </row>
    <row r="1670" spans="1:20" ht="28.8" x14ac:dyDescent="0.3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11">
        <f t="shared" si="78"/>
        <v>40874.983090277776</v>
      </c>
      <c r="K1670" s="4">
        <v>1319859339</v>
      </c>
      <c r="L1670" s="11">
        <f t="shared" si="79"/>
        <v>40844.941423611104</v>
      </c>
      <c r="M1670" s="4" t="b">
        <v>0</v>
      </c>
      <c r="N1670" s="4">
        <v>116</v>
      </c>
      <c r="O1670" s="16">
        <f>(E1670/D1670)*100</f>
        <v>102.6375</v>
      </c>
      <c r="P1670" s="7">
        <f t="shared" si="80"/>
        <v>70.784482758620683</v>
      </c>
      <c r="Q1670" s="4" t="str">
        <f>LEFT(T1670,FIND("/",T1670,1)-1)</f>
        <v>music</v>
      </c>
      <c r="R1670" s="4" t="str">
        <f>RIGHT(T1670,LEN(T1670)-FIND("/",T1670))</f>
        <v>pop</v>
      </c>
      <c r="S1670" s="4" t="b">
        <v>1</v>
      </c>
      <c r="T1670" s="4" t="s">
        <v>8292</v>
      </c>
    </row>
    <row r="1671" spans="1:20" ht="28.8" x14ac:dyDescent="0.3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11">
        <f t="shared" si="78"/>
        <v>42521.676805555551</v>
      </c>
      <c r="K1671" s="4">
        <v>1459545276</v>
      </c>
      <c r="L1671" s="11">
        <f t="shared" si="79"/>
        <v>42461.676805555551</v>
      </c>
      <c r="M1671" s="4" t="b">
        <v>0</v>
      </c>
      <c r="N1671" s="4">
        <v>52</v>
      </c>
      <c r="O1671" s="16">
        <f>(E1671/D1671)*100</f>
        <v>139.75</v>
      </c>
      <c r="P1671" s="7">
        <f t="shared" si="80"/>
        <v>53.75</v>
      </c>
      <c r="Q1671" s="4" t="str">
        <f>LEFT(T1671,FIND("/",T1671,1)-1)</f>
        <v>music</v>
      </c>
      <c r="R1671" s="4" t="str">
        <f>RIGHT(T1671,LEN(T1671)-FIND("/",T1671))</f>
        <v>pop</v>
      </c>
      <c r="S1671" s="4" t="b">
        <v>1</v>
      </c>
      <c r="T1671" s="4" t="s">
        <v>8292</v>
      </c>
    </row>
    <row r="1672" spans="1:20" ht="28.8" x14ac:dyDescent="0.3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11">
        <f t="shared" si="78"/>
        <v>40363.958333333328</v>
      </c>
      <c r="K1672" s="4">
        <v>1273961999</v>
      </c>
      <c r="L1672" s="11">
        <f t="shared" si="79"/>
        <v>40313.722210648149</v>
      </c>
      <c r="M1672" s="4" t="b">
        <v>0</v>
      </c>
      <c r="N1672" s="4">
        <v>23</v>
      </c>
      <c r="O1672" s="16">
        <f>(E1672/D1672)*100</f>
        <v>102.60000000000001</v>
      </c>
      <c r="P1672" s="7">
        <f t="shared" si="80"/>
        <v>44.608695652173914</v>
      </c>
      <c r="Q1672" s="4" t="str">
        <f>LEFT(T1672,FIND("/",T1672,1)-1)</f>
        <v>music</v>
      </c>
      <c r="R1672" s="4" t="str">
        <f>RIGHT(T1672,LEN(T1672)-FIND("/",T1672))</f>
        <v>pop</v>
      </c>
      <c r="S1672" s="4" t="b">
        <v>1</v>
      </c>
      <c r="T1672" s="4" t="s">
        <v>8292</v>
      </c>
    </row>
    <row r="1673" spans="1:20" x14ac:dyDescent="0.3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11">
        <f t="shared" si="78"/>
        <v>42583.335810185185</v>
      </c>
      <c r="K1673" s="4">
        <v>1467464614</v>
      </c>
      <c r="L1673" s="11">
        <f t="shared" si="79"/>
        <v>42553.335810185185</v>
      </c>
      <c r="M1673" s="4" t="b">
        <v>0</v>
      </c>
      <c r="N1673" s="4">
        <v>77</v>
      </c>
      <c r="O1673" s="16">
        <f>(E1673/D1673)*100</f>
        <v>100.67349999999999</v>
      </c>
      <c r="P1673" s="7">
        <f t="shared" si="80"/>
        <v>26.148961038961041</v>
      </c>
      <c r="Q1673" s="4" t="str">
        <f>LEFT(T1673,FIND("/",T1673,1)-1)</f>
        <v>music</v>
      </c>
      <c r="R1673" s="4" t="str">
        <f>RIGHT(T1673,LEN(T1673)-FIND("/",T1673))</f>
        <v>pop</v>
      </c>
      <c r="S1673" s="4" t="b">
        <v>1</v>
      </c>
      <c r="T1673" s="4" t="s">
        <v>8292</v>
      </c>
    </row>
    <row r="1674" spans="1:20" x14ac:dyDescent="0.3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11">
        <f t="shared" si="78"/>
        <v>41064.448263888888</v>
      </c>
      <c r="K1674" s="4">
        <v>1336232730</v>
      </c>
      <c r="L1674" s="11">
        <f t="shared" si="79"/>
        <v>41034.448263888888</v>
      </c>
      <c r="M1674" s="4" t="b">
        <v>0</v>
      </c>
      <c r="N1674" s="4">
        <v>49</v>
      </c>
      <c r="O1674" s="16">
        <f>(E1674/D1674)*100</f>
        <v>112.94117647058823</v>
      </c>
      <c r="P1674" s="7">
        <f t="shared" si="80"/>
        <v>39.183673469387756</v>
      </c>
      <c r="Q1674" s="4" t="str">
        <f>LEFT(T1674,FIND("/",T1674,1)-1)</f>
        <v>music</v>
      </c>
      <c r="R1674" s="4" t="str">
        <f>RIGHT(T1674,LEN(T1674)-FIND("/",T1674))</f>
        <v>pop</v>
      </c>
      <c r="S1674" s="4" t="b">
        <v>1</v>
      </c>
      <c r="T1674" s="4" t="s">
        <v>8292</v>
      </c>
    </row>
    <row r="1675" spans="1:20" ht="28.8" x14ac:dyDescent="0.3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11">
        <f t="shared" si="78"/>
        <v>42069.670046296298</v>
      </c>
      <c r="K1675" s="4">
        <v>1423083892</v>
      </c>
      <c r="L1675" s="11">
        <f t="shared" si="79"/>
        <v>42039.670046296298</v>
      </c>
      <c r="M1675" s="4" t="b">
        <v>0</v>
      </c>
      <c r="N1675" s="4">
        <v>59</v>
      </c>
      <c r="O1675" s="16">
        <f>(E1675/D1675)*100</f>
        <v>128.09523809523807</v>
      </c>
      <c r="P1675" s="7">
        <f t="shared" si="80"/>
        <v>45.593220338983052</v>
      </c>
      <c r="Q1675" s="4" t="str">
        <f>LEFT(T1675,FIND("/",T1675,1)-1)</f>
        <v>music</v>
      </c>
      <c r="R1675" s="4" t="str">
        <f>RIGHT(T1675,LEN(T1675)-FIND("/",T1675))</f>
        <v>pop</v>
      </c>
      <c r="S1675" s="4" t="b">
        <v>1</v>
      </c>
      <c r="T1675" s="4" t="s">
        <v>8292</v>
      </c>
    </row>
    <row r="1676" spans="1:20" ht="28.8" x14ac:dyDescent="0.3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11">
        <f t="shared" si="78"/>
        <v>42600.082638888889</v>
      </c>
      <c r="K1676" s="4">
        <v>1468852306</v>
      </c>
      <c r="L1676" s="11">
        <f t="shared" si="79"/>
        <v>42569.397060185183</v>
      </c>
      <c r="M1676" s="4" t="b">
        <v>0</v>
      </c>
      <c r="N1676" s="4">
        <v>113</v>
      </c>
      <c r="O1676" s="16">
        <f>(E1676/D1676)*100</f>
        <v>201.7</v>
      </c>
      <c r="P1676" s="7">
        <f t="shared" si="80"/>
        <v>89.247787610619469</v>
      </c>
      <c r="Q1676" s="4" t="str">
        <f>LEFT(T1676,FIND("/",T1676,1)-1)</f>
        <v>music</v>
      </c>
      <c r="R1676" s="4" t="str">
        <f>RIGHT(T1676,LEN(T1676)-FIND("/",T1676))</f>
        <v>pop</v>
      </c>
      <c r="S1676" s="4" t="b">
        <v>1</v>
      </c>
      <c r="T1676" s="4" t="s">
        <v>8292</v>
      </c>
    </row>
    <row r="1677" spans="1:20" x14ac:dyDescent="0.3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11">
        <f t="shared" si="78"/>
        <v>40832.710416666661</v>
      </c>
      <c r="K1677" s="4">
        <v>1316194540</v>
      </c>
      <c r="L1677" s="11">
        <f t="shared" si="79"/>
        <v>40802.524768518517</v>
      </c>
      <c r="M1677" s="4" t="b">
        <v>0</v>
      </c>
      <c r="N1677" s="4">
        <v>34</v>
      </c>
      <c r="O1677" s="16">
        <f>(E1677/D1677)*100</f>
        <v>137.416</v>
      </c>
      <c r="P1677" s="7">
        <f t="shared" si="80"/>
        <v>40.416470588235299</v>
      </c>
      <c r="Q1677" s="4" t="str">
        <f>LEFT(T1677,FIND("/",T1677,1)-1)</f>
        <v>music</v>
      </c>
      <c r="R1677" s="4" t="str">
        <f>RIGHT(T1677,LEN(T1677)-FIND("/",T1677))</f>
        <v>pop</v>
      </c>
      <c r="S1677" s="4" t="b">
        <v>1</v>
      </c>
      <c r="T1677" s="4" t="s">
        <v>8292</v>
      </c>
    </row>
    <row r="1678" spans="1:20" x14ac:dyDescent="0.3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11">
        <f t="shared" si="78"/>
        <v>41019.957638888889</v>
      </c>
      <c r="K1678" s="4">
        <v>1330968347</v>
      </c>
      <c r="L1678" s="11">
        <f t="shared" si="79"/>
        <v>40973.517905092594</v>
      </c>
      <c r="M1678" s="4" t="b">
        <v>0</v>
      </c>
      <c r="N1678" s="4">
        <v>42</v>
      </c>
      <c r="O1678" s="16">
        <f>(E1678/D1678)*100</f>
        <v>115.33333333333333</v>
      </c>
      <c r="P1678" s="7">
        <f t="shared" si="80"/>
        <v>82.38095238095238</v>
      </c>
      <c r="Q1678" s="4" t="str">
        <f>LEFT(T1678,FIND("/",T1678,1)-1)</f>
        <v>music</v>
      </c>
      <c r="R1678" s="4" t="str">
        <f>RIGHT(T1678,LEN(T1678)-FIND("/",T1678))</f>
        <v>pop</v>
      </c>
      <c r="S1678" s="4" t="b">
        <v>1</v>
      </c>
      <c r="T1678" s="4" t="s">
        <v>8292</v>
      </c>
    </row>
    <row r="1679" spans="1:20" x14ac:dyDescent="0.3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11">
        <f t="shared" si="78"/>
        <v>42476.040972222218</v>
      </c>
      <c r="K1679" s="4">
        <v>1455615976</v>
      </c>
      <c r="L1679" s="11">
        <f t="shared" si="79"/>
        <v>42416.198796296296</v>
      </c>
      <c r="M1679" s="4" t="b">
        <v>0</v>
      </c>
      <c r="N1679" s="4">
        <v>42</v>
      </c>
      <c r="O1679" s="16">
        <f>(E1679/D1679)*100</f>
        <v>111.66666666666667</v>
      </c>
      <c r="P1679" s="7">
        <f t="shared" si="80"/>
        <v>159.52380952380952</v>
      </c>
      <c r="Q1679" s="4" t="str">
        <f>LEFT(T1679,FIND("/",T1679,1)-1)</f>
        <v>music</v>
      </c>
      <c r="R1679" s="4" t="str">
        <f>RIGHT(T1679,LEN(T1679)-FIND("/",T1679))</f>
        <v>pop</v>
      </c>
      <c r="S1679" s="4" t="b">
        <v>1</v>
      </c>
      <c r="T1679" s="4" t="s">
        <v>8292</v>
      </c>
    </row>
    <row r="1680" spans="1:20" x14ac:dyDescent="0.3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11">
        <f t="shared" si="78"/>
        <v>41676.646655092591</v>
      </c>
      <c r="K1680" s="4">
        <v>1390509071</v>
      </c>
      <c r="L1680" s="11">
        <f t="shared" si="79"/>
        <v>41662.646655092591</v>
      </c>
      <c r="M1680" s="4" t="b">
        <v>0</v>
      </c>
      <c r="N1680" s="4">
        <v>49</v>
      </c>
      <c r="O1680" s="16">
        <f>(E1680/D1680)*100</f>
        <v>118.39999999999999</v>
      </c>
      <c r="P1680" s="7">
        <f t="shared" si="80"/>
        <v>36.244897959183675</v>
      </c>
      <c r="Q1680" s="4" t="str">
        <f>LEFT(T1680,FIND("/",T1680,1)-1)</f>
        <v>music</v>
      </c>
      <c r="R1680" s="4" t="str">
        <f>RIGHT(T1680,LEN(T1680)-FIND("/",T1680))</f>
        <v>pop</v>
      </c>
      <c r="S1680" s="4" t="b">
        <v>1</v>
      </c>
      <c r="T1680" s="4" t="s">
        <v>8292</v>
      </c>
    </row>
    <row r="1681" spans="1:20" ht="28.8" x14ac:dyDescent="0.3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11">
        <f t="shared" si="78"/>
        <v>40745.860474537032</v>
      </c>
      <c r="K1681" s="4">
        <v>1309311545</v>
      </c>
      <c r="L1681" s="11">
        <f t="shared" si="79"/>
        <v>40722.860474537032</v>
      </c>
      <c r="M1681" s="4" t="b">
        <v>0</v>
      </c>
      <c r="N1681" s="4">
        <v>56</v>
      </c>
      <c r="O1681" s="16">
        <f>(E1681/D1681)*100</f>
        <v>175</v>
      </c>
      <c r="P1681" s="7">
        <f t="shared" si="80"/>
        <v>62.5</v>
      </c>
      <c r="Q1681" s="4" t="str">
        <f>LEFT(T1681,FIND("/",T1681,1)-1)</f>
        <v>music</v>
      </c>
      <c r="R1681" s="4" t="str">
        <f>RIGHT(T1681,LEN(T1681)-FIND("/",T1681))</f>
        <v>pop</v>
      </c>
      <c r="S1681" s="4" t="b">
        <v>1</v>
      </c>
      <c r="T1681" s="4" t="s">
        <v>8292</v>
      </c>
    </row>
    <row r="1682" spans="1:20" x14ac:dyDescent="0.3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11">
        <f t="shared" si="78"/>
        <v>41832.549386574072</v>
      </c>
      <c r="K1682" s="4">
        <v>1402596667</v>
      </c>
      <c r="L1682" s="11">
        <f t="shared" si="79"/>
        <v>41802.549386574072</v>
      </c>
      <c r="M1682" s="4" t="b">
        <v>0</v>
      </c>
      <c r="N1682" s="4">
        <v>25</v>
      </c>
      <c r="O1682" s="16">
        <f>(E1682/D1682)*100</f>
        <v>117.5</v>
      </c>
      <c r="P1682" s="7">
        <f t="shared" si="80"/>
        <v>47</v>
      </c>
      <c r="Q1682" s="4" t="str">
        <f>LEFT(T1682,FIND("/",T1682,1)-1)</f>
        <v>music</v>
      </c>
      <c r="R1682" s="4" t="str">
        <f>RIGHT(T1682,LEN(T1682)-FIND("/",T1682))</f>
        <v>pop</v>
      </c>
      <c r="S1682" s="4" t="b">
        <v>1</v>
      </c>
      <c r="T1682" s="4" t="s">
        <v>8292</v>
      </c>
    </row>
    <row r="1683" spans="1:20" ht="28.8" x14ac:dyDescent="0.3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11">
        <f t="shared" si="78"/>
        <v>42822.874999999993</v>
      </c>
      <c r="K1683" s="4">
        <v>1486522484</v>
      </c>
      <c r="L1683" s="11">
        <f t="shared" si="79"/>
        <v>42773.91300925926</v>
      </c>
      <c r="M1683" s="4" t="b">
        <v>0</v>
      </c>
      <c r="N1683" s="4">
        <v>884</v>
      </c>
      <c r="O1683" s="16">
        <f>(E1683/D1683)*100</f>
        <v>101.42212307692309</v>
      </c>
      <c r="P1683" s="7">
        <f t="shared" si="80"/>
        <v>74.575090497737563</v>
      </c>
      <c r="Q1683" s="4" t="str">
        <f>LEFT(T1683,FIND("/",T1683,1)-1)</f>
        <v>music</v>
      </c>
      <c r="R1683" s="4" t="str">
        <f>RIGHT(T1683,LEN(T1683)-FIND("/",T1683))</f>
        <v>faith</v>
      </c>
      <c r="S1683" s="4" t="b">
        <v>0</v>
      </c>
      <c r="T1683" s="4" t="s">
        <v>8293</v>
      </c>
    </row>
    <row r="1684" spans="1:20" ht="28.8" x14ac:dyDescent="0.3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11">
        <f t="shared" si="78"/>
        <v>42838.963657407403</v>
      </c>
      <c r="K1684" s="4">
        <v>1486962460</v>
      </c>
      <c r="L1684" s="11">
        <f t="shared" si="79"/>
        <v>42779.005324074074</v>
      </c>
      <c r="M1684" s="4" t="b">
        <v>0</v>
      </c>
      <c r="N1684" s="4">
        <v>0</v>
      </c>
      <c r="O1684" s="16">
        <f>(E1684/D1684)*100</f>
        <v>0</v>
      </c>
      <c r="P1684" s="7" t="e">
        <f t="shared" si="80"/>
        <v>#DIV/0!</v>
      </c>
      <c r="Q1684" s="4" t="str">
        <f>LEFT(T1684,FIND("/",T1684,1)-1)</f>
        <v>music</v>
      </c>
      <c r="R1684" s="4" t="str">
        <f>RIGHT(T1684,LEN(T1684)-FIND("/",T1684))</f>
        <v>faith</v>
      </c>
      <c r="S1684" s="4" t="b">
        <v>0</v>
      </c>
      <c r="T1684" s="4" t="s">
        <v>8293</v>
      </c>
    </row>
    <row r="1685" spans="1:20" x14ac:dyDescent="0.3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11">
        <f t="shared" si="78"/>
        <v>42832.57335648148</v>
      </c>
      <c r="K1685" s="4">
        <v>1489517138</v>
      </c>
      <c r="L1685" s="11">
        <f t="shared" si="79"/>
        <v>42808.57335648148</v>
      </c>
      <c r="M1685" s="4" t="b">
        <v>0</v>
      </c>
      <c r="N1685" s="4">
        <v>10</v>
      </c>
      <c r="O1685" s="16">
        <f>(E1685/D1685)*100</f>
        <v>21.714285714285715</v>
      </c>
      <c r="P1685" s="7">
        <f t="shared" si="80"/>
        <v>76</v>
      </c>
      <c r="Q1685" s="4" t="str">
        <f>LEFT(T1685,FIND("/",T1685,1)-1)</f>
        <v>music</v>
      </c>
      <c r="R1685" s="4" t="str">
        <f>RIGHT(T1685,LEN(T1685)-FIND("/",T1685))</f>
        <v>faith</v>
      </c>
      <c r="S1685" s="4" t="b">
        <v>0</v>
      </c>
      <c r="T1685" s="4" t="s">
        <v>8293</v>
      </c>
    </row>
    <row r="1686" spans="1:20" x14ac:dyDescent="0.3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11">
        <f t="shared" si="78"/>
        <v>42811.565289351849</v>
      </c>
      <c r="K1686" s="4">
        <v>1487360041</v>
      </c>
      <c r="L1686" s="11">
        <f t="shared" si="79"/>
        <v>42783.606956018521</v>
      </c>
      <c r="M1686" s="4" t="b">
        <v>0</v>
      </c>
      <c r="N1686" s="4">
        <v>101</v>
      </c>
      <c r="O1686" s="16">
        <f>(E1686/D1686)*100</f>
        <v>109.125</v>
      </c>
      <c r="P1686" s="7">
        <f t="shared" si="80"/>
        <v>86.43564356435644</v>
      </c>
      <c r="Q1686" s="4" t="str">
        <f>LEFT(T1686,FIND("/",T1686,1)-1)</f>
        <v>music</v>
      </c>
      <c r="R1686" s="4" t="str">
        <f>RIGHT(T1686,LEN(T1686)-FIND("/",T1686))</f>
        <v>faith</v>
      </c>
      <c r="S1686" s="4" t="b">
        <v>0</v>
      </c>
      <c r="T1686" s="4" t="s">
        <v>8293</v>
      </c>
    </row>
    <row r="1687" spans="1:20" ht="28.8" x14ac:dyDescent="0.3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11">
        <f t="shared" si="78"/>
        <v>42818.0002662037</v>
      </c>
      <c r="K1687" s="4">
        <v>1487743223</v>
      </c>
      <c r="L1687" s="11">
        <f t="shared" si="79"/>
        <v>42788.041932870365</v>
      </c>
      <c r="M1687" s="4" t="b">
        <v>0</v>
      </c>
      <c r="N1687" s="4">
        <v>15</v>
      </c>
      <c r="O1687" s="16">
        <f>(E1687/D1687)*100</f>
        <v>102.85714285714285</v>
      </c>
      <c r="P1687" s="7">
        <f t="shared" si="80"/>
        <v>24</v>
      </c>
      <c r="Q1687" s="4" t="str">
        <f>LEFT(T1687,FIND("/",T1687,1)-1)</f>
        <v>music</v>
      </c>
      <c r="R1687" s="4" t="str">
        <f>RIGHT(T1687,LEN(T1687)-FIND("/",T1687))</f>
        <v>faith</v>
      </c>
      <c r="S1687" s="4" t="b">
        <v>0</v>
      </c>
      <c r="T1687" s="4" t="s">
        <v>8293</v>
      </c>
    </row>
    <row r="1688" spans="1:20" ht="28.8" x14ac:dyDescent="0.3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11">
        <f t="shared" si="78"/>
        <v>42852.593969907401</v>
      </c>
      <c r="K1688" s="4">
        <v>1488140119</v>
      </c>
      <c r="L1688" s="11">
        <f t="shared" si="79"/>
        <v>42792.635636574072</v>
      </c>
      <c r="M1688" s="4" t="b">
        <v>0</v>
      </c>
      <c r="N1688" s="4">
        <v>1</v>
      </c>
      <c r="O1688" s="16">
        <f>(E1688/D1688)*100</f>
        <v>0.36</v>
      </c>
      <c r="P1688" s="7">
        <f t="shared" si="80"/>
        <v>18</v>
      </c>
      <c r="Q1688" s="4" t="str">
        <f>LEFT(T1688,FIND("/",T1688,1)-1)</f>
        <v>music</v>
      </c>
      <c r="R1688" s="4" t="str">
        <f>RIGHT(T1688,LEN(T1688)-FIND("/",T1688))</f>
        <v>faith</v>
      </c>
      <c r="S1688" s="4" t="b">
        <v>0</v>
      </c>
      <c r="T1688" s="4" t="s">
        <v>8293</v>
      </c>
    </row>
    <row r="1689" spans="1:20" ht="28.8" x14ac:dyDescent="0.3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11">
        <f t="shared" si="78"/>
        <v>42835.635416666664</v>
      </c>
      <c r="K1689" s="4">
        <v>1488935245</v>
      </c>
      <c r="L1689" s="11">
        <f t="shared" si="79"/>
        <v>42801.838483796295</v>
      </c>
      <c r="M1689" s="4" t="b">
        <v>0</v>
      </c>
      <c r="N1689" s="4">
        <v>39</v>
      </c>
      <c r="O1689" s="16">
        <f>(E1689/D1689)*100</f>
        <v>31.25</v>
      </c>
      <c r="P1689" s="7">
        <f t="shared" si="80"/>
        <v>80.128205128205124</v>
      </c>
      <c r="Q1689" s="4" t="str">
        <f>LEFT(T1689,FIND("/",T1689,1)-1)</f>
        <v>music</v>
      </c>
      <c r="R1689" s="4" t="str">
        <f>RIGHT(T1689,LEN(T1689)-FIND("/",T1689))</f>
        <v>faith</v>
      </c>
      <c r="S1689" s="4" t="b">
        <v>0</v>
      </c>
      <c r="T1689" s="4" t="s">
        <v>8293</v>
      </c>
    </row>
    <row r="1690" spans="1:20" ht="28.8" x14ac:dyDescent="0.3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11">
        <f t="shared" si="78"/>
        <v>42834.28465277778</v>
      </c>
      <c r="K1690" s="4">
        <v>1489150194</v>
      </c>
      <c r="L1690" s="11">
        <f t="shared" si="79"/>
        <v>42804.326319444437</v>
      </c>
      <c r="M1690" s="4" t="b">
        <v>0</v>
      </c>
      <c r="N1690" s="4">
        <v>7</v>
      </c>
      <c r="O1690" s="16">
        <f>(E1690/D1690)*100</f>
        <v>44.3</v>
      </c>
      <c r="P1690" s="7">
        <f t="shared" si="80"/>
        <v>253.14285714285714</v>
      </c>
      <c r="Q1690" s="4" t="str">
        <f>LEFT(T1690,FIND("/",T1690,1)-1)</f>
        <v>music</v>
      </c>
      <c r="R1690" s="4" t="str">
        <f>RIGHT(T1690,LEN(T1690)-FIND("/",T1690))</f>
        <v>faith</v>
      </c>
      <c r="S1690" s="4" t="b">
        <v>0</v>
      </c>
      <c r="T1690" s="4" t="s">
        <v>8293</v>
      </c>
    </row>
    <row r="1691" spans="1:20" x14ac:dyDescent="0.3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11">
        <f t="shared" si="78"/>
        <v>42810.692476851851</v>
      </c>
      <c r="K1691" s="4">
        <v>1487111830</v>
      </c>
      <c r="L1691" s="11">
        <f t="shared" si="79"/>
        <v>42780.734143518515</v>
      </c>
      <c r="M1691" s="4" t="b">
        <v>0</v>
      </c>
      <c r="N1691" s="4">
        <v>14</v>
      </c>
      <c r="O1691" s="16">
        <f>(E1691/D1691)*100</f>
        <v>100</v>
      </c>
      <c r="P1691" s="7">
        <f t="shared" si="80"/>
        <v>171.42857142857142</v>
      </c>
      <c r="Q1691" s="4" t="str">
        <f>LEFT(T1691,FIND("/",T1691,1)-1)</f>
        <v>music</v>
      </c>
      <c r="R1691" s="4" t="str">
        <f>RIGHT(T1691,LEN(T1691)-FIND("/",T1691))</f>
        <v>faith</v>
      </c>
      <c r="S1691" s="4" t="b">
        <v>0</v>
      </c>
      <c r="T1691" s="4" t="s">
        <v>8293</v>
      </c>
    </row>
    <row r="1692" spans="1:20" x14ac:dyDescent="0.3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11">
        <f t="shared" si="78"/>
        <v>42831.181041666663</v>
      </c>
      <c r="K1692" s="4">
        <v>1488882042</v>
      </c>
      <c r="L1692" s="11">
        <f t="shared" si="79"/>
        <v>42801.222708333335</v>
      </c>
      <c r="M1692" s="4" t="b">
        <v>0</v>
      </c>
      <c r="N1692" s="4">
        <v>11</v>
      </c>
      <c r="O1692" s="16">
        <f>(E1692/D1692)*100</f>
        <v>25.4</v>
      </c>
      <c r="P1692" s="7">
        <f t="shared" si="80"/>
        <v>57.727272727272727</v>
      </c>
      <c r="Q1692" s="4" t="str">
        <f>LEFT(T1692,FIND("/",T1692,1)-1)</f>
        <v>music</v>
      </c>
      <c r="R1692" s="4" t="str">
        <f>RIGHT(T1692,LEN(T1692)-FIND("/",T1692))</f>
        <v>faith</v>
      </c>
      <c r="S1692" s="4" t="b">
        <v>0</v>
      </c>
      <c r="T1692" s="4" t="s">
        <v>8293</v>
      </c>
    </row>
    <row r="1693" spans="1:20" ht="28.8" x14ac:dyDescent="0.3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11">
        <f t="shared" si="78"/>
        <v>42827.833333333336</v>
      </c>
      <c r="K1693" s="4">
        <v>1488387008</v>
      </c>
      <c r="L1693" s="11">
        <f t="shared" si="79"/>
        <v>42795.49314814814</v>
      </c>
      <c r="M1693" s="4" t="b">
        <v>0</v>
      </c>
      <c r="N1693" s="4">
        <v>38</v>
      </c>
      <c r="O1693" s="16">
        <f>(E1693/D1693)*100</f>
        <v>33.473333333333329</v>
      </c>
      <c r="P1693" s="7">
        <f t="shared" si="80"/>
        <v>264.26315789473682</v>
      </c>
      <c r="Q1693" s="4" t="str">
        <f>LEFT(T1693,FIND("/",T1693,1)-1)</f>
        <v>music</v>
      </c>
      <c r="R1693" s="4" t="str">
        <f>RIGHT(T1693,LEN(T1693)-FIND("/",T1693))</f>
        <v>faith</v>
      </c>
      <c r="S1693" s="4" t="b">
        <v>0</v>
      </c>
      <c r="T1693" s="4" t="s">
        <v>8293</v>
      </c>
    </row>
    <row r="1694" spans="1:20" x14ac:dyDescent="0.3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11">
        <f t="shared" si="78"/>
        <v>42820.790972222218</v>
      </c>
      <c r="K1694" s="4">
        <v>1487734667</v>
      </c>
      <c r="L1694" s="11">
        <f t="shared" si="79"/>
        <v>42787.94290509259</v>
      </c>
      <c r="M1694" s="4" t="b">
        <v>0</v>
      </c>
      <c r="N1694" s="4">
        <v>15</v>
      </c>
      <c r="O1694" s="16">
        <f>(E1694/D1694)*100</f>
        <v>47.8</v>
      </c>
      <c r="P1694" s="7">
        <f t="shared" si="80"/>
        <v>159.33333333333334</v>
      </c>
      <c r="Q1694" s="4" t="str">
        <f>LEFT(T1694,FIND("/",T1694,1)-1)</f>
        <v>music</v>
      </c>
      <c r="R1694" s="4" t="str">
        <f>RIGHT(T1694,LEN(T1694)-FIND("/",T1694))</f>
        <v>faith</v>
      </c>
      <c r="S1694" s="4" t="b">
        <v>0</v>
      </c>
      <c r="T1694" s="4" t="s">
        <v>8293</v>
      </c>
    </row>
    <row r="1695" spans="1:20" ht="28.8" x14ac:dyDescent="0.3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11">
        <f t="shared" si="78"/>
        <v>42834.624999999993</v>
      </c>
      <c r="K1695" s="4">
        <v>1489097112</v>
      </c>
      <c r="L1695" s="11">
        <f t="shared" si="79"/>
        <v>42803.711944444447</v>
      </c>
      <c r="M1695" s="4" t="b">
        <v>0</v>
      </c>
      <c r="N1695" s="4">
        <v>8</v>
      </c>
      <c r="O1695" s="16">
        <f>(E1695/D1695)*100</f>
        <v>9.3333333333333339</v>
      </c>
      <c r="P1695" s="7">
        <f t="shared" si="80"/>
        <v>35</v>
      </c>
      <c r="Q1695" s="4" t="str">
        <f>LEFT(T1695,FIND("/",T1695,1)-1)</f>
        <v>music</v>
      </c>
      <c r="R1695" s="4" t="str">
        <f>RIGHT(T1695,LEN(T1695)-FIND("/",T1695))</f>
        <v>faith</v>
      </c>
      <c r="S1695" s="4" t="b">
        <v>0</v>
      </c>
      <c r="T1695" s="4" t="s">
        <v>8293</v>
      </c>
    </row>
    <row r="1696" spans="1:20" ht="28.8" x14ac:dyDescent="0.3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11">
        <f t="shared" si="78"/>
        <v>42820.98333333333</v>
      </c>
      <c r="K1696" s="4">
        <v>1488038674</v>
      </c>
      <c r="L1696" s="11">
        <f t="shared" si="79"/>
        <v>42791.461504629631</v>
      </c>
      <c r="M1696" s="4" t="b">
        <v>0</v>
      </c>
      <c r="N1696" s="4">
        <v>1</v>
      </c>
      <c r="O1696" s="16">
        <f>(E1696/D1696)*100</f>
        <v>0.05</v>
      </c>
      <c r="P1696" s="7">
        <f t="shared" si="80"/>
        <v>5</v>
      </c>
      <c r="Q1696" s="4" t="str">
        <f>LEFT(T1696,FIND("/",T1696,1)-1)</f>
        <v>music</v>
      </c>
      <c r="R1696" s="4" t="str">
        <f>RIGHT(T1696,LEN(T1696)-FIND("/",T1696))</f>
        <v>faith</v>
      </c>
      <c r="S1696" s="4" t="b">
        <v>0</v>
      </c>
      <c r="T1696" s="4" t="s">
        <v>8293</v>
      </c>
    </row>
    <row r="1697" spans="1:20" ht="28.8" x14ac:dyDescent="0.3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11">
        <f t="shared" si="78"/>
        <v>42834.833333333336</v>
      </c>
      <c r="K1697" s="4">
        <v>1488847514</v>
      </c>
      <c r="L1697" s="11">
        <f t="shared" si="79"/>
        <v>42800.823078703703</v>
      </c>
      <c r="M1697" s="4" t="b">
        <v>0</v>
      </c>
      <c r="N1697" s="4">
        <v>23</v>
      </c>
      <c r="O1697" s="16">
        <f>(E1697/D1697)*100</f>
        <v>11.708333333333334</v>
      </c>
      <c r="P1697" s="7">
        <f t="shared" si="80"/>
        <v>61.086956521739133</v>
      </c>
      <c r="Q1697" s="4" t="str">
        <f>LEFT(T1697,FIND("/",T1697,1)-1)</f>
        <v>music</v>
      </c>
      <c r="R1697" s="4" t="str">
        <f>RIGHT(T1697,LEN(T1697)-FIND("/",T1697))</f>
        <v>faith</v>
      </c>
      <c r="S1697" s="4" t="b">
        <v>0</v>
      </c>
      <c r="T1697" s="4" t="s">
        <v>8293</v>
      </c>
    </row>
    <row r="1698" spans="1:20" ht="28.8" x14ac:dyDescent="0.3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11">
        <f t="shared" si="78"/>
        <v>42825.819571759253</v>
      </c>
      <c r="K1698" s="4">
        <v>1488418811</v>
      </c>
      <c r="L1698" s="11">
        <f t="shared" si="79"/>
        <v>42795.861238425925</v>
      </c>
      <c r="M1698" s="4" t="b">
        <v>0</v>
      </c>
      <c r="N1698" s="4">
        <v>0</v>
      </c>
      <c r="O1698" s="16">
        <f>(E1698/D1698)*100</f>
        <v>0</v>
      </c>
      <c r="P1698" s="7" t="e">
        <f t="shared" si="80"/>
        <v>#DIV/0!</v>
      </c>
      <c r="Q1698" s="4" t="str">
        <f>LEFT(T1698,FIND("/",T1698,1)-1)</f>
        <v>music</v>
      </c>
      <c r="R1698" s="4" t="str">
        <f>RIGHT(T1698,LEN(T1698)-FIND("/",T1698))</f>
        <v>faith</v>
      </c>
      <c r="S1698" s="4" t="b">
        <v>0</v>
      </c>
      <c r="T1698" s="4" t="s">
        <v>8293</v>
      </c>
    </row>
    <row r="1699" spans="1:20" ht="28.8" x14ac:dyDescent="0.3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11">
        <f t="shared" si="78"/>
        <v>42834.782962962963</v>
      </c>
      <c r="K1699" s="4">
        <v>1489193248</v>
      </c>
      <c r="L1699" s="11">
        <f t="shared" si="79"/>
        <v>42804.82462962962</v>
      </c>
      <c r="M1699" s="4" t="b">
        <v>0</v>
      </c>
      <c r="N1699" s="4">
        <v>22</v>
      </c>
      <c r="O1699" s="16">
        <f>(E1699/D1699)*100</f>
        <v>20.208000000000002</v>
      </c>
      <c r="P1699" s="7">
        <f t="shared" si="80"/>
        <v>114.81818181818181</v>
      </c>
      <c r="Q1699" s="4" t="str">
        <f>LEFT(T1699,FIND("/",T1699,1)-1)</f>
        <v>music</v>
      </c>
      <c r="R1699" s="4" t="str">
        <f>RIGHT(T1699,LEN(T1699)-FIND("/",T1699))</f>
        <v>faith</v>
      </c>
      <c r="S1699" s="4" t="b">
        <v>0</v>
      </c>
      <c r="T1699" s="4" t="s">
        <v>8293</v>
      </c>
    </row>
    <row r="1700" spans="1:20" ht="43.2" x14ac:dyDescent="0.3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11">
        <f t="shared" si="78"/>
        <v>42819.939583333333</v>
      </c>
      <c r="K1700" s="4">
        <v>1488430760</v>
      </c>
      <c r="L1700" s="11">
        <f t="shared" si="79"/>
        <v>42795.999537037038</v>
      </c>
      <c r="M1700" s="4" t="b">
        <v>0</v>
      </c>
      <c r="N1700" s="4">
        <v>0</v>
      </c>
      <c r="O1700" s="16">
        <f>(E1700/D1700)*100</f>
        <v>0</v>
      </c>
      <c r="P1700" s="7" t="e">
        <f t="shared" si="80"/>
        <v>#DIV/0!</v>
      </c>
      <c r="Q1700" s="4" t="str">
        <f>LEFT(T1700,FIND("/",T1700,1)-1)</f>
        <v>music</v>
      </c>
      <c r="R1700" s="4" t="str">
        <f>RIGHT(T1700,LEN(T1700)-FIND("/",T1700))</f>
        <v>faith</v>
      </c>
      <c r="S1700" s="4" t="b">
        <v>0</v>
      </c>
      <c r="T1700" s="4" t="s">
        <v>8293</v>
      </c>
    </row>
    <row r="1701" spans="1:20" ht="28.8" x14ac:dyDescent="0.3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11">
        <f t="shared" si="78"/>
        <v>42836.655613425923</v>
      </c>
      <c r="K1701" s="4">
        <v>1489351445</v>
      </c>
      <c r="L1701" s="11">
        <f t="shared" si="79"/>
        <v>42806.655613425923</v>
      </c>
      <c r="M1701" s="4" t="b">
        <v>0</v>
      </c>
      <c r="N1701" s="4">
        <v>4</v>
      </c>
      <c r="O1701" s="16">
        <f>(E1701/D1701)*100</f>
        <v>4.2311459353574925</v>
      </c>
      <c r="P1701" s="7">
        <f t="shared" si="80"/>
        <v>54</v>
      </c>
      <c r="Q1701" s="4" t="str">
        <f>LEFT(T1701,FIND("/",T1701,1)-1)</f>
        <v>music</v>
      </c>
      <c r="R1701" s="4" t="str">
        <f>RIGHT(T1701,LEN(T1701)-FIND("/",T1701))</f>
        <v>faith</v>
      </c>
      <c r="S1701" s="4" t="b">
        <v>0</v>
      </c>
      <c r="T1701" s="4" t="s">
        <v>8293</v>
      </c>
    </row>
    <row r="1702" spans="1:20" ht="28.8" x14ac:dyDescent="0.3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11">
        <f t="shared" si="78"/>
        <v>42825.958333333336</v>
      </c>
      <c r="K1702" s="4">
        <v>1488418990</v>
      </c>
      <c r="L1702" s="11">
        <f t="shared" si="79"/>
        <v>42795.863310185181</v>
      </c>
      <c r="M1702" s="4" t="b">
        <v>0</v>
      </c>
      <c r="N1702" s="4">
        <v>79</v>
      </c>
      <c r="O1702" s="16">
        <f>(E1702/D1702)*100</f>
        <v>26.06</v>
      </c>
      <c r="P1702" s="7">
        <f t="shared" si="80"/>
        <v>65.974683544303801</v>
      </c>
      <c r="Q1702" s="4" t="str">
        <f>LEFT(T1702,FIND("/",T1702,1)-1)</f>
        <v>music</v>
      </c>
      <c r="R1702" s="4" t="str">
        <f>RIGHT(T1702,LEN(T1702)-FIND("/",T1702))</f>
        <v>faith</v>
      </c>
      <c r="S1702" s="4" t="b">
        <v>0</v>
      </c>
      <c r="T1702" s="4" t="s">
        <v>8293</v>
      </c>
    </row>
    <row r="1703" spans="1:20" ht="28.8" x14ac:dyDescent="0.3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11">
        <f t="shared" si="78"/>
        <v>42019.456076388888</v>
      </c>
      <c r="K1703" s="4">
        <v>1418745405</v>
      </c>
      <c r="L1703" s="11">
        <f t="shared" si="79"/>
        <v>41989.456076388888</v>
      </c>
      <c r="M1703" s="4" t="b">
        <v>0</v>
      </c>
      <c r="N1703" s="4">
        <v>2</v>
      </c>
      <c r="O1703" s="16">
        <f>(E1703/D1703)*100</f>
        <v>0.19801980198019803</v>
      </c>
      <c r="P1703" s="7">
        <f t="shared" si="80"/>
        <v>5</v>
      </c>
      <c r="Q1703" s="4" t="str">
        <f>LEFT(T1703,FIND("/",T1703,1)-1)</f>
        <v>music</v>
      </c>
      <c r="R1703" s="4" t="str">
        <f>RIGHT(T1703,LEN(T1703)-FIND("/",T1703))</f>
        <v>faith</v>
      </c>
      <c r="S1703" s="4" t="b">
        <v>0</v>
      </c>
      <c r="T1703" s="4" t="s">
        <v>8293</v>
      </c>
    </row>
    <row r="1704" spans="1:20" x14ac:dyDescent="0.3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11">
        <f t="shared" si="78"/>
        <v>42093.619791666664</v>
      </c>
      <c r="K1704" s="4">
        <v>1425156750</v>
      </c>
      <c r="L1704" s="11">
        <f t="shared" si="79"/>
        <v>42063.661458333336</v>
      </c>
      <c r="M1704" s="4" t="b">
        <v>0</v>
      </c>
      <c r="N1704" s="4">
        <v>1</v>
      </c>
      <c r="O1704" s="16">
        <f>(E1704/D1704)*100</f>
        <v>6.0606060606060606E-3</v>
      </c>
      <c r="P1704" s="7">
        <f t="shared" si="80"/>
        <v>1</v>
      </c>
      <c r="Q1704" s="4" t="str">
        <f>LEFT(T1704,FIND("/",T1704,1)-1)</f>
        <v>music</v>
      </c>
      <c r="R1704" s="4" t="str">
        <f>RIGHT(T1704,LEN(T1704)-FIND("/",T1704))</f>
        <v>faith</v>
      </c>
      <c r="S1704" s="4" t="b">
        <v>0</v>
      </c>
      <c r="T1704" s="4" t="s">
        <v>8293</v>
      </c>
    </row>
    <row r="1705" spans="1:20" ht="28.8" x14ac:dyDescent="0.3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11">
        <f t="shared" si="78"/>
        <v>42247.073344907411</v>
      </c>
      <c r="K1705" s="4">
        <v>1435819537</v>
      </c>
      <c r="L1705" s="11">
        <f t="shared" si="79"/>
        <v>42187.073344907411</v>
      </c>
      <c r="M1705" s="4" t="b">
        <v>0</v>
      </c>
      <c r="N1705" s="4">
        <v>2</v>
      </c>
      <c r="O1705" s="16">
        <f>(E1705/D1705)*100</f>
        <v>1.02</v>
      </c>
      <c r="P1705" s="7">
        <f t="shared" si="80"/>
        <v>25.5</v>
      </c>
      <c r="Q1705" s="4" t="str">
        <f>LEFT(T1705,FIND("/",T1705,1)-1)</f>
        <v>music</v>
      </c>
      <c r="R1705" s="4" t="str">
        <f>RIGHT(T1705,LEN(T1705)-FIND("/",T1705))</f>
        <v>faith</v>
      </c>
      <c r="S1705" s="4" t="b">
        <v>0</v>
      </c>
      <c r="T1705" s="4" t="s">
        <v>8293</v>
      </c>
    </row>
    <row r="1706" spans="1:20" x14ac:dyDescent="0.3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11">
        <f t="shared" si="78"/>
        <v>42050.931400462963</v>
      </c>
      <c r="K1706" s="4">
        <v>1421464873</v>
      </c>
      <c r="L1706" s="11">
        <f t="shared" si="79"/>
        <v>42020.931400462963</v>
      </c>
      <c r="M1706" s="4" t="b">
        <v>0</v>
      </c>
      <c r="N1706" s="4">
        <v>11</v>
      </c>
      <c r="O1706" s="16">
        <f>(E1706/D1706)*100</f>
        <v>65.100000000000009</v>
      </c>
      <c r="P1706" s="7">
        <f t="shared" si="80"/>
        <v>118.36363636363636</v>
      </c>
      <c r="Q1706" s="4" t="str">
        <f>LEFT(T1706,FIND("/",T1706,1)-1)</f>
        <v>music</v>
      </c>
      <c r="R1706" s="4" t="str">
        <f>RIGHT(T1706,LEN(T1706)-FIND("/",T1706))</f>
        <v>faith</v>
      </c>
      <c r="S1706" s="4" t="b">
        <v>0</v>
      </c>
      <c r="T1706" s="4" t="s">
        <v>8293</v>
      </c>
    </row>
    <row r="1707" spans="1:20" x14ac:dyDescent="0.3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11">
        <f t="shared" si="78"/>
        <v>42256.458333333336</v>
      </c>
      <c r="K1707" s="4">
        <v>1440807846</v>
      </c>
      <c r="L1707" s="11">
        <f t="shared" si="79"/>
        <v>42244.808402777773</v>
      </c>
      <c r="M1707" s="4" t="b">
        <v>0</v>
      </c>
      <c r="N1707" s="4">
        <v>0</v>
      </c>
      <c r="O1707" s="16">
        <f>(E1707/D1707)*100</f>
        <v>0</v>
      </c>
      <c r="P1707" s="7" t="e">
        <f t="shared" si="80"/>
        <v>#DIV/0!</v>
      </c>
      <c r="Q1707" s="4" t="str">
        <f>LEFT(T1707,FIND("/",T1707,1)-1)</f>
        <v>music</v>
      </c>
      <c r="R1707" s="4" t="str">
        <f>RIGHT(T1707,LEN(T1707)-FIND("/",T1707))</f>
        <v>faith</v>
      </c>
      <c r="S1707" s="4" t="b">
        <v>0</v>
      </c>
      <c r="T1707" s="4" t="s">
        <v>8293</v>
      </c>
    </row>
    <row r="1708" spans="1:20" ht="28.8" x14ac:dyDescent="0.3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11">
        <f t="shared" si="78"/>
        <v>42239.098055555551</v>
      </c>
      <c r="K1708" s="4">
        <v>1435130472</v>
      </c>
      <c r="L1708" s="11">
        <f t="shared" si="79"/>
        <v>42179.098055555551</v>
      </c>
      <c r="M1708" s="4" t="b">
        <v>0</v>
      </c>
      <c r="N1708" s="4">
        <v>0</v>
      </c>
      <c r="O1708" s="16">
        <f>(E1708/D1708)*100</f>
        <v>0</v>
      </c>
      <c r="P1708" s="7" t="e">
        <f t="shared" si="80"/>
        <v>#DIV/0!</v>
      </c>
      <c r="Q1708" s="4" t="str">
        <f>LEFT(T1708,FIND("/",T1708,1)-1)</f>
        <v>music</v>
      </c>
      <c r="R1708" s="4" t="str">
        <f>RIGHT(T1708,LEN(T1708)-FIND("/",T1708))</f>
        <v>faith</v>
      </c>
      <c r="S1708" s="4" t="b">
        <v>0</v>
      </c>
      <c r="T1708" s="4" t="s">
        <v>8293</v>
      </c>
    </row>
    <row r="1709" spans="1:20" ht="28.8" x14ac:dyDescent="0.3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11">
        <f t="shared" si="78"/>
        <v>42457.471006944441</v>
      </c>
      <c r="K1709" s="4">
        <v>1456593495</v>
      </c>
      <c r="L1709" s="11">
        <f t="shared" si="79"/>
        <v>42427.512673611105</v>
      </c>
      <c r="M1709" s="4" t="b">
        <v>0</v>
      </c>
      <c r="N1709" s="4">
        <v>9</v>
      </c>
      <c r="O1709" s="16">
        <f>(E1709/D1709)*100</f>
        <v>9.74</v>
      </c>
      <c r="P1709" s="7">
        <f t="shared" si="80"/>
        <v>54.111111111111114</v>
      </c>
      <c r="Q1709" s="4" t="str">
        <f>LEFT(T1709,FIND("/",T1709,1)-1)</f>
        <v>music</v>
      </c>
      <c r="R1709" s="4" t="str">
        <f>RIGHT(T1709,LEN(T1709)-FIND("/",T1709))</f>
        <v>faith</v>
      </c>
      <c r="S1709" s="4" t="b">
        <v>0</v>
      </c>
      <c r="T1709" s="4" t="s">
        <v>8293</v>
      </c>
    </row>
    <row r="1710" spans="1:20" ht="28.8" x14ac:dyDescent="0.3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11">
        <f t="shared" si="78"/>
        <v>42491.658634259256</v>
      </c>
      <c r="K1710" s="4">
        <v>1458679706</v>
      </c>
      <c r="L1710" s="11">
        <f t="shared" si="79"/>
        <v>42451.658634259256</v>
      </c>
      <c r="M1710" s="4" t="b">
        <v>0</v>
      </c>
      <c r="N1710" s="4">
        <v>0</v>
      </c>
      <c r="O1710" s="16">
        <f>(E1710/D1710)*100</f>
        <v>0</v>
      </c>
      <c r="P1710" s="7" t="e">
        <f t="shared" si="80"/>
        <v>#DIV/0!</v>
      </c>
      <c r="Q1710" s="4" t="str">
        <f>LEFT(T1710,FIND("/",T1710,1)-1)</f>
        <v>music</v>
      </c>
      <c r="R1710" s="4" t="str">
        <f>RIGHT(T1710,LEN(T1710)-FIND("/",T1710))</f>
        <v>faith</v>
      </c>
      <c r="S1710" s="4" t="b">
        <v>0</v>
      </c>
      <c r="T1710" s="4" t="s">
        <v>8293</v>
      </c>
    </row>
    <row r="1711" spans="1:20" x14ac:dyDescent="0.3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11">
        <f t="shared" si="78"/>
        <v>41882.610416666663</v>
      </c>
      <c r="K1711" s="4">
        <v>1405949514</v>
      </c>
      <c r="L1711" s="11">
        <f t="shared" si="79"/>
        <v>41841.355486111104</v>
      </c>
      <c r="M1711" s="4" t="b">
        <v>0</v>
      </c>
      <c r="N1711" s="4">
        <v>4</v>
      </c>
      <c r="O1711" s="16">
        <f>(E1711/D1711)*100</f>
        <v>4.8571428571428568</v>
      </c>
      <c r="P1711" s="7">
        <f t="shared" si="80"/>
        <v>21.25</v>
      </c>
      <c r="Q1711" s="4" t="str">
        <f>LEFT(T1711,FIND("/",T1711,1)-1)</f>
        <v>music</v>
      </c>
      <c r="R1711" s="4" t="str">
        <f>RIGHT(T1711,LEN(T1711)-FIND("/",T1711))</f>
        <v>faith</v>
      </c>
      <c r="S1711" s="4" t="b">
        <v>0</v>
      </c>
      <c r="T1711" s="4" t="s">
        <v>8293</v>
      </c>
    </row>
    <row r="1712" spans="1:20" x14ac:dyDescent="0.3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11">
        <f t="shared" si="78"/>
        <v>42387.333333333336</v>
      </c>
      <c r="K1712" s="4">
        <v>1449151888</v>
      </c>
      <c r="L1712" s="11">
        <f t="shared" si="79"/>
        <v>42341.382962962954</v>
      </c>
      <c r="M1712" s="4" t="b">
        <v>0</v>
      </c>
      <c r="N1712" s="4">
        <v>1</v>
      </c>
      <c r="O1712" s="16">
        <f>(E1712/D1712)*100</f>
        <v>0.67999999999999994</v>
      </c>
      <c r="P1712" s="7">
        <f t="shared" si="80"/>
        <v>34</v>
      </c>
      <c r="Q1712" s="4" t="str">
        <f>LEFT(T1712,FIND("/",T1712,1)-1)</f>
        <v>music</v>
      </c>
      <c r="R1712" s="4" t="str">
        <f>RIGHT(T1712,LEN(T1712)-FIND("/",T1712))</f>
        <v>faith</v>
      </c>
      <c r="S1712" s="4" t="b">
        <v>0</v>
      </c>
      <c r="T1712" s="4" t="s">
        <v>8293</v>
      </c>
    </row>
    <row r="1713" spans="1:20" ht="28.8" x14ac:dyDescent="0.3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11">
        <f t="shared" si="78"/>
        <v>41883.437893518516</v>
      </c>
      <c r="K1713" s="4">
        <v>1406907034</v>
      </c>
      <c r="L1713" s="11">
        <f t="shared" si="79"/>
        <v>41852.437893518516</v>
      </c>
      <c r="M1713" s="4" t="b">
        <v>0</v>
      </c>
      <c r="N1713" s="4">
        <v>2</v>
      </c>
      <c r="O1713" s="16">
        <f>(E1713/D1713)*100</f>
        <v>10.5</v>
      </c>
      <c r="P1713" s="7">
        <f t="shared" si="80"/>
        <v>525</v>
      </c>
      <c r="Q1713" s="4" t="str">
        <f>LEFT(T1713,FIND("/",T1713,1)-1)</f>
        <v>music</v>
      </c>
      <c r="R1713" s="4" t="str">
        <f>RIGHT(T1713,LEN(T1713)-FIND("/",T1713))</f>
        <v>faith</v>
      </c>
      <c r="S1713" s="4" t="b">
        <v>0</v>
      </c>
      <c r="T1713" s="4" t="s">
        <v>8293</v>
      </c>
    </row>
    <row r="1714" spans="1:20" ht="28.8" x14ac:dyDescent="0.3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11">
        <f t="shared" si="78"/>
        <v>42185.705474537033</v>
      </c>
      <c r="K1714" s="4">
        <v>1430517353</v>
      </c>
      <c r="L1714" s="11">
        <f t="shared" si="79"/>
        <v>42125.705474537033</v>
      </c>
      <c r="M1714" s="4" t="b">
        <v>0</v>
      </c>
      <c r="N1714" s="4">
        <v>0</v>
      </c>
      <c r="O1714" s="16">
        <f>(E1714/D1714)*100</f>
        <v>0</v>
      </c>
      <c r="P1714" s="7" t="e">
        <f t="shared" si="80"/>
        <v>#DIV/0!</v>
      </c>
      <c r="Q1714" s="4" t="str">
        <f>LEFT(T1714,FIND("/",T1714,1)-1)</f>
        <v>music</v>
      </c>
      <c r="R1714" s="4" t="str">
        <f>RIGHT(T1714,LEN(T1714)-FIND("/",T1714))</f>
        <v>faith</v>
      </c>
      <c r="S1714" s="4" t="b">
        <v>0</v>
      </c>
      <c r="T1714" s="4" t="s">
        <v>8293</v>
      </c>
    </row>
    <row r="1715" spans="1:20" ht="28.8" x14ac:dyDescent="0.3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11">
        <f t="shared" si="78"/>
        <v>41917.592731481483</v>
      </c>
      <c r="K1715" s="4">
        <v>1409944412</v>
      </c>
      <c r="L1715" s="11">
        <f t="shared" si="79"/>
        <v>41887.592731481483</v>
      </c>
      <c r="M1715" s="4" t="b">
        <v>0</v>
      </c>
      <c r="N1715" s="4">
        <v>1</v>
      </c>
      <c r="O1715" s="16">
        <f>(E1715/D1715)*100</f>
        <v>1.6666666666666667</v>
      </c>
      <c r="P1715" s="7">
        <f t="shared" si="80"/>
        <v>50</v>
      </c>
      <c r="Q1715" s="4" t="str">
        <f>LEFT(T1715,FIND("/",T1715,1)-1)</f>
        <v>music</v>
      </c>
      <c r="R1715" s="4" t="str">
        <f>RIGHT(T1715,LEN(T1715)-FIND("/",T1715))</f>
        <v>faith</v>
      </c>
      <c r="S1715" s="4" t="b">
        <v>0</v>
      </c>
      <c r="T1715" s="4" t="s">
        <v>8293</v>
      </c>
    </row>
    <row r="1716" spans="1:20" ht="28.8" x14ac:dyDescent="0.3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11">
        <f t="shared" si="78"/>
        <v>42125.710196759253</v>
      </c>
      <c r="K1716" s="4">
        <v>1427925761</v>
      </c>
      <c r="L1716" s="11">
        <f t="shared" si="79"/>
        <v>42095.710196759253</v>
      </c>
      <c r="M1716" s="4" t="b">
        <v>0</v>
      </c>
      <c r="N1716" s="4">
        <v>17</v>
      </c>
      <c r="O1716" s="16">
        <f>(E1716/D1716)*100</f>
        <v>7.8680000000000003</v>
      </c>
      <c r="P1716" s="7">
        <f t="shared" si="80"/>
        <v>115.70588235294117</v>
      </c>
      <c r="Q1716" s="4" t="str">
        <f>LEFT(T1716,FIND("/",T1716,1)-1)</f>
        <v>music</v>
      </c>
      <c r="R1716" s="4" t="str">
        <f>RIGHT(T1716,LEN(T1716)-FIND("/",T1716))</f>
        <v>faith</v>
      </c>
      <c r="S1716" s="4" t="b">
        <v>0</v>
      </c>
      <c r="T1716" s="4" t="s">
        <v>8293</v>
      </c>
    </row>
    <row r="1717" spans="1:20" ht="28.8" x14ac:dyDescent="0.3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11">
        <f t="shared" si="78"/>
        <v>42093.931944444441</v>
      </c>
      <c r="K1717" s="4">
        <v>1425186785</v>
      </c>
      <c r="L1717" s="11">
        <f t="shared" si="79"/>
        <v>42064.009085648147</v>
      </c>
      <c r="M1717" s="4" t="b">
        <v>0</v>
      </c>
      <c r="N1717" s="4">
        <v>2</v>
      </c>
      <c r="O1717" s="16">
        <f>(E1717/D1717)*100</f>
        <v>0.22</v>
      </c>
      <c r="P1717" s="7">
        <f t="shared" si="80"/>
        <v>5.5</v>
      </c>
      <c r="Q1717" s="4" t="str">
        <f>LEFT(T1717,FIND("/",T1717,1)-1)</f>
        <v>music</v>
      </c>
      <c r="R1717" s="4" t="str">
        <f>RIGHT(T1717,LEN(T1717)-FIND("/",T1717))</f>
        <v>faith</v>
      </c>
      <c r="S1717" s="4" t="b">
        <v>0</v>
      </c>
      <c r="T1717" s="4" t="s">
        <v>8293</v>
      </c>
    </row>
    <row r="1718" spans="1:20" ht="28.8" x14ac:dyDescent="0.3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11">
        <f t="shared" si="78"/>
        <v>42713.410868055551</v>
      </c>
      <c r="K1718" s="4">
        <v>1477835499</v>
      </c>
      <c r="L1718" s="11">
        <f t="shared" si="79"/>
        <v>42673.369201388887</v>
      </c>
      <c r="M1718" s="4" t="b">
        <v>0</v>
      </c>
      <c r="N1718" s="4">
        <v>3</v>
      </c>
      <c r="O1718" s="16">
        <f>(E1718/D1718)*100</f>
        <v>7.5</v>
      </c>
      <c r="P1718" s="7">
        <f t="shared" si="80"/>
        <v>50</v>
      </c>
      <c r="Q1718" s="4" t="str">
        <f>LEFT(T1718,FIND("/",T1718,1)-1)</f>
        <v>music</v>
      </c>
      <c r="R1718" s="4" t="str">
        <f>RIGHT(T1718,LEN(T1718)-FIND("/",T1718))</f>
        <v>faith</v>
      </c>
      <c r="S1718" s="4" t="b">
        <v>0</v>
      </c>
      <c r="T1718" s="4" t="s">
        <v>8293</v>
      </c>
    </row>
    <row r="1719" spans="1:20" x14ac:dyDescent="0.3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11">
        <f t="shared" si="78"/>
        <v>42480.958333333336</v>
      </c>
      <c r="K1719" s="4">
        <v>1459467238</v>
      </c>
      <c r="L1719" s="11">
        <f t="shared" si="79"/>
        <v>42460.773587962954</v>
      </c>
      <c r="M1719" s="4" t="b">
        <v>0</v>
      </c>
      <c r="N1719" s="4">
        <v>41</v>
      </c>
      <c r="O1719" s="16">
        <f>(E1719/D1719)*100</f>
        <v>42.725880551301685</v>
      </c>
      <c r="P1719" s="7">
        <f t="shared" si="80"/>
        <v>34.024390243902438</v>
      </c>
      <c r="Q1719" s="4" t="str">
        <f>LEFT(T1719,FIND("/",T1719,1)-1)</f>
        <v>music</v>
      </c>
      <c r="R1719" s="4" t="str">
        <f>RIGHT(T1719,LEN(T1719)-FIND("/",T1719))</f>
        <v>faith</v>
      </c>
      <c r="S1719" s="4" t="b">
        <v>0</v>
      </c>
      <c r="T1719" s="4" t="s">
        <v>8293</v>
      </c>
    </row>
    <row r="1720" spans="1:20" x14ac:dyDescent="0.3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11">
        <f t="shared" si="78"/>
        <v>42503.999305555553</v>
      </c>
      <c r="K1720" s="4">
        <v>1459435149</v>
      </c>
      <c r="L1720" s="11">
        <f t="shared" si="79"/>
        <v>42460.402187499996</v>
      </c>
      <c r="M1720" s="4" t="b">
        <v>0</v>
      </c>
      <c r="N1720" s="4">
        <v>2</v>
      </c>
      <c r="O1720" s="16">
        <f>(E1720/D1720)*100</f>
        <v>0.2142857142857143</v>
      </c>
      <c r="P1720" s="7">
        <f t="shared" si="80"/>
        <v>37.5</v>
      </c>
      <c r="Q1720" s="4" t="str">
        <f>LEFT(T1720,FIND("/",T1720,1)-1)</f>
        <v>music</v>
      </c>
      <c r="R1720" s="4" t="str">
        <f>RIGHT(T1720,LEN(T1720)-FIND("/",T1720))</f>
        <v>faith</v>
      </c>
      <c r="S1720" s="4" t="b">
        <v>0</v>
      </c>
      <c r="T1720" s="4" t="s">
        <v>8293</v>
      </c>
    </row>
    <row r="1721" spans="1:20" ht="28.8" x14ac:dyDescent="0.3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11">
        <f t="shared" si="78"/>
        <v>41899.326284722221</v>
      </c>
      <c r="K1721" s="4">
        <v>1408366191</v>
      </c>
      <c r="L1721" s="11">
        <f t="shared" si="79"/>
        <v>41869.326284722221</v>
      </c>
      <c r="M1721" s="4" t="b">
        <v>0</v>
      </c>
      <c r="N1721" s="4">
        <v>3</v>
      </c>
      <c r="O1721" s="16">
        <f>(E1721/D1721)*100</f>
        <v>0.87500000000000011</v>
      </c>
      <c r="P1721" s="7">
        <f t="shared" si="80"/>
        <v>11.666666666666666</v>
      </c>
      <c r="Q1721" s="4" t="str">
        <f>LEFT(T1721,FIND("/",T1721,1)-1)</f>
        <v>music</v>
      </c>
      <c r="R1721" s="4" t="str">
        <f>RIGHT(T1721,LEN(T1721)-FIND("/",T1721))</f>
        <v>faith</v>
      </c>
      <c r="S1721" s="4" t="b">
        <v>0</v>
      </c>
      <c r="T1721" s="4" t="s">
        <v>8293</v>
      </c>
    </row>
    <row r="1722" spans="1:20" x14ac:dyDescent="0.3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11">
        <f t="shared" si="78"/>
        <v>41952.616562499999</v>
      </c>
      <c r="K1722" s="4">
        <v>1412966871</v>
      </c>
      <c r="L1722" s="11">
        <f t="shared" si="79"/>
        <v>41922.574895833335</v>
      </c>
      <c r="M1722" s="4" t="b">
        <v>0</v>
      </c>
      <c r="N1722" s="4">
        <v>8</v>
      </c>
      <c r="O1722" s="16">
        <f>(E1722/D1722)*100</f>
        <v>5.625</v>
      </c>
      <c r="P1722" s="7">
        <f t="shared" si="80"/>
        <v>28.125</v>
      </c>
      <c r="Q1722" s="4" t="str">
        <f>LEFT(T1722,FIND("/",T1722,1)-1)</f>
        <v>music</v>
      </c>
      <c r="R1722" s="4" t="str">
        <f>RIGHT(T1722,LEN(T1722)-FIND("/",T1722))</f>
        <v>faith</v>
      </c>
      <c r="S1722" s="4" t="b">
        <v>0</v>
      </c>
      <c r="T1722" s="4" t="s">
        <v>8293</v>
      </c>
    </row>
    <row r="1723" spans="1:20" ht="28.8" x14ac:dyDescent="0.3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11">
        <f t="shared" si="78"/>
        <v>42349.25304398148</v>
      </c>
      <c r="K1723" s="4">
        <v>1447239863</v>
      </c>
      <c r="L1723" s="11">
        <f t="shared" si="79"/>
        <v>42319.25304398148</v>
      </c>
      <c r="M1723" s="4" t="b">
        <v>0</v>
      </c>
      <c r="N1723" s="4">
        <v>0</v>
      </c>
      <c r="O1723" s="16">
        <f>(E1723/D1723)*100</f>
        <v>0</v>
      </c>
      <c r="P1723" s="7" t="e">
        <f t="shared" si="80"/>
        <v>#DIV/0!</v>
      </c>
      <c r="Q1723" s="4" t="str">
        <f>LEFT(T1723,FIND("/",T1723,1)-1)</f>
        <v>music</v>
      </c>
      <c r="R1723" s="4" t="str">
        <f>RIGHT(T1723,LEN(T1723)-FIND("/",T1723))</f>
        <v>faith</v>
      </c>
      <c r="S1723" s="4" t="b">
        <v>0</v>
      </c>
      <c r="T1723" s="4" t="s">
        <v>8293</v>
      </c>
    </row>
    <row r="1724" spans="1:20" x14ac:dyDescent="0.3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11">
        <f t="shared" si="78"/>
        <v>42462.798611111109</v>
      </c>
      <c r="K1724" s="4">
        <v>1456441429</v>
      </c>
      <c r="L1724" s="11">
        <f t="shared" si="79"/>
        <v>42425.752650462957</v>
      </c>
      <c r="M1724" s="4" t="b">
        <v>0</v>
      </c>
      <c r="N1724" s="4">
        <v>1</v>
      </c>
      <c r="O1724" s="16">
        <f>(E1724/D1724)*100</f>
        <v>3.4722222222222224E-2</v>
      </c>
      <c r="P1724" s="7">
        <f t="shared" si="80"/>
        <v>1</v>
      </c>
      <c r="Q1724" s="4" t="str">
        <f>LEFT(T1724,FIND("/",T1724,1)-1)</f>
        <v>music</v>
      </c>
      <c r="R1724" s="4" t="str">
        <f>RIGHT(T1724,LEN(T1724)-FIND("/",T1724))</f>
        <v>faith</v>
      </c>
      <c r="S1724" s="4" t="b">
        <v>0</v>
      </c>
      <c r="T1724" s="4" t="s">
        <v>8293</v>
      </c>
    </row>
    <row r="1725" spans="1:20" ht="28.8" x14ac:dyDescent="0.3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11">
        <f t="shared" si="78"/>
        <v>42186.041666666664</v>
      </c>
      <c r="K1725" s="4">
        <v>1430855315</v>
      </c>
      <c r="L1725" s="11">
        <f t="shared" si="79"/>
        <v>42129.617071759254</v>
      </c>
      <c r="M1725" s="4" t="b">
        <v>0</v>
      </c>
      <c r="N1725" s="4">
        <v>3</v>
      </c>
      <c r="O1725" s="16">
        <f>(E1725/D1725)*100</f>
        <v>6.5</v>
      </c>
      <c r="P1725" s="7">
        <f t="shared" si="80"/>
        <v>216.66666666666666</v>
      </c>
      <c r="Q1725" s="4" t="str">
        <f>LEFT(T1725,FIND("/",T1725,1)-1)</f>
        <v>music</v>
      </c>
      <c r="R1725" s="4" t="str">
        <f>RIGHT(T1725,LEN(T1725)-FIND("/",T1725))</f>
        <v>faith</v>
      </c>
      <c r="S1725" s="4" t="b">
        <v>0</v>
      </c>
      <c r="T1725" s="4" t="s">
        <v>8293</v>
      </c>
    </row>
    <row r="1726" spans="1:20" ht="28.8" x14ac:dyDescent="0.3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11">
        <f t="shared" si="78"/>
        <v>41942.724097222221</v>
      </c>
      <c r="K1726" s="4">
        <v>1412115762</v>
      </c>
      <c r="L1726" s="11">
        <f t="shared" si="79"/>
        <v>41912.724097222221</v>
      </c>
      <c r="M1726" s="4" t="b">
        <v>0</v>
      </c>
      <c r="N1726" s="4">
        <v>4</v>
      </c>
      <c r="O1726" s="16">
        <f>(E1726/D1726)*100</f>
        <v>0.58333333333333337</v>
      </c>
      <c r="P1726" s="7">
        <f t="shared" si="80"/>
        <v>8.75</v>
      </c>
      <c r="Q1726" s="4" t="str">
        <f>LEFT(T1726,FIND("/",T1726,1)-1)</f>
        <v>music</v>
      </c>
      <c r="R1726" s="4" t="str">
        <f>RIGHT(T1726,LEN(T1726)-FIND("/",T1726))</f>
        <v>faith</v>
      </c>
      <c r="S1726" s="4" t="b">
        <v>0</v>
      </c>
      <c r="T1726" s="4" t="s">
        <v>8293</v>
      </c>
    </row>
    <row r="1727" spans="1:20" ht="28.8" x14ac:dyDescent="0.3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11">
        <f t="shared" si="78"/>
        <v>41875.759826388887</v>
      </c>
      <c r="K1727" s="4">
        <v>1406330049</v>
      </c>
      <c r="L1727" s="11">
        <f t="shared" si="79"/>
        <v>41845.759826388887</v>
      </c>
      <c r="M1727" s="4" t="b">
        <v>0</v>
      </c>
      <c r="N1727" s="4">
        <v>9</v>
      </c>
      <c r="O1727" s="16">
        <f>(E1727/D1727)*100</f>
        <v>10.181818181818182</v>
      </c>
      <c r="P1727" s="7">
        <f t="shared" si="80"/>
        <v>62.222222222222221</v>
      </c>
      <c r="Q1727" s="4" t="str">
        <f>LEFT(T1727,FIND("/",T1727,1)-1)</f>
        <v>music</v>
      </c>
      <c r="R1727" s="4" t="str">
        <f>RIGHT(T1727,LEN(T1727)-FIND("/",T1727))</f>
        <v>faith</v>
      </c>
      <c r="S1727" s="4" t="b">
        <v>0</v>
      </c>
      <c r="T1727" s="4" t="s">
        <v>8293</v>
      </c>
    </row>
    <row r="1728" spans="1:20" x14ac:dyDescent="0.3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11">
        <f t="shared" si="78"/>
        <v>41817.711388888885</v>
      </c>
      <c r="K1728" s="4">
        <v>1401401064</v>
      </c>
      <c r="L1728" s="11">
        <f t="shared" si="79"/>
        <v>41788.711388888885</v>
      </c>
      <c r="M1728" s="4" t="b">
        <v>0</v>
      </c>
      <c r="N1728" s="4">
        <v>16</v>
      </c>
      <c r="O1728" s="16">
        <f>(E1728/D1728)*100</f>
        <v>33.784615384615385</v>
      </c>
      <c r="P1728" s="7">
        <f t="shared" si="80"/>
        <v>137.25</v>
      </c>
      <c r="Q1728" s="4" t="str">
        <f>LEFT(T1728,FIND("/",T1728,1)-1)</f>
        <v>music</v>
      </c>
      <c r="R1728" s="4" t="str">
        <f>RIGHT(T1728,LEN(T1728)-FIND("/",T1728))</f>
        <v>faith</v>
      </c>
      <c r="S1728" s="4" t="b">
        <v>0</v>
      </c>
      <c r="T1728" s="4" t="s">
        <v>8293</v>
      </c>
    </row>
    <row r="1729" spans="1:20" ht="28.8" x14ac:dyDescent="0.3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11">
        <f t="shared" si="78"/>
        <v>42099.249999999993</v>
      </c>
      <c r="K1729" s="4">
        <v>1423520177</v>
      </c>
      <c r="L1729" s="11">
        <f t="shared" si="79"/>
        <v>42044.719641203708</v>
      </c>
      <c r="M1729" s="4" t="b">
        <v>0</v>
      </c>
      <c r="N1729" s="4">
        <v>1</v>
      </c>
      <c r="O1729" s="16">
        <f>(E1729/D1729)*100</f>
        <v>3.3333333333333333E-2</v>
      </c>
      <c r="P1729" s="7">
        <f t="shared" si="80"/>
        <v>1</v>
      </c>
      <c r="Q1729" s="4" t="str">
        <f>LEFT(T1729,FIND("/",T1729,1)-1)</f>
        <v>music</v>
      </c>
      <c r="R1729" s="4" t="str">
        <f>RIGHT(T1729,LEN(T1729)-FIND("/",T1729))</f>
        <v>faith</v>
      </c>
      <c r="S1729" s="4" t="b">
        <v>0</v>
      </c>
      <c r="T1729" s="4" t="s">
        <v>8293</v>
      </c>
    </row>
    <row r="1730" spans="1:20" x14ac:dyDescent="0.3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11">
        <f t="shared" si="78"/>
        <v>42298.417523148142</v>
      </c>
      <c r="K1730" s="4">
        <v>1442847674</v>
      </c>
      <c r="L1730" s="11">
        <f t="shared" si="79"/>
        <v>42268.417523148142</v>
      </c>
      <c r="M1730" s="4" t="b">
        <v>0</v>
      </c>
      <c r="N1730" s="4">
        <v>7</v>
      </c>
      <c r="O1730" s="16">
        <f>(E1730/D1730)*100</f>
        <v>68.400000000000006</v>
      </c>
      <c r="P1730" s="7">
        <f t="shared" si="80"/>
        <v>122.14285714285714</v>
      </c>
      <c r="Q1730" s="4" t="str">
        <f>LEFT(T1730,FIND("/",T1730,1)-1)</f>
        <v>music</v>
      </c>
      <c r="R1730" s="4" t="str">
        <f>RIGHT(T1730,LEN(T1730)-FIND("/",T1730))</f>
        <v>faith</v>
      </c>
      <c r="S1730" s="4" t="b">
        <v>0</v>
      </c>
      <c r="T1730" s="4" t="s">
        <v>8293</v>
      </c>
    </row>
    <row r="1731" spans="1:20" ht="28.8" x14ac:dyDescent="0.3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11">
        <f t="shared" ref="J1731:J1794" si="81">(((I1731/60)/60)/24)+DATE(1970,1,1)+(-5/24)</f>
        <v>42530.843819444439</v>
      </c>
      <c r="K1731" s="4">
        <v>1460337306</v>
      </c>
      <c r="L1731" s="11">
        <f t="shared" ref="L1731:L1794" si="82">(((K1731/60)/60)/24)+DATE(1970,1,1)+(-5/24)</f>
        <v>42470.843819444439</v>
      </c>
      <c r="M1731" s="4" t="b">
        <v>0</v>
      </c>
      <c r="N1731" s="4">
        <v>0</v>
      </c>
      <c r="O1731" s="16">
        <f>(E1731/D1731)*100</f>
        <v>0</v>
      </c>
      <c r="P1731" s="7" t="e">
        <f t="shared" ref="P1731:P1794" si="83">(E1731/N1731)</f>
        <v>#DIV/0!</v>
      </c>
      <c r="Q1731" s="4" t="str">
        <f>LEFT(T1731,FIND("/",T1731,1)-1)</f>
        <v>music</v>
      </c>
      <c r="R1731" s="4" t="str">
        <f>RIGHT(T1731,LEN(T1731)-FIND("/",T1731))</f>
        <v>faith</v>
      </c>
      <c r="S1731" s="4" t="b">
        <v>0</v>
      </c>
      <c r="T1731" s="4" t="s">
        <v>8293</v>
      </c>
    </row>
    <row r="1732" spans="1:20" ht="28.8" x14ac:dyDescent="0.3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11">
        <f t="shared" si="81"/>
        <v>42301.879432870373</v>
      </c>
      <c r="K1732" s="4">
        <v>1443146783</v>
      </c>
      <c r="L1732" s="11">
        <f t="shared" si="82"/>
        <v>42271.879432870373</v>
      </c>
      <c r="M1732" s="4" t="b">
        <v>0</v>
      </c>
      <c r="N1732" s="4">
        <v>0</v>
      </c>
      <c r="O1732" s="16">
        <f>(E1732/D1732)*100</f>
        <v>0</v>
      </c>
      <c r="P1732" s="7" t="e">
        <f t="shared" si="83"/>
        <v>#DIV/0!</v>
      </c>
      <c r="Q1732" s="4" t="str">
        <f>LEFT(T1732,FIND("/",T1732,1)-1)</f>
        <v>music</v>
      </c>
      <c r="R1732" s="4" t="str">
        <f>RIGHT(T1732,LEN(T1732)-FIND("/",T1732))</f>
        <v>faith</v>
      </c>
      <c r="S1732" s="4" t="b">
        <v>0</v>
      </c>
      <c r="T1732" s="4" t="s">
        <v>8293</v>
      </c>
    </row>
    <row r="1733" spans="1:20" x14ac:dyDescent="0.3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11">
        <f t="shared" si="81"/>
        <v>42166.416666666664</v>
      </c>
      <c r="K1733" s="4">
        <v>1432849552</v>
      </c>
      <c r="L1733" s="11">
        <f t="shared" si="82"/>
        <v>42152.698518518511</v>
      </c>
      <c r="M1733" s="4" t="b">
        <v>0</v>
      </c>
      <c r="N1733" s="4">
        <v>0</v>
      </c>
      <c r="O1733" s="16">
        <f>(E1733/D1733)*100</f>
        <v>0</v>
      </c>
      <c r="P1733" s="7" t="e">
        <f t="shared" si="83"/>
        <v>#DIV/0!</v>
      </c>
      <c r="Q1733" s="4" t="str">
        <f>LEFT(T1733,FIND("/",T1733,1)-1)</f>
        <v>music</v>
      </c>
      <c r="R1733" s="4" t="str">
        <f>RIGHT(T1733,LEN(T1733)-FIND("/",T1733))</f>
        <v>faith</v>
      </c>
      <c r="S1733" s="4" t="b">
        <v>0</v>
      </c>
      <c r="T1733" s="4" t="s">
        <v>8293</v>
      </c>
    </row>
    <row r="1734" spans="1:20" ht="28.8" x14ac:dyDescent="0.3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11">
        <f t="shared" si="81"/>
        <v>42384.999999999993</v>
      </c>
      <c r="K1734" s="4">
        <v>1447777481</v>
      </c>
      <c r="L1734" s="11">
        <f t="shared" si="82"/>
        <v>42325.475474537037</v>
      </c>
      <c r="M1734" s="4" t="b">
        <v>0</v>
      </c>
      <c r="N1734" s="4">
        <v>0</v>
      </c>
      <c r="O1734" s="16">
        <f>(E1734/D1734)*100</f>
        <v>0</v>
      </c>
      <c r="P1734" s="7" t="e">
        <f t="shared" si="83"/>
        <v>#DIV/0!</v>
      </c>
      <c r="Q1734" s="4" t="str">
        <f>LEFT(T1734,FIND("/",T1734,1)-1)</f>
        <v>music</v>
      </c>
      <c r="R1734" s="4" t="str">
        <f>RIGHT(T1734,LEN(T1734)-FIND("/",T1734))</f>
        <v>faith</v>
      </c>
      <c r="S1734" s="4" t="b">
        <v>0</v>
      </c>
      <c r="T1734" s="4" t="s">
        <v>8293</v>
      </c>
    </row>
    <row r="1735" spans="1:20" ht="28.8" x14ac:dyDescent="0.3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11">
        <f t="shared" si="81"/>
        <v>42626.687499999993</v>
      </c>
      <c r="K1735" s="4">
        <v>1472746374</v>
      </c>
      <c r="L1735" s="11">
        <f t="shared" si="82"/>
        <v>42614.467291666668</v>
      </c>
      <c r="M1735" s="4" t="b">
        <v>0</v>
      </c>
      <c r="N1735" s="4">
        <v>0</v>
      </c>
      <c r="O1735" s="16">
        <f>(E1735/D1735)*100</f>
        <v>0</v>
      </c>
      <c r="P1735" s="7" t="e">
        <f t="shared" si="83"/>
        <v>#DIV/0!</v>
      </c>
      <c r="Q1735" s="4" t="str">
        <f>LEFT(T1735,FIND("/",T1735,1)-1)</f>
        <v>music</v>
      </c>
      <c r="R1735" s="4" t="str">
        <f>RIGHT(T1735,LEN(T1735)-FIND("/",T1735))</f>
        <v>faith</v>
      </c>
      <c r="S1735" s="4" t="b">
        <v>0</v>
      </c>
      <c r="T1735" s="4" t="s">
        <v>8293</v>
      </c>
    </row>
    <row r="1736" spans="1:20" x14ac:dyDescent="0.3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11">
        <f t="shared" si="81"/>
        <v>42131.828194444439</v>
      </c>
      <c r="K1736" s="4">
        <v>1428454356</v>
      </c>
      <c r="L1736" s="11">
        <f t="shared" si="82"/>
        <v>42101.828194444439</v>
      </c>
      <c r="M1736" s="4" t="b">
        <v>0</v>
      </c>
      <c r="N1736" s="4">
        <v>1</v>
      </c>
      <c r="O1736" s="16">
        <f>(E1736/D1736)*100</f>
        <v>2.2222222222222223E-2</v>
      </c>
      <c r="P1736" s="7">
        <f t="shared" si="83"/>
        <v>1</v>
      </c>
      <c r="Q1736" s="4" t="str">
        <f>LEFT(T1736,FIND("/",T1736,1)-1)</f>
        <v>music</v>
      </c>
      <c r="R1736" s="4" t="str">
        <f>RIGHT(T1736,LEN(T1736)-FIND("/",T1736))</f>
        <v>faith</v>
      </c>
      <c r="S1736" s="4" t="b">
        <v>0</v>
      </c>
      <c r="T1736" s="4" t="s">
        <v>8293</v>
      </c>
    </row>
    <row r="1737" spans="1:20" x14ac:dyDescent="0.3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11">
        <f t="shared" si="81"/>
        <v>42589.605844907412</v>
      </c>
      <c r="K1737" s="4">
        <v>1468006345</v>
      </c>
      <c r="L1737" s="11">
        <f t="shared" si="82"/>
        <v>42559.605844907412</v>
      </c>
      <c r="M1737" s="4" t="b">
        <v>0</v>
      </c>
      <c r="N1737" s="4">
        <v>2</v>
      </c>
      <c r="O1737" s="16">
        <f>(E1737/D1737)*100</f>
        <v>11</v>
      </c>
      <c r="P1737" s="7">
        <f t="shared" si="83"/>
        <v>55</v>
      </c>
      <c r="Q1737" s="4" t="str">
        <f>LEFT(T1737,FIND("/",T1737,1)-1)</f>
        <v>music</v>
      </c>
      <c r="R1737" s="4" t="str">
        <f>RIGHT(T1737,LEN(T1737)-FIND("/",T1737))</f>
        <v>faith</v>
      </c>
      <c r="S1737" s="4" t="b">
        <v>0</v>
      </c>
      <c r="T1737" s="4" t="s">
        <v>8293</v>
      </c>
    </row>
    <row r="1738" spans="1:20" x14ac:dyDescent="0.3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11">
        <f t="shared" si="81"/>
        <v>42316.694826388884</v>
      </c>
      <c r="K1738" s="4">
        <v>1444423233</v>
      </c>
      <c r="L1738" s="11">
        <f t="shared" si="82"/>
        <v>42286.65315972222</v>
      </c>
      <c r="M1738" s="4" t="b">
        <v>0</v>
      </c>
      <c r="N1738" s="4">
        <v>1</v>
      </c>
      <c r="O1738" s="16">
        <f>(E1738/D1738)*100</f>
        <v>0.73333333333333328</v>
      </c>
      <c r="P1738" s="7">
        <f t="shared" si="83"/>
        <v>22</v>
      </c>
      <c r="Q1738" s="4" t="str">
        <f>LEFT(T1738,FIND("/",T1738,1)-1)</f>
        <v>music</v>
      </c>
      <c r="R1738" s="4" t="str">
        <f>RIGHT(T1738,LEN(T1738)-FIND("/",T1738))</f>
        <v>faith</v>
      </c>
      <c r="S1738" s="4" t="b">
        <v>0</v>
      </c>
      <c r="T1738" s="4" t="s">
        <v>8293</v>
      </c>
    </row>
    <row r="1739" spans="1:20" ht="28.8" x14ac:dyDescent="0.3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11">
        <f t="shared" si="81"/>
        <v>42205.740648148152</v>
      </c>
      <c r="K1739" s="4">
        <v>1434840392</v>
      </c>
      <c r="L1739" s="11">
        <f t="shared" si="82"/>
        <v>42175.740648148152</v>
      </c>
      <c r="M1739" s="4" t="b">
        <v>0</v>
      </c>
      <c r="N1739" s="4">
        <v>15</v>
      </c>
      <c r="O1739" s="16">
        <f>(E1739/D1739)*100</f>
        <v>21.25</v>
      </c>
      <c r="P1739" s="7">
        <f t="shared" si="83"/>
        <v>56.666666666666664</v>
      </c>
      <c r="Q1739" s="4" t="str">
        <f>LEFT(T1739,FIND("/",T1739,1)-1)</f>
        <v>music</v>
      </c>
      <c r="R1739" s="4" t="str">
        <f>RIGHT(T1739,LEN(T1739)-FIND("/",T1739))</f>
        <v>faith</v>
      </c>
      <c r="S1739" s="4" t="b">
        <v>0</v>
      </c>
      <c r="T1739" s="4" t="s">
        <v>8293</v>
      </c>
    </row>
    <row r="1740" spans="1:20" x14ac:dyDescent="0.3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11">
        <f t="shared" si="81"/>
        <v>41914.665995370371</v>
      </c>
      <c r="K1740" s="4">
        <v>1409691542</v>
      </c>
      <c r="L1740" s="11">
        <f t="shared" si="82"/>
        <v>41884.665995370371</v>
      </c>
      <c r="M1740" s="4" t="b">
        <v>0</v>
      </c>
      <c r="N1740" s="4">
        <v>1</v>
      </c>
      <c r="O1740" s="16">
        <f>(E1740/D1740)*100</f>
        <v>0.4</v>
      </c>
      <c r="P1740" s="7">
        <f t="shared" si="83"/>
        <v>20</v>
      </c>
      <c r="Q1740" s="4" t="str">
        <f>LEFT(T1740,FIND("/",T1740,1)-1)</f>
        <v>music</v>
      </c>
      <c r="R1740" s="4" t="str">
        <f>RIGHT(T1740,LEN(T1740)-FIND("/",T1740))</f>
        <v>faith</v>
      </c>
      <c r="S1740" s="4" t="b">
        <v>0</v>
      </c>
      <c r="T1740" s="4" t="s">
        <v>8293</v>
      </c>
    </row>
    <row r="1741" spans="1:20" ht="28.8" x14ac:dyDescent="0.3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11">
        <f t="shared" si="81"/>
        <v>42494.624212962961</v>
      </c>
      <c r="K1741" s="4">
        <v>1457297932</v>
      </c>
      <c r="L1741" s="11">
        <f t="shared" si="82"/>
        <v>42435.665879629632</v>
      </c>
      <c r="M1741" s="4" t="b">
        <v>0</v>
      </c>
      <c r="N1741" s="4">
        <v>1</v>
      </c>
      <c r="O1741" s="16">
        <f>(E1741/D1741)*100</f>
        <v>0.1</v>
      </c>
      <c r="P1741" s="7">
        <f t="shared" si="83"/>
        <v>1</v>
      </c>
      <c r="Q1741" s="4" t="str">
        <f>LEFT(T1741,FIND("/",T1741,1)-1)</f>
        <v>music</v>
      </c>
      <c r="R1741" s="4" t="str">
        <f>RIGHT(T1741,LEN(T1741)-FIND("/",T1741))</f>
        <v>faith</v>
      </c>
      <c r="S1741" s="4" t="b">
        <v>0</v>
      </c>
      <c r="T1741" s="4" t="s">
        <v>8293</v>
      </c>
    </row>
    <row r="1742" spans="1:20" ht="28.8" x14ac:dyDescent="0.3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11">
        <f t="shared" si="81"/>
        <v>42201.60905092593</v>
      </c>
      <c r="K1742" s="4">
        <v>1434483422</v>
      </c>
      <c r="L1742" s="11">
        <f t="shared" si="82"/>
        <v>42171.60905092593</v>
      </c>
      <c r="M1742" s="4" t="b">
        <v>0</v>
      </c>
      <c r="N1742" s="4">
        <v>0</v>
      </c>
      <c r="O1742" s="16">
        <f>(E1742/D1742)*100</f>
        <v>0</v>
      </c>
      <c r="P1742" s="7" t="e">
        <f t="shared" si="83"/>
        <v>#DIV/0!</v>
      </c>
      <c r="Q1742" s="4" t="str">
        <f>LEFT(T1742,FIND("/",T1742,1)-1)</f>
        <v>music</v>
      </c>
      <c r="R1742" s="4" t="str">
        <f>RIGHT(T1742,LEN(T1742)-FIND("/",T1742))</f>
        <v>faith</v>
      </c>
      <c r="S1742" s="4" t="b">
        <v>0</v>
      </c>
      <c r="T1742" s="4" t="s">
        <v>8293</v>
      </c>
    </row>
    <row r="1743" spans="1:20" x14ac:dyDescent="0.3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11">
        <f t="shared" si="81"/>
        <v>42165.419803240737</v>
      </c>
      <c r="K1743" s="4">
        <v>1430060671</v>
      </c>
      <c r="L1743" s="11">
        <f t="shared" si="82"/>
        <v>42120.419803240737</v>
      </c>
      <c r="M1743" s="4" t="b">
        <v>0</v>
      </c>
      <c r="N1743" s="4">
        <v>52</v>
      </c>
      <c r="O1743" s="16">
        <f>(E1743/D1743)*100</f>
        <v>110.83333333333334</v>
      </c>
      <c r="P1743" s="7">
        <f t="shared" si="83"/>
        <v>25.576923076923077</v>
      </c>
      <c r="Q1743" s="4" t="str">
        <f>LEFT(T1743,FIND("/",T1743,1)-1)</f>
        <v>photography</v>
      </c>
      <c r="R1743" s="4" t="str">
        <f>RIGHT(T1743,LEN(T1743)-FIND("/",T1743))</f>
        <v>photobooks</v>
      </c>
      <c r="S1743" s="4" t="b">
        <v>1</v>
      </c>
      <c r="T1743" s="4" t="s">
        <v>8285</v>
      </c>
    </row>
    <row r="1744" spans="1:20" ht="28.8" x14ac:dyDescent="0.3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11">
        <f t="shared" si="81"/>
        <v>42742.666666666664</v>
      </c>
      <c r="K1744" s="4">
        <v>1481058170</v>
      </c>
      <c r="L1744" s="11">
        <f t="shared" si="82"/>
        <v>42710.668634259251</v>
      </c>
      <c r="M1744" s="4" t="b">
        <v>0</v>
      </c>
      <c r="N1744" s="4">
        <v>34</v>
      </c>
      <c r="O1744" s="16">
        <f>(E1744/D1744)*100</f>
        <v>108.74999999999999</v>
      </c>
      <c r="P1744" s="7">
        <f t="shared" si="83"/>
        <v>63.970588235294116</v>
      </c>
      <c r="Q1744" s="4" t="str">
        <f>LEFT(T1744,FIND("/",T1744,1)-1)</f>
        <v>photography</v>
      </c>
      <c r="R1744" s="4" t="str">
        <f>RIGHT(T1744,LEN(T1744)-FIND("/",T1744))</f>
        <v>photobooks</v>
      </c>
      <c r="S1744" s="4" t="b">
        <v>1</v>
      </c>
      <c r="T1744" s="4" t="s">
        <v>8285</v>
      </c>
    </row>
    <row r="1745" spans="1:20" x14ac:dyDescent="0.3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11">
        <f t="shared" si="81"/>
        <v>42608.957638888889</v>
      </c>
      <c r="K1745" s="4">
        <v>1470348775</v>
      </c>
      <c r="L1745" s="11">
        <f t="shared" si="82"/>
        <v>42586.717303240737</v>
      </c>
      <c r="M1745" s="4" t="b">
        <v>0</v>
      </c>
      <c r="N1745" s="4">
        <v>67</v>
      </c>
      <c r="O1745" s="16">
        <f>(E1745/D1745)*100</f>
        <v>100.41666666666667</v>
      </c>
      <c r="P1745" s="7">
        <f t="shared" si="83"/>
        <v>89.925373134328353</v>
      </c>
      <c r="Q1745" s="4" t="str">
        <f>LEFT(T1745,FIND("/",T1745,1)-1)</f>
        <v>photography</v>
      </c>
      <c r="R1745" s="4" t="str">
        <f>RIGHT(T1745,LEN(T1745)-FIND("/",T1745))</f>
        <v>photobooks</v>
      </c>
      <c r="S1745" s="4" t="b">
        <v>1</v>
      </c>
      <c r="T1745" s="4" t="s">
        <v>8285</v>
      </c>
    </row>
    <row r="1746" spans="1:20" ht="28.8" x14ac:dyDescent="0.3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11">
        <f t="shared" si="81"/>
        <v>42071.355057870365</v>
      </c>
      <c r="K1746" s="4">
        <v>1421937077</v>
      </c>
      <c r="L1746" s="11">
        <f t="shared" si="82"/>
        <v>42026.396724537037</v>
      </c>
      <c r="M1746" s="4" t="b">
        <v>0</v>
      </c>
      <c r="N1746" s="4">
        <v>70</v>
      </c>
      <c r="O1746" s="16">
        <f>(E1746/D1746)*100</f>
        <v>118.45454545454545</v>
      </c>
      <c r="P1746" s="7">
        <f t="shared" si="83"/>
        <v>93.071428571428569</v>
      </c>
      <c r="Q1746" s="4" t="str">
        <f>LEFT(T1746,FIND("/",T1746,1)-1)</f>
        <v>photography</v>
      </c>
      <c r="R1746" s="4" t="str">
        <f>RIGHT(T1746,LEN(T1746)-FIND("/",T1746))</f>
        <v>photobooks</v>
      </c>
      <c r="S1746" s="4" t="b">
        <v>1</v>
      </c>
      <c r="T1746" s="4" t="s">
        <v>8285</v>
      </c>
    </row>
    <row r="1747" spans="1:20" ht="28.8" x14ac:dyDescent="0.3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11">
        <f t="shared" si="81"/>
        <v>42725.874999999993</v>
      </c>
      <c r="K1747" s="4">
        <v>1479276838</v>
      </c>
      <c r="L1747" s="11">
        <f t="shared" si="82"/>
        <v>42690.051365740735</v>
      </c>
      <c r="M1747" s="4" t="b">
        <v>0</v>
      </c>
      <c r="N1747" s="4">
        <v>89</v>
      </c>
      <c r="O1747" s="16">
        <f>(E1747/D1747)*100</f>
        <v>114.01428571428571</v>
      </c>
      <c r="P1747" s="7">
        <f t="shared" si="83"/>
        <v>89.674157303370791</v>
      </c>
      <c r="Q1747" s="4" t="str">
        <f>LEFT(T1747,FIND("/",T1747,1)-1)</f>
        <v>photography</v>
      </c>
      <c r="R1747" s="4" t="str">
        <f>RIGHT(T1747,LEN(T1747)-FIND("/",T1747))</f>
        <v>photobooks</v>
      </c>
      <c r="S1747" s="4" t="b">
        <v>1</v>
      </c>
      <c r="T1747" s="4" t="s">
        <v>8285</v>
      </c>
    </row>
    <row r="1748" spans="1:20" ht="28.8" x14ac:dyDescent="0.3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11">
        <f t="shared" si="81"/>
        <v>42697.874999999993</v>
      </c>
      <c r="K1748" s="4">
        <v>1477368867</v>
      </c>
      <c r="L1748" s="11">
        <f t="shared" si="82"/>
        <v>42667.968368055554</v>
      </c>
      <c r="M1748" s="4" t="b">
        <v>0</v>
      </c>
      <c r="N1748" s="4">
        <v>107</v>
      </c>
      <c r="O1748" s="16">
        <f>(E1748/D1748)*100</f>
        <v>148.10000000000002</v>
      </c>
      <c r="P1748" s="7">
        <f t="shared" si="83"/>
        <v>207.61682242990653</v>
      </c>
      <c r="Q1748" s="4" t="str">
        <f>LEFT(T1748,FIND("/",T1748,1)-1)</f>
        <v>photography</v>
      </c>
      <c r="R1748" s="4" t="str">
        <f>RIGHT(T1748,LEN(T1748)-FIND("/",T1748))</f>
        <v>photobooks</v>
      </c>
      <c r="S1748" s="4" t="b">
        <v>1</v>
      </c>
      <c r="T1748" s="4" t="s">
        <v>8285</v>
      </c>
    </row>
    <row r="1749" spans="1:20" x14ac:dyDescent="0.3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11">
        <f t="shared" si="81"/>
        <v>42321.416666666664</v>
      </c>
      <c r="K1749" s="4">
        <v>1444904830</v>
      </c>
      <c r="L1749" s="11">
        <f t="shared" si="82"/>
        <v>42292.227199074077</v>
      </c>
      <c r="M1749" s="4" t="b">
        <v>0</v>
      </c>
      <c r="N1749" s="4">
        <v>159</v>
      </c>
      <c r="O1749" s="16">
        <f>(E1749/D1749)*100</f>
        <v>104.95555555555556</v>
      </c>
      <c r="P1749" s="7">
        <f t="shared" si="83"/>
        <v>59.408805031446541</v>
      </c>
      <c r="Q1749" s="4" t="str">
        <f>LEFT(T1749,FIND("/",T1749,1)-1)</f>
        <v>photography</v>
      </c>
      <c r="R1749" s="4" t="str">
        <f>RIGHT(T1749,LEN(T1749)-FIND("/",T1749))</f>
        <v>photobooks</v>
      </c>
      <c r="S1749" s="4" t="b">
        <v>1</v>
      </c>
      <c r="T1749" s="4" t="s">
        <v>8285</v>
      </c>
    </row>
    <row r="1750" spans="1:20" x14ac:dyDescent="0.3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11">
        <f t="shared" si="81"/>
        <v>42249.742395833331</v>
      </c>
      <c r="K1750" s="4">
        <v>1438642143</v>
      </c>
      <c r="L1750" s="11">
        <f t="shared" si="82"/>
        <v>42219.742395833331</v>
      </c>
      <c r="M1750" s="4" t="b">
        <v>0</v>
      </c>
      <c r="N1750" s="4">
        <v>181</v>
      </c>
      <c r="O1750" s="16">
        <f>(E1750/D1750)*100</f>
        <v>129.94800000000001</v>
      </c>
      <c r="P1750" s="7">
        <f t="shared" si="83"/>
        <v>358.97237569060775</v>
      </c>
      <c r="Q1750" s="4" t="str">
        <f>LEFT(T1750,FIND("/",T1750,1)-1)</f>
        <v>photography</v>
      </c>
      <c r="R1750" s="4" t="str">
        <f>RIGHT(T1750,LEN(T1750)-FIND("/",T1750))</f>
        <v>photobooks</v>
      </c>
      <c r="S1750" s="4" t="b">
        <v>1</v>
      </c>
      <c r="T1750" s="4" t="s">
        <v>8285</v>
      </c>
    </row>
    <row r="1751" spans="1:20" ht="28.8" x14ac:dyDescent="0.3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11">
        <f t="shared" si="81"/>
        <v>42795.583333333336</v>
      </c>
      <c r="K1751" s="4">
        <v>1485213921</v>
      </c>
      <c r="L1751" s="11">
        <f t="shared" si="82"/>
        <v>42758.767604166664</v>
      </c>
      <c r="M1751" s="4" t="b">
        <v>0</v>
      </c>
      <c r="N1751" s="4">
        <v>131</v>
      </c>
      <c r="O1751" s="16">
        <f>(E1751/D1751)*100</f>
        <v>123.48756218905473</v>
      </c>
      <c r="P1751" s="7">
        <f t="shared" si="83"/>
        <v>94.736641221374043</v>
      </c>
      <c r="Q1751" s="4" t="str">
        <f>LEFT(T1751,FIND("/",T1751,1)-1)</f>
        <v>photography</v>
      </c>
      <c r="R1751" s="4" t="str">
        <f>RIGHT(T1751,LEN(T1751)-FIND("/",T1751))</f>
        <v>photobooks</v>
      </c>
      <c r="S1751" s="4" t="b">
        <v>1</v>
      </c>
      <c r="T1751" s="4" t="s">
        <v>8285</v>
      </c>
    </row>
    <row r="1752" spans="1:20" ht="28.8" x14ac:dyDescent="0.3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11">
        <f t="shared" si="81"/>
        <v>42479.628518518519</v>
      </c>
      <c r="K1752" s="4">
        <v>1458936304</v>
      </c>
      <c r="L1752" s="11">
        <f t="shared" si="82"/>
        <v>42454.628518518519</v>
      </c>
      <c r="M1752" s="4" t="b">
        <v>0</v>
      </c>
      <c r="N1752" s="4">
        <v>125</v>
      </c>
      <c r="O1752" s="16">
        <f>(E1752/D1752)*100</f>
        <v>201.62</v>
      </c>
      <c r="P1752" s="7">
        <f t="shared" si="83"/>
        <v>80.647999999999996</v>
      </c>
      <c r="Q1752" s="4" t="str">
        <f>LEFT(T1752,FIND("/",T1752,1)-1)</f>
        <v>photography</v>
      </c>
      <c r="R1752" s="4" t="str">
        <f>RIGHT(T1752,LEN(T1752)-FIND("/",T1752))</f>
        <v>photobooks</v>
      </c>
      <c r="S1752" s="4" t="b">
        <v>1</v>
      </c>
      <c r="T1752" s="4" t="s">
        <v>8285</v>
      </c>
    </row>
    <row r="1753" spans="1:20" x14ac:dyDescent="0.3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11">
        <f t="shared" si="81"/>
        <v>42082.5315162037</v>
      </c>
      <c r="K1753" s="4">
        <v>1424198723</v>
      </c>
      <c r="L1753" s="11">
        <f t="shared" si="82"/>
        <v>42052.573182870365</v>
      </c>
      <c r="M1753" s="4" t="b">
        <v>0</v>
      </c>
      <c r="N1753" s="4">
        <v>61</v>
      </c>
      <c r="O1753" s="16">
        <f>(E1753/D1753)*100</f>
        <v>102.89999999999999</v>
      </c>
      <c r="P1753" s="7">
        <f t="shared" si="83"/>
        <v>168.68852459016392</v>
      </c>
      <c r="Q1753" s="4" t="str">
        <f>LEFT(T1753,FIND("/",T1753,1)-1)</f>
        <v>photography</v>
      </c>
      <c r="R1753" s="4" t="str">
        <f>RIGHT(T1753,LEN(T1753)-FIND("/",T1753))</f>
        <v>photobooks</v>
      </c>
      <c r="S1753" s="4" t="b">
        <v>1</v>
      </c>
      <c r="T1753" s="4" t="s">
        <v>8285</v>
      </c>
    </row>
    <row r="1754" spans="1:20" x14ac:dyDescent="0.3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11">
        <f t="shared" si="81"/>
        <v>42657.044930555552</v>
      </c>
      <c r="K1754" s="4">
        <v>1473833082</v>
      </c>
      <c r="L1754" s="11">
        <f t="shared" si="82"/>
        <v>42627.044930555552</v>
      </c>
      <c r="M1754" s="4" t="b">
        <v>0</v>
      </c>
      <c r="N1754" s="4">
        <v>90</v>
      </c>
      <c r="O1754" s="16">
        <f>(E1754/D1754)*100</f>
        <v>260.16666666666663</v>
      </c>
      <c r="P1754" s="7">
        <f t="shared" si="83"/>
        <v>34.68888888888889</v>
      </c>
      <c r="Q1754" s="4" t="str">
        <f>LEFT(T1754,FIND("/",T1754,1)-1)</f>
        <v>photography</v>
      </c>
      <c r="R1754" s="4" t="str">
        <f>RIGHT(T1754,LEN(T1754)-FIND("/",T1754))</f>
        <v>photobooks</v>
      </c>
      <c r="S1754" s="4" t="b">
        <v>1</v>
      </c>
      <c r="T1754" s="4" t="s">
        <v>8285</v>
      </c>
    </row>
    <row r="1755" spans="1:20" ht="28.8" x14ac:dyDescent="0.3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11">
        <f t="shared" si="81"/>
        <v>42450.499629629623</v>
      </c>
      <c r="K1755" s="4">
        <v>1455991168</v>
      </c>
      <c r="L1755" s="11">
        <f t="shared" si="82"/>
        <v>42420.541296296295</v>
      </c>
      <c r="M1755" s="4" t="b">
        <v>0</v>
      </c>
      <c r="N1755" s="4">
        <v>35</v>
      </c>
      <c r="O1755" s="16">
        <f>(E1755/D1755)*100</f>
        <v>108</v>
      </c>
      <c r="P1755" s="7">
        <f t="shared" si="83"/>
        <v>462.85714285714283</v>
      </c>
      <c r="Q1755" s="4" t="str">
        <f>LEFT(T1755,FIND("/",T1755,1)-1)</f>
        <v>photography</v>
      </c>
      <c r="R1755" s="4" t="str">
        <f>RIGHT(T1755,LEN(T1755)-FIND("/",T1755))</f>
        <v>photobooks</v>
      </c>
      <c r="S1755" s="4" t="b">
        <v>1</v>
      </c>
      <c r="T1755" s="4" t="s">
        <v>8285</v>
      </c>
    </row>
    <row r="1756" spans="1:20" ht="28.8" x14ac:dyDescent="0.3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11">
        <f t="shared" si="81"/>
        <v>42097.626770833333</v>
      </c>
      <c r="K1756" s="4">
        <v>1425502953</v>
      </c>
      <c r="L1756" s="11">
        <f t="shared" si="82"/>
        <v>42067.668437499997</v>
      </c>
      <c r="M1756" s="4" t="b">
        <v>0</v>
      </c>
      <c r="N1756" s="4">
        <v>90</v>
      </c>
      <c r="O1756" s="16">
        <f>(E1756/D1756)*100</f>
        <v>110.52941176470587</v>
      </c>
      <c r="P1756" s="7">
        <f t="shared" si="83"/>
        <v>104.38888888888889</v>
      </c>
      <c r="Q1756" s="4" t="str">
        <f>LEFT(T1756,FIND("/",T1756,1)-1)</f>
        <v>photography</v>
      </c>
      <c r="R1756" s="4" t="str">
        <f>RIGHT(T1756,LEN(T1756)-FIND("/",T1756))</f>
        <v>photobooks</v>
      </c>
      <c r="S1756" s="4" t="b">
        <v>1</v>
      </c>
      <c r="T1756" s="4" t="s">
        <v>8285</v>
      </c>
    </row>
    <row r="1757" spans="1:20" ht="28.8" x14ac:dyDescent="0.3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11">
        <f t="shared" si="81"/>
        <v>42282.580567129626</v>
      </c>
      <c r="K1757" s="4">
        <v>1441479361</v>
      </c>
      <c r="L1757" s="11">
        <f t="shared" si="82"/>
        <v>42252.580567129626</v>
      </c>
      <c r="M1757" s="4" t="b">
        <v>0</v>
      </c>
      <c r="N1757" s="4">
        <v>4</v>
      </c>
      <c r="O1757" s="16">
        <f>(E1757/D1757)*100</f>
        <v>120</v>
      </c>
      <c r="P1757" s="7">
        <f t="shared" si="83"/>
        <v>7.5</v>
      </c>
      <c r="Q1757" s="4" t="str">
        <f>LEFT(T1757,FIND("/",T1757,1)-1)</f>
        <v>photography</v>
      </c>
      <c r="R1757" s="4" t="str">
        <f>RIGHT(T1757,LEN(T1757)-FIND("/",T1757))</f>
        <v>photobooks</v>
      </c>
      <c r="S1757" s="4" t="b">
        <v>1</v>
      </c>
      <c r="T1757" s="4" t="s">
        <v>8285</v>
      </c>
    </row>
    <row r="1758" spans="1:20" ht="28.8" x14ac:dyDescent="0.3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11">
        <f t="shared" si="81"/>
        <v>42610.959131944437</v>
      </c>
      <c r="K1758" s="4">
        <v>1468987269</v>
      </c>
      <c r="L1758" s="11">
        <f t="shared" si="82"/>
        <v>42570.959131944437</v>
      </c>
      <c r="M1758" s="4" t="b">
        <v>0</v>
      </c>
      <c r="N1758" s="4">
        <v>120</v>
      </c>
      <c r="O1758" s="16">
        <f>(E1758/D1758)*100</f>
        <v>102.82909090909091</v>
      </c>
      <c r="P1758" s="7">
        <f t="shared" si="83"/>
        <v>47.13</v>
      </c>
      <c r="Q1758" s="4" t="str">
        <f>LEFT(T1758,FIND("/",T1758,1)-1)</f>
        <v>photography</v>
      </c>
      <c r="R1758" s="4" t="str">
        <f>RIGHT(T1758,LEN(T1758)-FIND("/",T1758))</f>
        <v>photobooks</v>
      </c>
      <c r="S1758" s="4" t="b">
        <v>1</v>
      </c>
      <c r="T1758" s="4" t="s">
        <v>8285</v>
      </c>
    </row>
    <row r="1759" spans="1:20" x14ac:dyDescent="0.3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11">
        <f t="shared" si="81"/>
        <v>42763.603472222218</v>
      </c>
      <c r="K1759" s="4">
        <v>1483041083</v>
      </c>
      <c r="L1759" s="11">
        <f t="shared" si="82"/>
        <v>42733.619016203702</v>
      </c>
      <c r="M1759" s="4" t="b">
        <v>0</v>
      </c>
      <c r="N1759" s="4">
        <v>14</v>
      </c>
      <c r="O1759" s="16">
        <f>(E1759/D1759)*100</f>
        <v>115.99999999999999</v>
      </c>
      <c r="P1759" s="7">
        <f t="shared" si="83"/>
        <v>414.28571428571428</v>
      </c>
      <c r="Q1759" s="4" t="str">
        <f>LEFT(T1759,FIND("/",T1759,1)-1)</f>
        <v>photography</v>
      </c>
      <c r="R1759" s="4" t="str">
        <f>RIGHT(T1759,LEN(T1759)-FIND("/",T1759))</f>
        <v>photobooks</v>
      </c>
      <c r="S1759" s="4" t="b">
        <v>1</v>
      </c>
      <c r="T1759" s="4" t="s">
        <v>8285</v>
      </c>
    </row>
    <row r="1760" spans="1:20" ht="28.8" x14ac:dyDescent="0.3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11">
        <f t="shared" si="81"/>
        <v>42565.74759259259</v>
      </c>
      <c r="K1760" s="4">
        <v>1463352992</v>
      </c>
      <c r="L1760" s="11">
        <f t="shared" si="82"/>
        <v>42505.74759259259</v>
      </c>
      <c r="M1760" s="4" t="b">
        <v>0</v>
      </c>
      <c r="N1760" s="4">
        <v>27</v>
      </c>
      <c r="O1760" s="16">
        <f>(E1760/D1760)*100</f>
        <v>114.7</v>
      </c>
      <c r="P1760" s="7">
        <f t="shared" si="83"/>
        <v>42.481481481481481</v>
      </c>
      <c r="Q1760" s="4" t="str">
        <f>LEFT(T1760,FIND("/",T1760,1)-1)</f>
        <v>photography</v>
      </c>
      <c r="R1760" s="4" t="str">
        <f>RIGHT(T1760,LEN(T1760)-FIND("/",T1760))</f>
        <v>photobooks</v>
      </c>
      <c r="S1760" s="4" t="b">
        <v>1</v>
      </c>
      <c r="T1760" s="4" t="s">
        <v>8285</v>
      </c>
    </row>
    <row r="1761" spans="1:20" x14ac:dyDescent="0.3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11">
        <f t="shared" si="81"/>
        <v>42088.579039351847</v>
      </c>
      <c r="K1761" s="4">
        <v>1425585229</v>
      </c>
      <c r="L1761" s="11">
        <f t="shared" si="82"/>
        <v>42068.620706018519</v>
      </c>
      <c r="M1761" s="4" t="b">
        <v>0</v>
      </c>
      <c r="N1761" s="4">
        <v>49</v>
      </c>
      <c r="O1761" s="16">
        <f>(E1761/D1761)*100</f>
        <v>106.60000000000001</v>
      </c>
      <c r="P1761" s="7">
        <f t="shared" si="83"/>
        <v>108.77551020408163</v>
      </c>
      <c r="Q1761" s="4" t="str">
        <f>LEFT(T1761,FIND("/",T1761,1)-1)</f>
        <v>photography</v>
      </c>
      <c r="R1761" s="4" t="str">
        <f>RIGHT(T1761,LEN(T1761)-FIND("/",T1761))</f>
        <v>photobooks</v>
      </c>
      <c r="S1761" s="4" t="b">
        <v>1</v>
      </c>
      <c r="T1761" s="4" t="s">
        <v>8285</v>
      </c>
    </row>
    <row r="1762" spans="1:20" ht="28.8" x14ac:dyDescent="0.3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11">
        <f t="shared" si="81"/>
        <v>42425.464270833334</v>
      </c>
      <c r="K1762" s="4">
        <v>1454688513</v>
      </c>
      <c r="L1762" s="11">
        <f t="shared" si="82"/>
        <v>42405.464270833334</v>
      </c>
      <c r="M1762" s="4" t="b">
        <v>0</v>
      </c>
      <c r="N1762" s="4">
        <v>102</v>
      </c>
      <c r="O1762" s="16">
        <f>(E1762/D1762)*100</f>
        <v>165.44</v>
      </c>
      <c r="P1762" s="7">
        <f t="shared" si="83"/>
        <v>81.098039215686271</v>
      </c>
      <c r="Q1762" s="4" t="str">
        <f>LEFT(T1762,FIND("/",T1762,1)-1)</f>
        <v>photography</v>
      </c>
      <c r="R1762" s="4" t="str">
        <f>RIGHT(T1762,LEN(T1762)-FIND("/",T1762))</f>
        <v>photobooks</v>
      </c>
      <c r="S1762" s="4" t="b">
        <v>1</v>
      </c>
      <c r="T1762" s="4" t="s">
        <v>8285</v>
      </c>
    </row>
    <row r="1763" spans="1:20" x14ac:dyDescent="0.3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11">
        <f t="shared" si="81"/>
        <v>42259.359490740739</v>
      </c>
      <c r="K1763" s="4">
        <v>1437745060</v>
      </c>
      <c r="L1763" s="11">
        <f t="shared" si="82"/>
        <v>42209.359490740739</v>
      </c>
      <c r="M1763" s="4" t="b">
        <v>0</v>
      </c>
      <c r="N1763" s="4">
        <v>3</v>
      </c>
      <c r="O1763" s="16">
        <f>(E1763/D1763)*100</f>
        <v>155</v>
      </c>
      <c r="P1763" s="7">
        <f t="shared" si="83"/>
        <v>51.666666666666664</v>
      </c>
      <c r="Q1763" s="4" t="str">
        <f>LEFT(T1763,FIND("/",T1763,1)-1)</f>
        <v>photography</v>
      </c>
      <c r="R1763" s="4" t="str">
        <f>RIGHT(T1763,LEN(T1763)-FIND("/",T1763))</f>
        <v>photobooks</v>
      </c>
      <c r="S1763" s="4" t="b">
        <v>1</v>
      </c>
      <c r="T1763" s="4" t="s">
        <v>8285</v>
      </c>
    </row>
    <row r="1764" spans="1:20" x14ac:dyDescent="0.3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11">
        <f t="shared" si="81"/>
        <v>42440.773668981477</v>
      </c>
      <c r="K1764" s="4">
        <v>1455147245</v>
      </c>
      <c r="L1764" s="11">
        <f t="shared" si="82"/>
        <v>42410.773668981477</v>
      </c>
      <c r="M1764" s="4" t="b">
        <v>0</v>
      </c>
      <c r="N1764" s="4">
        <v>25</v>
      </c>
      <c r="O1764" s="16">
        <f>(E1764/D1764)*100</f>
        <v>885</v>
      </c>
      <c r="P1764" s="7">
        <f t="shared" si="83"/>
        <v>35.4</v>
      </c>
      <c r="Q1764" s="4" t="str">
        <f>LEFT(T1764,FIND("/",T1764,1)-1)</f>
        <v>photography</v>
      </c>
      <c r="R1764" s="4" t="str">
        <f>RIGHT(T1764,LEN(T1764)-FIND("/",T1764))</f>
        <v>photobooks</v>
      </c>
      <c r="S1764" s="4" t="b">
        <v>1</v>
      </c>
      <c r="T1764" s="4" t="s">
        <v>8285</v>
      </c>
    </row>
    <row r="1765" spans="1:20" ht="28.8" x14ac:dyDescent="0.3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11">
        <f t="shared" si="81"/>
        <v>42666.660185185181</v>
      </c>
      <c r="K1765" s="4">
        <v>1474663840</v>
      </c>
      <c r="L1765" s="11">
        <f t="shared" si="82"/>
        <v>42636.660185185181</v>
      </c>
      <c r="M1765" s="4" t="b">
        <v>0</v>
      </c>
      <c r="N1765" s="4">
        <v>118</v>
      </c>
      <c r="O1765" s="16">
        <f>(E1765/D1765)*100</f>
        <v>101.90833333333333</v>
      </c>
      <c r="P1765" s="7">
        <f t="shared" si="83"/>
        <v>103.63559322033899</v>
      </c>
      <c r="Q1765" s="4" t="str">
        <f>LEFT(T1765,FIND("/",T1765,1)-1)</f>
        <v>photography</v>
      </c>
      <c r="R1765" s="4" t="str">
        <f>RIGHT(T1765,LEN(T1765)-FIND("/",T1765))</f>
        <v>photobooks</v>
      </c>
      <c r="S1765" s="4" t="b">
        <v>1</v>
      </c>
      <c r="T1765" s="4" t="s">
        <v>8285</v>
      </c>
    </row>
    <row r="1766" spans="1:20" ht="28.8" x14ac:dyDescent="0.3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11">
        <f t="shared" si="81"/>
        <v>41854.27753472222</v>
      </c>
      <c r="K1766" s="4">
        <v>1404560379</v>
      </c>
      <c r="L1766" s="11">
        <f t="shared" si="82"/>
        <v>41825.27753472222</v>
      </c>
      <c r="M1766" s="4" t="b">
        <v>1</v>
      </c>
      <c r="N1766" s="4">
        <v>39</v>
      </c>
      <c r="O1766" s="16">
        <f>(E1766/D1766)*100</f>
        <v>19.600000000000001</v>
      </c>
      <c r="P1766" s="7">
        <f t="shared" si="83"/>
        <v>55.282051282051285</v>
      </c>
      <c r="Q1766" s="4" t="str">
        <f>LEFT(T1766,FIND("/",T1766,1)-1)</f>
        <v>photography</v>
      </c>
      <c r="R1766" s="4" t="str">
        <f>RIGHT(T1766,LEN(T1766)-FIND("/",T1766))</f>
        <v>photobooks</v>
      </c>
      <c r="S1766" s="4" t="b">
        <v>0</v>
      </c>
      <c r="T1766" s="4" t="s">
        <v>8285</v>
      </c>
    </row>
    <row r="1767" spans="1:20" ht="28.8" x14ac:dyDescent="0.3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11">
        <f t="shared" si="81"/>
        <v>41864.772129629629</v>
      </c>
      <c r="K1767" s="4">
        <v>1405380712</v>
      </c>
      <c r="L1767" s="11">
        <f t="shared" si="82"/>
        <v>41834.772129629629</v>
      </c>
      <c r="M1767" s="4" t="b">
        <v>1</v>
      </c>
      <c r="N1767" s="4">
        <v>103</v>
      </c>
      <c r="O1767" s="16">
        <f>(E1767/D1767)*100</f>
        <v>59.467839999999995</v>
      </c>
      <c r="P1767" s="7">
        <f t="shared" si="83"/>
        <v>72.16970873786407</v>
      </c>
      <c r="Q1767" s="4" t="str">
        <f>LEFT(T1767,FIND("/",T1767,1)-1)</f>
        <v>photography</v>
      </c>
      <c r="R1767" s="4" t="str">
        <f>RIGHT(T1767,LEN(T1767)-FIND("/",T1767))</f>
        <v>photobooks</v>
      </c>
      <c r="S1767" s="4" t="b">
        <v>0</v>
      </c>
      <c r="T1767" s="4" t="s">
        <v>8285</v>
      </c>
    </row>
    <row r="1768" spans="1:20" x14ac:dyDescent="0.3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11">
        <f t="shared" si="81"/>
        <v>41876.65148148148</v>
      </c>
      <c r="K1768" s="4">
        <v>1407184688</v>
      </c>
      <c r="L1768" s="11">
        <f t="shared" si="82"/>
        <v>41855.65148148148</v>
      </c>
      <c r="M1768" s="4" t="b">
        <v>1</v>
      </c>
      <c r="N1768" s="4">
        <v>0</v>
      </c>
      <c r="O1768" s="16">
        <f>(E1768/D1768)*100</f>
        <v>0</v>
      </c>
      <c r="P1768" s="7" t="e">
        <f t="shared" si="83"/>
        <v>#DIV/0!</v>
      </c>
      <c r="Q1768" s="4" t="str">
        <f>LEFT(T1768,FIND("/",T1768,1)-1)</f>
        <v>photography</v>
      </c>
      <c r="R1768" s="4" t="str">
        <f>RIGHT(T1768,LEN(T1768)-FIND("/",T1768))</f>
        <v>photobooks</v>
      </c>
      <c r="S1768" s="4" t="b">
        <v>0</v>
      </c>
      <c r="T1768" s="4" t="s">
        <v>8285</v>
      </c>
    </row>
    <row r="1769" spans="1:20" ht="28.8" x14ac:dyDescent="0.3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11">
        <f t="shared" si="81"/>
        <v>41854.450046296297</v>
      </c>
      <c r="K1769" s="4">
        <v>1404488884</v>
      </c>
      <c r="L1769" s="11">
        <f t="shared" si="82"/>
        <v>41824.450046296297</v>
      </c>
      <c r="M1769" s="4" t="b">
        <v>1</v>
      </c>
      <c r="N1769" s="4">
        <v>39</v>
      </c>
      <c r="O1769" s="16">
        <f>(E1769/D1769)*100</f>
        <v>45.72</v>
      </c>
      <c r="P1769" s="7">
        <f t="shared" si="83"/>
        <v>58.615384615384613</v>
      </c>
      <c r="Q1769" s="4" t="str">
        <f>LEFT(T1769,FIND("/",T1769,1)-1)</f>
        <v>photography</v>
      </c>
      <c r="R1769" s="4" t="str">
        <f>RIGHT(T1769,LEN(T1769)-FIND("/",T1769))</f>
        <v>photobooks</v>
      </c>
      <c r="S1769" s="4" t="b">
        <v>0</v>
      </c>
      <c r="T1769" s="4" t="s">
        <v>8285</v>
      </c>
    </row>
    <row r="1770" spans="1:20" ht="28.8" x14ac:dyDescent="0.3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11">
        <f t="shared" si="81"/>
        <v>41909.352361111109</v>
      </c>
      <c r="K1770" s="4">
        <v>1406640444</v>
      </c>
      <c r="L1770" s="11">
        <f t="shared" si="82"/>
        <v>41849.352361111109</v>
      </c>
      <c r="M1770" s="4" t="b">
        <v>1</v>
      </c>
      <c r="N1770" s="4">
        <v>15</v>
      </c>
      <c r="O1770" s="16">
        <f>(E1770/D1770)*100</f>
        <v>3.74</v>
      </c>
      <c r="P1770" s="7">
        <f t="shared" si="83"/>
        <v>12.466666666666667</v>
      </c>
      <c r="Q1770" s="4" t="str">
        <f>LEFT(T1770,FIND("/",T1770,1)-1)</f>
        <v>photography</v>
      </c>
      <c r="R1770" s="4" t="str">
        <f>RIGHT(T1770,LEN(T1770)-FIND("/",T1770))</f>
        <v>photobooks</v>
      </c>
      <c r="S1770" s="4" t="b">
        <v>0</v>
      </c>
      <c r="T1770" s="4" t="s">
        <v>8285</v>
      </c>
    </row>
    <row r="1771" spans="1:20" x14ac:dyDescent="0.3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11">
        <f t="shared" si="81"/>
        <v>42017.610636574071</v>
      </c>
      <c r="K1771" s="4">
        <v>1418585959</v>
      </c>
      <c r="L1771" s="11">
        <f t="shared" si="82"/>
        <v>41987.610636574071</v>
      </c>
      <c r="M1771" s="4" t="b">
        <v>1</v>
      </c>
      <c r="N1771" s="4">
        <v>22</v>
      </c>
      <c r="O1771" s="16">
        <f>(E1771/D1771)*100</f>
        <v>2.7025000000000001</v>
      </c>
      <c r="P1771" s="7">
        <f t="shared" si="83"/>
        <v>49.136363636363633</v>
      </c>
      <c r="Q1771" s="4" t="str">
        <f>LEFT(T1771,FIND("/",T1771,1)-1)</f>
        <v>photography</v>
      </c>
      <c r="R1771" s="4" t="str">
        <f>RIGHT(T1771,LEN(T1771)-FIND("/",T1771))</f>
        <v>photobooks</v>
      </c>
      <c r="S1771" s="4" t="b">
        <v>0</v>
      </c>
      <c r="T1771" s="4" t="s">
        <v>8285</v>
      </c>
    </row>
    <row r="1772" spans="1:20" ht="28.8" x14ac:dyDescent="0.3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11">
        <f t="shared" si="81"/>
        <v>41926.571689814817</v>
      </c>
      <c r="K1772" s="4">
        <v>1410288194</v>
      </c>
      <c r="L1772" s="11">
        <f t="shared" si="82"/>
        <v>41891.571689814817</v>
      </c>
      <c r="M1772" s="4" t="b">
        <v>1</v>
      </c>
      <c r="N1772" s="4">
        <v>92</v>
      </c>
      <c r="O1772" s="16">
        <f>(E1772/D1772)*100</f>
        <v>56.51428571428572</v>
      </c>
      <c r="P1772" s="7">
        <f t="shared" si="83"/>
        <v>150.5</v>
      </c>
      <c r="Q1772" s="4" t="str">
        <f>LEFT(T1772,FIND("/",T1772,1)-1)</f>
        <v>photography</v>
      </c>
      <c r="R1772" s="4" t="str">
        <f>RIGHT(T1772,LEN(T1772)-FIND("/",T1772))</f>
        <v>photobooks</v>
      </c>
      <c r="S1772" s="4" t="b">
        <v>0</v>
      </c>
      <c r="T1772" s="4" t="s">
        <v>8285</v>
      </c>
    </row>
    <row r="1773" spans="1:20" ht="28.8" x14ac:dyDescent="0.3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11">
        <f t="shared" si="81"/>
        <v>41935.771296296298</v>
      </c>
      <c r="K1773" s="4">
        <v>1411515040</v>
      </c>
      <c r="L1773" s="11">
        <f t="shared" si="82"/>
        <v>41905.771296296298</v>
      </c>
      <c r="M1773" s="4" t="b">
        <v>1</v>
      </c>
      <c r="N1773" s="4">
        <v>25</v>
      </c>
      <c r="O1773" s="16">
        <f>(E1773/D1773)*100</f>
        <v>21.30952380952381</v>
      </c>
      <c r="P1773" s="7">
        <f t="shared" si="83"/>
        <v>35.799999999999997</v>
      </c>
      <c r="Q1773" s="4" t="str">
        <f>LEFT(T1773,FIND("/",T1773,1)-1)</f>
        <v>photography</v>
      </c>
      <c r="R1773" s="4" t="str">
        <f>RIGHT(T1773,LEN(T1773)-FIND("/",T1773))</f>
        <v>photobooks</v>
      </c>
      <c r="S1773" s="4" t="b">
        <v>0</v>
      </c>
      <c r="T1773" s="4" t="s">
        <v>8285</v>
      </c>
    </row>
    <row r="1774" spans="1:20" x14ac:dyDescent="0.3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11">
        <f t="shared" si="81"/>
        <v>41826.509675925925</v>
      </c>
      <c r="K1774" s="4">
        <v>1399482836</v>
      </c>
      <c r="L1774" s="11">
        <f t="shared" si="82"/>
        <v>41766.509675925925</v>
      </c>
      <c r="M1774" s="4" t="b">
        <v>1</v>
      </c>
      <c r="N1774" s="4">
        <v>19</v>
      </c>
      <c r="O1774" s="16">
        <f>(E1774/D1774)*100</f>
        <v>15.6</v>
      </c>
      <c r="P1774" s="7">
        <f t="shared" si="83"/>
        <v>45.157894736842103</v>
      </c>
      <c r="Q1774" s="4" t="str">
        <f>LEFT(T1774,FIND("/",T1774,1)-1)</f>
        <v>photography</v>
      </c>
      <c r="R1774" s="4" t="str">
        <f>RIGHT(T1774,LEN(T1774)-FIND("/",T1774))</f>
        <v>photobooks</v>
      </c>
      <c r="S1774" s="4" t="b">
        <v>0</v>
      </c>
      <c r="T1774" s="4" t="s">
        <v>8285</v>
      </c>
    </row>
    <row r="1775" spans="1:20" ht="28.8" x14ac:dyDescent="0.3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11">
        <f t="shared" si="81"/>
        <v>42023.552060185182</v>
      </c>
      <c r="K1775" s="4">
        <v>1417803298</v>
      </c>
      <c r="L1775" s="11">
        <f t="shared" si="82"/>
        <v>41978.552060185182</v>
      </c>
      <c r="M1775" s="4" t="b">
        <v>1</v>
      </c>
      <c r="N1775" s="4">
        <v>19</v>
      </c>
      <c r="O1775" s="16">
        <f>(E1775/D1775)*100</f>
        <v>6.2566666666666677</v>
      </c>
      <c r="P1775" s="7">
        <f t="shared" si="83"/>
        <v>98.78947368421052</v>
      </c>
      <c r="Q1775" s="4" t="str">
        <f>LEFT(T1775,FIND("/",T1775,1)-1)</f>
        <v>photography</v>
      </c>
      <c r="R1775" s="4" t="str">
        <f>RIGHT(T1775,LEN(T1775)-FIND("/",T1775))</f>
        <v>photobooks</v>
      </c>
      <c r="S1775" s="4" t="b">
        <v>0</v>
      </c>
      <c r="T1775" s="4" t="s">
        <v>8285</v>
      </c>
    </row>
    <row r="1776" spans="1:20" ht="28.8" x14ac:dyDescent="0.3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11">
        <f t="shared" si="81"/>
        <v>41972.415972222218</v>
      </c>
      <c r="K1776" s="4">
        <v>1413609292</v>
      </c>
      <c r="L1776" s="11">
        <f t="shared" si="82"/>
        <v>41930.010324074072</v>
      </c>
      <c r="M1776" s="4" t="b">
        <v>1</v>
      </c>
      <c r="N1776" s="4">
        <v>13</v>
      </c>
      <c r="O1776" s="16">
        <f>(E1776/D1776)*100</f>
        <v>45.92</v>
      </c>
      <c r="P1776" s="7">
        <f t="shared" si="83"/>
        <v>88.307692307692307</v>
      </c>
      <c r="Q1776" s="4" t="str">
        <f>LEFT(T1776,FIND("/",T1776,1)-1)</f>
        <v>photography</v>
      </c>
      <c r="R1776" s="4" t="str">
        <f>RIGHT(T1776,LEN(T1776)-FIND("/",T1776))</f>
        <v>photobooks</v>
      </c>
      <c r="S1776" s="4" t="b">
        <v>0</v>
      </c>
      <c r="T1776" s="4" t="s">
        <v>8285</v>
      </c>
    </row>
    <row r="1777" spans="1:20" ht="28.8" x14ac:dyDescent="0.3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11">
        <f t="shared" si="81"/>
        <v>41936.768055555556</v>
      </c>
      <c r="K1777" s="4">
        <v>1410305160</v>
      </c>
      <c r="L1777" s="11">
        <f t="shared" si="82"/>
        <v>41891.768055555556</v>
      </c>
      <c r="M1777" s="4" t="b">
        <v>1</v>
      </c>
      <c r="N1777" s="4">
        <v>124</v>
      </c>
      <c r="O1777" s="16">
        <f>(E1777/D1777)*100</f>
        <v>65.101538461538468</v>
      </c>
      <c r="P1777" s="7">
        <f t="shared" si="83"/>
        <v>170.62903225806451</v>
      </c>
      <c r="Q1777" s="4" t="str">
        <f>LEFT(T1777,FIND("/",T1777,1)-1)</f>
        <v>photography</v>
      </c>
      <c r="R1777" s="4" t="str">
        <f>RIGHT(T1777,LEN(T1777)-FIND("/",T1777))</f>
        <v>photobooks</v>
      </c>
      <c r="S1777" s="4" t="b">
        <v>0</v>
      </c>
      <c r="T1777" s="4" t="s">
        <v>8285</v>
      </c>
    </row>
    <row r="1778" spans="1:20" x14ac:dyDescent="0.3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11">
        <f t="shared" si="81"/>
        <v>41941.748506944445</v>
      </c>
      <c r="K1778" s="4">
        <v>1411513071</v>
      </c>
      <c r="L1778" s="11">
        <f t="shared" si="82"/>
        <v>41905.748506944445</v>
      </c>
      <c r="M1778" s="4" t="b">
        <v>1</v>
      </c>
      <c r="N1778" s="4">
        <v>4</v>
      </c>
      <c r="O1778" s="16">
        <f>(E1778/D1778)*100</f>
        <v>6.7</v>
      </c>
      <c r="P1778" s="7">
        <f t="shared" si="83"/>
        <v>83.75</v>
      </c>
      <c r="Q1778" s="4" t="str">
        <f>LEFT(T1778,FIND("/",T1778,1)-1)</f>
        <v>photography</v>
      </c>
      <c r="R1778" s="4" t="str">
        <f>RIGHT(T1778,LEN(T1778)-FIND("/",T1778))</f>
        <v>photobooks</v>
      </c>
      <c r="S1778" s="4" t="b">
        <v>0</v>
      </c>
      <c r="T1778" s="4" t="s">
        <v>8285</v>
      </c>
    </row>
    <row r="1779" spans="1:20" ht="28.8" x14ac:dyDescent="0.3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11">
        <f t="shared" si="81"/>
        <v>42055.14876157407</v>
      </c>
      <c r="K1779" s="4">
        <v>1421829253</v>
      </c>
      <c r="L1779" s="11">
        <f t="shared" si="82"/>
        <v>42025.14876157407</v>
      </c>
      <c r="M1779" s="4" t="b">
        <v>1</v>
      </c>
      <c r="N1779" s="4">
        <v>10</v>
      </c>
      <c r="O1779" s="16">
        <f>(E1779/D1779)*100</f>
        <v>13.5625</v>
      </c>
      <c r="P1779" s="7">
        <f t="shared" si="83"/>
        <v>65.099999999999994</v>
      </c>
      <c r="Q1779" s="4" t="str">
        <f>LEFT(T1779,FIND("/",T1779,1)-1)</f>
        <v>photography</v>
      </c>
      <c r="R1779" s="4" t="str">
        <f>RIGHT(T1779,LEN(T1779)-FIND("/",T1779))</f>
        <v>photobooks</v>
      </c>
      <c r="S1779" s="4" t="b">
        <v>0</v>
      </c>
      <c r="T1779" s="4" t="s">
        <v>8285</v>
      </c>
    </row>
    <row r="1780" spans="1:20" ht="28.8" x14ac:dyDescent="0.3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11">
        <f t="shared" si="81"/>
        <v>42090.613368055558</v>
      </c>
      <c r="K1780" s="4">
        <v>1423600995</v>
      </c>
      <c r="L1780" s="11">
        <f t="shared" si="82"/>
        <v>42045.655034722215</v>
      </c>
      <c r="M1780" s="4" t="b">
        <v>1</v>
      </c>
      <c r="N1780" s="4">
        <v>15</v>
      </c>
      <c r="O1780" s="16">
        <f>(E1780/D1780)*100</f>
        <v>1.9900000000000002</v>
      </c>
      <c r="P1780" s="7">
        <f t="shared" si="83"/>
        <v>66.333333333333329</v>
      </c>
      <c r="Q1780" s="4" t="str">
        <f>LEFT(T1780,FIND("/",T1780,1)-1)</f>
        <v>photography</v>
      </c>
      <c r="R1780" s="4" t="str">
        <f>RIGHT(T1780,LEN(T1780)-FIND("/",T1780))</f>
        <v>photobooks</v>
      </c>
      <c r="S1780" s="4" t="b">
        <v>0</v>
      </c>
      <c r="T1780" s="4" t="s">
        <v>8285</v>
      </c>
    </row>
    <row r="1781" spans="1:20" ht="28.8" x14ac:dyDescent="0.3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11">
        <f t="shared" si="81"/>
        <v>42615.483564814807</v>
      </c>
      <c r="K1781" s="4">
        <v>1470242180</v>
      </c>
      <c r="L1781" s="11">
        <f t="shared" si="82"/>
        <v>42585.483564814807</v>
      </c>
      <c r="M1781" s="4" t="b">
        <v>1</v>
      </c>
      <c r="N1781" s="4">
        <v>38</v>
      </c>
      <c r="O1781" s="16">
        <f>(E1781/D1781)*100</f>
        <v>36.236363636363642</v>
      </c>
      <c r="P1781" s="7">
        <f t="shared" si="83"/>
        <v>104.89473684210526</v>
      </c>
      <c r="Q1781" s="4" t="str">
        <f>LEFT(T1781,FIND("/",T1781,1)-1)</f>
        <v>photography</v>
      </c>
      <c r="R1781" s="4" t="str">
        <f>RIGHT(T1781,LEN(T1781)-FIND("/",T1781))</f>
        <v>photobooks</v>
      </c>
      <c r="S1781" s="4" t="b">
        <v>0</v>
      </c>
      <c r="T1781" s="4" t="s">
        <v>8285</v>
      </c>
    </row>
    <row r="1782" spans="1:20" ht="28.8" x14ac:dyDescent="0.3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11">
        <f t="shared" si="81"/>
        <v>42553.392476851855</v>
      </c>
      <c r="K1782" s="4">
        <v>1462285510</v>
      </c>
      <c r="L1782" s="11">
        <f t="shared" si="82"/>
        <v>42493.392476851855</v>
      </c>
      <c r="M1782" s="4" t="b">
        <v>1</v>
      </c>
      <c r="N1782" s="4">
        <v>152</v>
      </c>
      <c r="O1782" s="16">
        <f>(E1782/D1782)*100</f>
        <v>39.743333333333339</v>
      </c>
      <c r="P1782" s="7">
        <f t="shared" si="83"/>
        <v>78.440789473684205</v>
      </c>
      <c r="Q1782" s="4" t="str">
        <f>LEFT(T1782,FIND("/",T1782,1)-1)</f>
        <v>photography</v>
      </c>
      <c r="R1782" s="4" t="str">
        <f>RIGHT(T1782,LEN(T1782)-FIND("/",T1782))</f>
        <v>photobooks</v>
      </c>
      <c r="S1782" s="4" t="b">
        <v>0</v>
      </c>
      <c r="T1782" s="4" t="s">
        <v>8285</v>
      </c>
    </row>
    <row r="1783" spans="1:20" ht="28.8" x14ac:dyDescent="0.3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11">
        <f t="shared" si="81"/>
        <v>42628.409085648142</v>
      </c>
      <c r="K1783" s="4">
        <v>1471272545</v>
      </c>
      <c r="L1783" s="11">
        <f t="shared" si="82"/>
        <v>42597.409085648142</v>
      </c>
      <c r="M1783" s="4" t="b">
        <v>1</v>
      </c>
      <c r="N1783" s="4">
        <v>24</v>
      </c>
      <c r="O1783" s="16">
        <f>(E1783/D1783)*100</f>
        <v>25.763636363636365</v>
      </c>
      <c r="P1783" s="7">
        <f t="shared" si="83"/>
        <v>59.041666666666664</v>
      </c>
      <c r="Q1783" s="4" t="str">
        <f>LEFT(T1783,FIND("/",T1783,1)-1)</f>
        <v>photography</v>
      </c>
      <c r="R1783" s="4" t="str">
        <f>RIGHT(T1783,LEN(T1783)-FIND("/",T1783))</f>
        <v>photobooks</v>
      </c>
      <c r="S1783" s="4" t="b">
        <v>0</v>
      </c>
      <c r="T1783" s="4" t="s">
        <v>8285</v>
      </c>
    </row>
    <row r="1784" spans="1:20" ht="28.8" x14ac:dyDescent="0.3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11">
        <f t="shared" si="81"/>
        <v>42421.366770833331</v>
      </c>
      <c r="K1784" s="4">
        <v>1453211289</v>
      </c>
      <c r="L1784" s="11">
        <f t="shared" si="82"/>
        <v>42388.366770833331</v>
      </c>
      <c r="M1784" s="4" t="b">
        <v>1</v>
      </c>
      <c r="N1784" s="4">
        <v>76</v>
      </c>
      <c r="O1784" s="16">
        <f>(E1784/D1784)*100</f>
        <v>15.491428571428573</v>
      </c>
      <c r="P1784" s="7">
        <f t="shared" si="83"/>
        <v>71.34210526315789</v>
      </c>
      <c r="Q1784" s="4" t="str">
        <f>LEFT(T1784,FIND("/",T1784,1)-1)</f>
        <v>photography</v>
      </c>
      <c r="R1784" s="4" t="str">
        <f>RIGHT(T1784,LEN(T1784)-FIND("/",T1784))</f>
        <v>photobooks</v>
      </c>
      <c r="S1784" s="4" t="b">
        <v>0</v>
      </c>
      <c r="T1784" s="4" t="s">
        <v>8285</v>
      </c>
    </row>
    <row r="1785" spans="1:20" ht="28.8" x14ac:dyDescent="0.3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11">
        <f t="shared" si="81"/>
        <v>42145.741643518515</v>
      </c>
      <c r="K1785" s="4">
        <v>1429656478</v>
      </c>
      <c r="L1785" s="11">
        <f t="shared" si="82"/>
        <v>42115.741643518515</v>
      </c>
      <c r="M1785" s="4" t="b">
        <v>1</v>
      </c>
      <c r="N1785" s="4">
        <v>185</v>
      </c>
      <c r="O1785" s="16">
        <f>(E1785/D1785)*100</f>
        <v>23.692499999999999</v>
      </c>
      <c r="P1785" s="7">
        <f t="shared" si="83"/>
        <v>51.227027027027027</v>
      </c>
      <c r="Q1785" s="4" t="str">
        <f>LEFT(T1785,FIND("/",T1785,1)-1)</f>
        <v>photography</v>
      </c>
      <c r="R1785" s="4" t="str">
        <f>RIGHT(T1785,LEN(T1785)-FIND("/",T1785))</f>
        <v>photobooks</v>
      </c>
      <c r="S1785" s="4" t="b">
        <v>0</v>
      </c>
      <c r="T1785" s="4" t="s">
        <v>8285</v>
      </c>
    </row>
    <row r="1786" spans="1:20" ht="28.8" x14ac:dyDescent="0.3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11">
        <f t="shared" si="81"/>
        <v>42034.934027777774</v>
      </c>
      <c r="K1786" s="4">
        <v>1419954240</v>
      </c>
      <c r="L1786" s="11">
        <f t="shared" si="82"/>
        <v>42003.447222222218</v>
      </c>
      <c r="M1786" s="4" t="b">
        <v>1</v>
      </c>
      <c r="N1786" s="4">
        <v>33</v>
      </c>
      <c r="O1786" s="16">
        <f>(E1786/D1786)*100</f>
        <v>39.76</v>
      </c>
      <c r="P1786" s="7">
        <f t="shared" si="83"/>
        <v>60.242424242424242</v>
      </c>
      <c r="Q1786" s="4" t="str">
        <f>LEFT(T1786,FIND("/",T1786,1)-1)</f>
        <v>photography</v>
      </c>
      <c r="R1786" s="4" t="str">
        <f>RIGHT(T1786,LEN(T1786)-FIND("/",T1786))</f>
        <v>photobooks</v>
      </c>
      <c r="S1786" s="4" t="b">
        <v>0</v>
      </c>
      <c r="T1786" s="4" t="s">
        <v>8285</v>
      </c>
    </row>
    <row r="1787" spans="1:20" ht="28.8" x14ac:dyDescent="0.3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11">
        <f t="shared" si="81"/>
        <v>41927.791666666664</v>
      </c>
      <c r="K1787" s="4">
        <v>1410750855</v>
      </c>
      <c r="L1787" s="11">
        <f t="shared" si="82"/>
        <v>41896.926562499997</v>
      </c>
      <c r="M1787" s="4" t="b">
        <v>1</v>
      </c>
      <c r="N1787" s="4">
        <v>108</v>
      </c>
      <c r="O1787" s="16">
        <f>(E1787/D1787)*100</f>
        <v>20.220833333333331</v>
      </c>
      <c r="P1787" s="7">
        <f t="shared" si="83"/>
        <v>44.935185185185183</v>
      </c>
      <c r="Q1787" s="4" t="str">
        <f>LEFT(T1787,FIND("/",T1787,1)-1)</f>
        <v>photography</v>
      </c>
      <c r="R1787" s="4" t="str">
        <f>RIGHT(T1787,LEN(T1787)-FIND("/",T1787))</f>
        <v>photobooks</v>
      </c>
      <c r="S1787" s="4" t="b">
        <v>0</v>
      </c>
      <c r="T1787" s="4" t="s">
        <v>8285</v>
      </c>
    </row>
    <row r="1788" spans="1:20" ht="28.8" x14ac:dyDescent="0.3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11">
        <f t="shared" si="81"/>
        <v>41988.342326388891</v>
      </c>
      <c r="K1788" s="4">
        <v>1416057177</v>
      </c>
      <c r="L1788" s="11">
        <f t="shared" si="82"/>
        <v>41958.342326388891</v>
      </c>
      <c r="M1788" s="4" t="b">
        <v>1</v>
      </c>
      <c r="N1788" s="4">
        <v>29</v>
      </c>
      <c r="O1788" s="16">
        <f>(E1788/D1788)*100</f>
        <v>47.631578947368418</v>
      </c>
      <c r="P1788" s="7">
        <f t="shared" si="83"/>
        <v>31.206896551724139</v>
      </c>
      <c r="Q1788" s="4" t="str">
        <f>LEFT(T1788,FIND("/",T1788,1)-1)</f>
        <v>photography</v>
      </c>
      <c r="R1788" s="4" t="str">
        <f>RIGHT(T1788,LEN(T1788)-FIND("/",T1788))</f>
        <v>photobooks</v>
      </c>
      <c r="S1788" s="4" t="b">
        <v>0</v>
      </c>
      <c r="T1788" s="4" t="s">
        <v>8285</v>
      </c>
    </row>
    <row r="1789" spans="1:20" x14ac:dyDescent="0.3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11">
        <f t="shared" si="81"/>
        <v>42098.40552083333</v>
      </c>
      <c r="K1789" s="4">
        <v>1425570237</v>
      </c>
      <c r="L1789" s="11">
        <f t="shared" si="82"/>
        <v>42068.447187499994</v>
      </c>
      <c r="M1789" s="4" t="b">
        <v>1</v>
      </c>
      <c r="N1789" s="4">
        <v>24</v>
      </c>
      <c r="O1789" s="16">
        <f>(E1789/D1789)*100</f>
        <v>15.329999999999998</v>
      </c>
      <c r="P1789" s="7">
        <f t="shared" si="83"/>
        <v>63.875</v>
      </c>
      <c r="Q1789" s="4" t="str">
        <f>LEFT(T1789,FIND("/",T1789,1)-1)</f>
        <v>photography</v>
      </c>
      <c r="R1789" s="4" t="str">
        <f>RIGHT(T1789,LEN(T1789)-FIND("/",T1789))</f>
        <v>photobooks</v>
      </c>
      <c r="S1789" s="4" t="b">
        <v>0</v>
      </c>
      <c r="T1789" s="4" t="s">
        <v>8285</v>
      </c>
    </row>
    <row r="1790" spans="1:20" x14ac:dyDescent="0.3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11">
        <f t="shared" si="81"/>
        <v>41943.740069444444</v>
      </c>
      <c r="K1790" s="4">
        <v>1412203542</v>
      </c>
      <c r="L1790" s="11">
        <f t="shared" si="82"/>
        <v>41913.740069444444</v>
      </c>
      <c r="M1790" s="4" t="b">
        <v>1</v>
      </c>
      <c r="N1790" s="4">
        <v>4</v>
      </c>
      <c r="O1790" s="16">
        <f>(E1790/D1790)*100</f>
        <v>1.3818181818181818</v>
      </c>
      <c r="P1790" s="7">
        <f t="shared" si="83"/>
        <v>19</v>
      </c>
      <c r="Q1790" s="4" t="str">
        <f>LEFT(T1790,FIND("/",T1790,1)-1)</f>
        <v>photography</v>
      </c>
      <c r="R1790" s="4" t="str">
        <f>RIGHT(T1790,LEN(T1790)-FIND("/",T1790))</f>
        <v>photobooks</v>
      </c>
      <c r="S1790" s="4" t="b">
        <v>0</v>
      </c>
      <c r="T1790" s="4" t="s">
        <v>8285</v>
      </c>
    </row>
    <row r="1791" spans="1:20" ht="28.8" x14ac:dyDescent="0.3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11">
        <f t="shared" si="81"/>
        <v>42016.041701388887</v>
      </c>
      <c r="K1791" s="4">
        <v>1415858403</v>
      </c>
      <c r="L1791" s="11">
        <f t="shared" si="82"/>
        <v>41956.041701388887</v>
      </c>
      <c r="M1791" s="4" t="b">
        <v>1</v>
      </c>
      <c r="N1791" s="4">
        <v>4</v>
      </c>
      <c r="O1791" s="16">
        <f>(E1791/D1791)*100</f>
        <v>0.5</v>
      </c>
      <c r="P1791" s="7">
        <f t="shared" si="83"/>
        <v>10</v>
      </c>
      <c r="Q1791" s="4" t="str">
        <f>LEFT(T1791,FIND("/",T1791,1)-1)</f>
        <v>photography</v>
      </c>
      <c r="R1791" s="4" t="str">
        <f>RIGHT(T1791,LEN(T1791)-FIND("/",T1791))</f>
        <v>photobooks</v>
      </c>
      <c r="S1791" s="4" t="b">
        <v>0</v>
      </c>
      <c r="T1791" s="4" t="s">
        <v>8285</v>
      </c>
    </row>
    <row r="1792" spans="1:20" x14ac:dyDescent="0.3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11">
        <f t="shared" si="81"/>
        <v>42040.466180555559</v>
      </c>
      <c r="K1792" s="4">
        <v>1420560678</v>
      </c>
      <c r="L1792" s="11">
        <f t="shared" si="82"/>
        <v>42010.466180555559</v>
      </c>
      <c r="M1792" s="4" t="b">
        <v>1</v>
      </c>
      <c r="N1792" s="4">
        <v>15</v>
      </c>
      <c r="O1792" s="16">
        <f>(E1792/D1792)*100</f>
        <v>4.957575757575758</v>
      </c>
      <c r="P1792" s="7">
        <f t="shared" si="83"/>
        <v>109.06666666666666</v>
      </c>
      <c r="Q1792" s="4" t="str">
        <f>LEFT(T1792,FIND("/",T1792,1)-1)</f>
        <v>photography</v>
      </c>
      <c r="R1792" s="4" t="str">
        <f>RIGHT(T1792,LEN(T1792)-FIND("/",T1792))</f>
        <v>photobooks</v>
      </c>
      <c r="S1792" s="4" t="b">
        <v>0</v>
      </c>
      <c r="T1792" s="4" t="s">
        <v>8285</v>
      </c>
    </row>
    <row r="1793" spans="1:20" x14ac:dyDescent="0.3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11">
        <f t="shared" si="81"/>
        <v>42033.532002314816</v>
      </c>
      <c r="K1793" s="4">
        <v>1417369565</v>
      </c>
      <c r="L1793" s="11">
        <f t="shared" si="82"/>
        <v>41973.532002314816</v>
      </c>
      <c r="M1793" s="4" t="b">
        <v>1</v>
      </c>
      <c r="N1793" s="4">
        <v>4</v>
      </c>
      <c r="O1793" s="16">
        <f>(E1793/D1793)*100</f>
        <v>3.5666666666666664</v>
      </c>
      <c r="P1793" s="7">
        <f t="shared" si="83"/>
        <v>26.75</v>
      </c>
      <c r="Q1793" s="4" t="str">
        <f>LEFT(T1793,FIND("/",T1793,1)-1)</f>
        <v>photography</v>
      </c>
      <c r="R1793" s="4" t="str">
        <f>RIGHT(T1793,LEN(T1793)-FIND("/",T1793))</f>
        <v>photobooks</v>
      </c>
      <c r="S1793" s="4" t="b">
        <v>0</v>
      </c>
      <c r="T1793" s="4" t="s">
        <v>8285</v>
      </c>
    </row>
    <row r="1794" spans="1:20" x14ac:dyDescent="0.3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11">
        <f t="shared" si="81"/>
        <v>42226.082638888889</v>
      </c>
      <c r="K1794" s="4">
        <v>1435970682</v>
      </c>
      <c r="L1794" s="11">
        <f t="shared" si="82"/>
        <v>42188.822708333326</v>
      </c>
      <c r="M1794" s="4" t="b">
        <v>1</v>
      </c>
      <c r="N1794" s="4">
        <v>139</v>
      </c>
      <c r="O1794" s="16">
        <f>(E1794/D1794)*100</f>
        <v>61.124000000000002</v>
      </c>
      <c r="P1794" s="7">
        <f t="shared" si="83"/>
        <v>109.93525179856115</v>
      </c>
      <c r="Q1794" s="4" t="str">
        <f>LEFT(T1794,FIND("/",T1794,1)-1)</f>
        <v>photography</v>
      </c>
      <c r="R1794" s="4" t="str">
        <f>RIGHT(T1794,LEN(T1794)-FIND("/",T1794))</f>
        <v>photobooks</v>
      </c>
      <c r="S1794" s="4" t="b">
        <v>0</v>
      </c>
      <c r="T1794" s="4" t="s">
        <v>8285</v>
      </c>
    </row>
    <row r="1795" spans="1:20" x14ac:dyDescent="0.3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11">
        <f t="shared" ref="J1795:J1858" si="84">(((I1795/60)/60)/24)+DATE(1970,1,1)+(-5/24)</f>
        <v>41970.724999999999</v>
      </c>
      <c r="K1795" s="4">
        <v>1414531440</v>
      </c>
      <c r="L1795" s="11">
        <f t="shared" ref="L1795:L1858" si="85">(((K1795/60)/60)/24)+DATE(1970,1,1)+(-5/24)</f>
        <v>41940.683333333334</v>
      </c>
      <c r="M1795" s="4" t="b">
        <v>1</v>
      </c>
      <c r="N1795" s="4">
        <v>2</v>
      </c>
      <c r="O1795" s="16">
        <f>(E1795/D1795)*100</f>
        <v>1.3333333333333335</v>
      </c>
      <c r="P1795" s="7">
        <f t="shared" ref="P1795:P1858" si="86">(E1795/N1795)</f>
        <v>20</v>
      </c>
      <c r="Q1795" s="4" t="str">
        <f>LEFT(T1795,FIND("/",T1795,1)-1)</f>
        <v>photography</v>
      </c>
      <c r="R1795" s="4" t="str">
        <f>RIGHT(T1795,LEN(T1795)-FIND("/",T1795))</f>
        <v>photobooks</v>
      </c>
      <c r="S1795" s="4" t="b">
        <v>0</v>
      </c>
      <c r="T1795" s="4" t="s">
        <v>8285</v>
      </c>
    </row>
    <row r="1796" spans="1:20" ht="28.8" x14ac:dyDescent="0.3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11">
        <f t="shared" si="84"/>
        <v>42046.342847222222</v>
      </c>
      <c r="K1796" s="4">
        <v>1420636422</v>
      </c>
      <c r="L1796" s="11">
        <f t="shared" si="85"/>
        <v>42011.342847222222</v>
      </c>
      <c r="M1796" s="4" t="b">
        <v>1</v>
      </c>
      <c r="N1796" s="4">
        <v>18</v>
      </c>
      <c r="O1796" s="16">
        <f>(E1796/D1796)*100</f>
        <v>11.077777777777778</v>
      </c>
      <c r="P1796" s="7">
        <f t="shared" si="86"/>
        <v>55.388888888888886</v>
      </c>
      <c r="Q1796" s="4" t="str">
        <f>LEFT(T1796,FIND("/",T1796,1)-1)</f>
        <v>photography</v>
      </c>
      <c r="R1796" s="4" t="str">
        <f>RIGHT(T1796,LEN(T1796)-FIND("/",T1796))</f>
        <v>photobooks</v>
      </c>
      <c r="S1796" s="4" t="b">
        <v>0</v>
      </c>
      <c r="T1796" s="4" t="s">
        <v>8285</v>
      </c>
    </row>
    <row r="1797" spans="1:20" x14ac:dyDescent="0.3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11">
        <f t="shared" si="84"/>
        <v>42657.458333333336</v>
      </c>
      <c r="K1797" s="4">
        <v>1473922541</v>
      </c>
      <c r="L1797" s="11">
        <f t="shared" si="85"/>
        <v>42628.080335648141</v>
      </c>
      <c r="M1797" s="4" t="b">
        <v>1</v>
      </c>
      <c r="N1797" s="4">
        <v>81</v>
      </c>
      <c r="O1797" s="16">
        <f>(E1797/D1797)*100</f>
        <v>38.735714285714288</v>
      </c>
      <c r="P1797" s="7">
        <f t="shared" si="86"/>
        <v>133.90123456790124</v>
      </c>
      <c r="Q1797" s="4" t="str">
        <f>LEFT(T1797,FIND("/",T1797,1)-1)</f>
        <v>photography</v>
      </c>
      <c r="R1797" s="4" t="str">
        <f>RIGHT(T1797,LEN(T1797)-FIND("/",T1797))</f>
        <v>photobooks</v>
      </c>
      <c r="S1797" s="4" t="b">
        <v>0</v>
      </c>
      <c r="T1797" s="4" t="s">
        <v>8285</v>
      </c>
    </row>
    <row r="1798" spans="1:20" ht="28.8" x14ac:dyDescent="0.3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11">
        <f t="shared" si="84"/>
        <v>42575.231087962959</v>
      </c>
      <c r="K1798" s="4">
        <v>1464172366</v>
      </c>
      <c r="L1798" s="11">
        <f t="shared" si="85"/>
        <v>42515.231087962959</v>
      </c>
      <c r="M1798" s="4" t="b">
        <v>1</v>
      </c>
      <c r="N1798" s="4">
        <v>86</v>
      </c>
      <c r="O1798" s="16">
        <f>(E1798/D1798)*100</f>
        <v>22.05263157894737</v>
      </c>
      <c r="P1798" s="7">
        <f t="shared" si="86"/>
        <v>48.720930232558139</v>
      </c>
      <c r="Q1798" s="4" t="str">
        <f>LEFT(T1798,FIND("/",T1798,1)-1)</f>
        <v>photography</v>
      </c>
      <c r="R1798" s="4" t="str">
        <f>RIGHT(T1798,LEN(T1798)-FIND("/",T1798))</f>
        <v>photobooks</v>
      </c>
      <c r="S1798" s="4" t="b">
        <v>0</v>
      </c>
      <c r="T1798" s="4" t="s">
        <v>8285</v>
      </c>
    </row>
    <row r="1799" spans="1:20" x14ac:dyDescent="0.3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11">
        <f t="shared" si="84"/>
        <v>42719.360983796294</v>
      </c>
      <c r="K1799" s="4">
        <v>1479217189</v>
      </c>
      <c r="L1799" s="11">
        <f t="shared" si="85"/>
        <v>42689.360983796294</v>
      </c>
      <c r="M1799" s="4" t="b">
        <v>1</v>
      </c>
      <c r="N1799" s="4">
        <v>140</v>
      </c>
      <c r="O1799" s="16">
        <f>(E1799/D1799)*100</f>
        <v>67.55</v>
      </c>
      <c r="P1799" s="7">
        <f t="shared" si="86"/>
        <v>48.25</v>
      </c>
      <c r="Q1799" s="4" t="str">
        <f>LEFT(T1799,FIND("/",T1799,1)-1)</f>
        <v>photography</v>
      </c>
      <c r="R1799" s="4" t="str">
        <f>RIGHT(T1799,LEN(T1799)-FIND("/",T1799))</f>
        <v>photobooks</v>
      </c>
      <c r="S1799" s="4" t="b">
        <v>0</v>
      </c>
      <c r="T1799" s="4" t="s">
        <v>8285</v>
      </c>
    </row>
    <row r="1800" spans="1:20" ht="28.8" x14ac:dyDescent="0.3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11">
        <f t="shared" si="84"/>
        <v>42404.118437499994</v>
      </c>
      <c r="K1800" s="4">
        <v>1449388233</v>
      </c>
      <c r="L1800" s="11">
        <f t="shared" si="85"/>
        <v>42344.118437499994</v>
      </c>
      <c r="M1800" s="4" t="b">
        <v>1</v>
      </c>
      <c r="N1800" s="4">
        <v>37</v>
      </c>
      <c r="O1800" s="16">
        <f>(E1800/D1800)*100</f>
        <v>13.637499999999999</v>
      </c>
      <c r="P1800" s="7">
        <f t="shared" si="86"/>
        <v>58.972972972972975</v>
      </c>
      <c r="Q1800" s="4" t="str">
        <f>LEFT(T1800,FIND("/",T1800,1)-1)</f>
        <v>photography</v>
      </c>
      <c r="R1800" s="4" t="str">
        <f>RIGHT(T1800,LEN(T1800)-FIND("/",T1800))</f>
        <v>photobooks</v>
      </c>
      <c r="S1800" s="4" t="b">
        <v>0</v>
      </c>
      <c r="T1800" s="4" t="s">
        <v>8285</v>
      </c>
    </row>
    <row r="1801" spans="1:20" x14ac:dyDescent="0.3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11">
        <f t="shared" si="84"/>
        <v>41954.676018518519</v>
      </c>
      <c r="K1801" s="4">
        <v>1414008808</v>
      </c>
      <c r="L1801" s="11">
        <f t="shared" si="85"/>
        <v>41934.634351851848</v>
      </c>
      <c r="M1801" s="4" t="b">
        <v>1</v>
      </c>
      <c r="N1801" s="4">
        <v>6</v>
      </c>
      <c r="O1801" s="16">
        <f>(E1801/D1801)*100</f>
        <v>1.7457500000000001</v>
      </c>
      <c r="P1801" s="7">
        <f t="shared" si="86"/>
        <v>11.638333333333334</v>
      </c>
      <c r="Q1801" s="4" t="str">
        <f>LEFT(T1801,FIND("/",T1801,1)-1)</f>
        <v>photography</v>
      </c>
      <c r="R1801" s="4" t="str">
        <f>RIGHT(T1801,LEN(T1801)-FIND("/",T1801))</f>
        <v>photobooks</v>
      </c>
      <c r="S1801" s="4" t="b">
        <v>0</v>
      </c>
      <c r="T1801" s="4" t="s">
        <v>8285</v>
      </c>
    </row>
    <row r="1802" spans="1:20" ht="28.8" x14ac:dyDescent="0.3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11">
        <f t="shared" si="84"/>
        <v>42653.397800925923</v>
      </c>
      <c r="K1802" s="4">
        <v>1473517970</v>
      </c>
      <c r="L1802" s="11">
        <f t="shared" si="85"/>
        <v>42623.397800925923</v>
      </c>
      <c r="M1802" s="4" t="b">
        <v>1</v>
      </c>
      <c r="N1802" s="4">
        <v>113</v>
      </c>
      <c r="O1802" s="16">
        <f>(E1802/D1802)*100</f>
        <v>20.44963251188932</v>
      </c>
      <c r="P1802" s="7">
        <f t="shared" si="86"/>
        <v>83.716814159292042</v>
      </c>
      <c r="Q1802" s="4" t="str">
        <f>LEFT(T1802,FIND("/",T1802,1)-1)</f>
        <v>photography</v>
      </c>
      <c r="R1802" s="4" t="str">
        <f>RIGHT(T1802,LEN(T1802)-FIND("/",T1802))</f>
        <v>photobooks</v>
      </c>
      <c r="S1802" s="4" t="b">
        <v>0</v>
      </c>
      <c r="T1802" s="4" t="s">
        <v>8285</v>
      </c>
    </row>
    <row r="1803" spans="1:20" ht="28.8" x14ac:dyDescent="0.3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11">
        <f t="shared" si="84"/>
        <v>42353.298611111109</v>
      </c>
      <c r="K1803" s="4">
        <v>1447429868</v>
      </c>
      <c r="L1803" s="11">
        <f t="shared" si="85"/>
        <v>42321.452175925922</v>
      </c>
      <c r="M1803" s="4" t="b">
        <v>1</v>
      </c>
      <c r="N1803" s="4">
        <v>37</v>
      </c>
      <c r="O1803" s="16">
        <f>(E1803/D1803)*100</f>
        <v>13.852941176470587</v>
      </c>
      <c r="P1803" s="7">
        <f t="shared" si="86"/>
        <v>63.648648648648646</v>
      </c>
      <c r="Q1803" s="4" t="str">
        <f>LEFT(T1803,FIND("/",T1803,1)-1)</f>
        <v>photography</v>
      </c>
      <c r="R1803" s="4" t="str">
        <f>RIGHT(T1803,LEN(T1803)-FIND("/",T1803))</f>
        <v>photobooks</v>
      </c>
      <c r="S1803" s="4" t="b">
        <v>0</v>
      </c>
      <c r="T1803" s="4" t="s">
        <v>8285</v>
      </c>
    </row>
    <row r="1804" spans="1:20" x14ac:dyDescent="0.3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11">
        <f t="shared" si="84"/>
        <v>42182.707638888889</v>
      </c>
      <c r="K1804" s="4">
        <v>1433416830</v>
      </c>
      <c r="L1804" s="11">
        <f t="shared" si="85"/>
        <v>42159.264236111114</v>
      </c>
      <c r="M1804" s="4" t="b">
        <v>1</v>
      </c>
      <c r="N1804" s="4">
        <v>18</v>
      </c>
      <c r="O1804" s="16">
        <f>(E1804/D1804)*100</f>
        <v>48.485714285714288</v>
      </c>
      <c r="P1804" s="7">
        <f t="shared" si="86"/>
        <v>94.277777777777771</v>
      </c>
      <c r="Q1804" s="4" t="str">
        <f>LEFT(T1804,FIND("/",T1804,1)-1)</f>
        <v>photography</v>
      </c>
      <c r="R1804" s="4" t="str">
        <f>RIGHT(T1804,LEN(T1804)-FIND("/",T1804))</f>
        <v>photobooks</v>
      </c>
      <c r="S1804" s="4" t="b">
        <v>0</v>
      </c>
      <c r="T1804" s="4" t="s">
        <v>8285</v>
      </c>
    </row>
    <row r="1805" spans="1:20" ht="28.8" x14ac:dyDescent="0.3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11">
        <f t="shared" si="84"/>
        <v>42048.863217592596</v>
      </c>
      <c r="K1805" s="4">
        <v>1421199782</v>
      </c>
      <c r="L1805" s="11">
        <f t="shared" si="85"/>
        <v>42017.863217592596</v>
      </c>
      <c r="M1805" s="4" t="b">
        <v>1</v>
      </c>
      <c r="N1805" s="4">
        <v>75</v>
      </c>
      <c r="O1805" s="16">
        <f>(E1805/D1805)*100</f>
        <v>30.8</v>
      </c>
      <c r="P1805" s="7">
        <f t="shared" si="86"/>
        <v>71.86666666666666</v>
      </c>
      <c r="Q1805" s="4" t="str">
        <f>LEFT(T1805,FIND("/",T1805,1)-1)</f>
        <v>photography</v>
      </c>
      <c r="R1805" s="4" t="str">
        <f>RIGHT(T1805,LEN(T1805)-FIND("/",T1805))</f>
        <v>photobooks</v>
      </c>
      <c r="S1805" s="4" t="b">
        <v>0</v>
      </c>
      <c r="T1805" s="4" t="s">
        <v>8285</v>
      </c>
    </row>
    <row r="1806" spans="1:20" ht="28.8" x14ac:dyDescent="0.3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11">
        <f t="shared" si="84"/>
        <v>42322.511620370373</v>
      </c>
      <c r="K1806" s="4">
        <v>1444061804</v>
      </c>
      <c r="L1806" s="11">
        <f t="shared" si="85"/>
        <v>42282.469953703701</v>
      </c>
      <c r="M1806" s="4" t="b">
        <v>1</v>
      </c>
      <c r="N1806" s="4">
        <v>52</v>
      </c>
      <c r="O1806" s="16">
        <f>(E1806/D1806)*100</f>
        <v>35.174193548387095</v>
      </c>
      <c r="P1806" s="7">
        <f t="shared" si="86"/>
        <v>104.84615384615384</v>
      </c>
      <c r="Q1806" s="4" t="str">
        <f>LEFT(T1806,FIND("/",T1806,1)-1)</f>
        <v>photography</v>
      </c>
      <c r="R1806" s="4" t="str">
        <f>RIGHT(T1806,LEN(T1806)-FIND("/",T1806))</f>
        <v>photobooks</v>
      </c>
      <c r="S1806" s="4" t="b">
        <v>0</v>
      </c>
      <c r="T1806" s="4" t="s">
        <v>8285</v>
      </c>
    </row>
    <row r="1807" spans="1:20" ht="28.8" x14ac:dyDescent="0.3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11">
        <f t="shared" si="84"/>
        <v>42279.541666666664</v>
      </c>
      <c r="K1807" s="4">
        <v>1441048658</v>
      </c>
      <c r="L1807" s="11">
        <f t="shared" si="85"/>
        <v>42247.595578703702</v>
      </c>
      <c r="M1807" s="4" t="b">
        <v>1</v>
      </c>
      <c r="N1807" s="4">
        <v>122</v>
      </c>
      <c r="O1807" s="16">
        <f>(E1807/D1807)*100</f>
        <v>36.404444444444444</v>
      </c>
      <c r="P1807" s="7">
        <f t="shared" si="86"/>
        <v>67.139344262295083</v>
      </c>
      <c r="Q1807" s="4" t="str">
        <f>LEFT(T1807,FIND("/",T1807,1)-1)</f>
        <v>photography</v>
      </c>
      <c r="R1807" s="4" t="str">
        <f>RIGHT(T1807,LEN(T1807)-FIND("/",T1807))</f>
        <v>photobooks</v>
      </c>
      <c r="S1807" s="4" t="b">
        <v>0</v>
      </c>
      <c r="T1807" s="4" t="s">
        <v>8285</v>
      </c>
    </row>
    <row r="1808" spans="1:20" x14ac:dyDescent="0.3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11">
        <f t="shared" si="84"/>
        <v>41912.429965277777</v>
      </c>
      <c r="K1808" s="4">
        <v>1409066349</v>
      </c>
      <c r="L1808" s="11">
        <f t="shared" si="85"/>
        <v>41877.429965277777</v>
      </c>
      <c r="M1808" s="4" t="b">
        <v>1</v>
      </c>
      <c r="N1808" s="4">
        <v>8</v>
      </c>
      <c r="O1808" s="16">
        <f>(E1808/D1808)*100</f>
        <v>2.9550000000000001</v>
      </c>
      <c r="P1808" s="7">
        <f t="shared" si="86"/>
        <v>73.875</v>
      </c>
      <c r="Q1808" s="4" t="str">
        <f>LEFT(T1808,FIND("/",T1808,1)-1)</f>
        <v>photography</v>
      </c>
      <c r="R1808" s="4" t="str">
        <f>RIGHT(T1808,LEN(T1808)-FIND("/",T1808))</f>
        <v>photobooks</v>
      </c>
      <c r="S1808" s="4" t="b">
        <v>0</v>
      </c>
      <c r="T1808" s="4" t="s">
        <v>8285</v>
      </c>
    </row>
    <row r="1809" spans="1:20" x14ac:dyDescent="0.3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11">
        <f t="shared" si="84"/>
        <v>41909.860104166662</v>
      </c>
      <c r="K1809" s="4">
        <v>1409276313</v>
      </c>
      <c r="L1809" s="11">
        <f t="shared" si="85"/>
        <v>41879.860104166662</v>
      </c>
      <c r="M1809" s="4" t="b">
        <v>1</v>
      </c>
      <c r="N1809" s="4">
        <v>8</v>
      </c>
      <c r="O1809" s="16">
        <f>(E1809/D1809)*100</f>
        <v>11.06</v>
      </c>
      <c r="P1809" s="7">
        <f t="shared" si="86"/>
        <v>69.125</v>
      </c>
      <c r="Q1809" s="4" t="str">
        <f>LEFT(T1809,FIND("/",T1809,1)-1)</f>
        <v>photography</v>
      </c>
      <c r="R1809" s="4" t="str">
        <f>RIGHT(T1809,LEN(T1809)-FIND("/",T1809))</f>
        <v>photobooks</v>
      </c>
      <c r="S1809" s="4" t="b">
        <v>0</v>
      </c>
      <c r="T1809" s="4" t="s">
        <v>8285</v>
      </c>
    </row>
    <row r="1810" spans="1:20" ht="28.8" x14ac:dyDescent="0.3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11">
        <f t="shared" si="84"/>
        <v>42777.472569444442</v>
      </c>
      <c r="K1810" s="4">
        <v>1483806030</v>
      </c>
      <c r="L1810" s="11">
        <f t="shared" si="85"/>
        <v>42742.472569444442</v>
      </c>
      <c r="M1810" s="4" t="b">
        <v>1</v>
      </c>
      <c r="N1810" s="4">
        <v>96</v>
      </c>
      <c r="O1810" s="16">
        <f>(E1810/D1810)*100</f>
        <v>41.407142857142858</v>
      </c>
      <c r="P1810" s="7">
        <f t="shared" si="86"/>
        <v>120.77083333333333</v>
      </c>
      <c r="Q1810" s="4" t="str">
        <f>LEFT(T1810,FIND("/",T1810,1)-1)</f>
        <v>photography</v>
      </c>
      <c r="R1810" s="4" t="str">
        <f>RIGHT(T1810,LEN(T1810)-FIND("/",T1810))</f>
        <v>photobooks</v>
      </c>
      <c r="S1810" s="4" t="b">
        <v>0</v>
      </c>
      <c r="T1810" s="4" t="s">
        <v>8285</v>
      </c>
    </row>
    <row r="1811" spans="1:20" x14ac:dyDescent="0.3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11">
        <f t="shared" si="84"/>
        <v>42064.699525462966</v>
      </c>
      <c r="K1811" s="4">
        <v>1422222439</v>
      </c>
      <c r="L1811" s="11">
        <f t="shared" si="85"/>
        <v>42029.699525462966</v>
      </c>
      <c r="M1811" s="4" t="b">
        <v>1</v>
      </c>
      <c r="N1811" s="4">
        <v>9</v>
      </c>
      <c r="O1811" s="16">
        <f>(E1811/D1811)*100</f>
        <v>10.857142857142858</v>
      </c>
      <c r="P1811" s="7">
        <f t="shared" si="86"/>
        <v>42.222222222222221</v>
      </c>
      <c r="Q1811" s="4" t="str">
        <f>LEFT(T1811,FIND("/",T1811,1)-1)</f>
        <v>photography</v>
      </c>
      <c r="R1811" s="4" t="str">
        <f>RIGHT(T1811,LEN(T1811)-FIND("/",T1811))</f>
        <v>photobooks</v>
      </c>
      <c r="S1811" s="4" t="b">
        <v>0</v>
      </c>
      <c r="T1811" s="4" t="s">
        <v>8285</v>
      </c>
    </row>
    <row r="1812" spans="1:20" x14ac:dyDescent="0.3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11">
        <f t="shared" si="84"/>
        <v>41872.701689814814</v>
      </c>
      <c r="K1812" s="4">
        <v>1407621026</v>
      </c>
      <c r="L1812" s="11">
        <f t="shared" si="85"/>
        <v>41860.701689814814</v>
      </c>
      <c r="M1812" s="4" t="b">
        <v>0</v>
      </c>
      <c r="N1812" s="4">
        <v>2</v>
      </c>
      <c r="O1812" s="16">
        <f>(E1812/D1812)*100</f>
        <v>3.3333333333333335</v>
      </c>
      <c r="P1812" s="7">
        <f t="shared" si="86"/>
        <v>7.5</v>
      </c>
      <c r="Q1812" s="4" t="str">
        <f>LEFT(T1812,FIND("/",T1812,1)-1)</f>
        <v>photography</v>
      </c>
      <c r="R1812" s="4" t="str">
        <f>RIGHT(T1812,LEN(T1812)-FIND("/",T1812))</f>
        <v>photobooks</v>
      </c>
      <c r="S1812" s="4" t="b">
        <v>0</v>
      </c>
      <c r="T1812" s="4" t="s">
        <v>8285</v>
      </c>
    </row>
    <row r="1813" spans="1:20" x14ac:dyDescent="0.3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11">
        <f t="shared" si="84"/>
        <v>41935.958333333328</v>
      </c>
      <c r="K1813" s="4">
        <v>1408962270</v>
      </c>
      <c r="L1813" s="11">
        <f t="shared" si="85"/>
        <v>41876.225347222222</v>
      </c>
      <c r="M1813" s="4" t="b">
        <v>0</v>
      </c>
      <c r="N1813" s="4">
        <v>26</v>
      </c>
      <c r="O1813" s="16">
        <f>(E1813/D1813)*100</f>
        <v>7.407407407407407E-2</v>
      </c>
      <c r="P1813" s="7">
        <f t="shared" si="86"/>
        <v>1.5384615384615385</v>
      </c>
      <c r="Q1813" s="4" t="str">
        <f>LEFT(T1813,FIND("/",T1813,1)-1)</f>
        <v>photography</v>
      </c>
      <c r="R1813" s="4" t="str">
        <f>RIGHT(T1813,LEN(T1813)-FIND("/",T1813))</f>
        <v>photobooks</v>
      </c>
      <c r="S1813" s="4" t="b">
        <v>0</v>
      </c>
      <c r="T1813" s="4" t="s">
        <v>8285</v>
      </c>
    </row>
    <row r="1814" spans="1:20" ht="28.8" x14ac:dyDescent="0.3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11">
        <f t="shared" si="84"/>
        <v>42554.110370370363</v>
      </c>
      <c r="K1814" s="4">
        <v>1464939536</v>
      </c>
      <c r="L1814" s="11">
        <f t="shared" si="85"/>
        <v>42524.110370370363</v>
      </c>
      <c r="M1814" s="4" t="b">
        <v>0</v>
      </c>
      <c r="N1814" s="4">
        <v>23</v>
      </c>
      <c r="O1814" s="16">
        <f>(E1814/D1814)*100</f>
        <v>13.307692307692307</v>
      </c>
      <c r="P1814" s="7">
        <f t="shared" si="86"/>
        <v>37.608695652173914</v>
      </c>
      <c r="Q1814" s="4" t="str">
        <f>LEFT(T1814,FIND("/",T1814,1)-1)</f>
        <v>photography</v>
      </c>
      <c r="R1814" s="4" t="str">
        <f>RIGHT(T1814,LEN(T1814)-FIND("/",T1814))</f>
        <v>photobooks</v>
      </c>
      <c r="S1814" s="4" t="b">
        <v>0</v>
      </c>
      <c r="T1814" s="4" t="s">
        <v>8285</v>
      </c>
    </row>
    <row r="1815" spans="1:20" x14ac:dyDescent="0.3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11">
        <f t="shared" si="84"/>
        <v>41859.68069444444</v>
      </c>
      <c r="K1815" s="4">
        <v>1404940812</v>
      </c>
      <c r="L1815" s="11">
        <f t="shared" si="85"/>
        <v>41829.68069444444</v>
      </c>
      <c r="M1815" s="4" t="b">
        <v>0</v>
      </c>
      <c r="N1815" s="4">
        <v>0</v>
      </c>
      <c r="O1815" s="16">
        <f>(E1815/D1815)*100</f>
        <v>0</v>
      </c>
      <c r="P1815" s="7" t="e">
        <f t="shared" si="86"/>
        <v>#DIV/0!</v>
      </c>
      <c r="Q1815" s="4" t="str">
        <f>LEFT(T1815,FIND("/",T1815,1)-1)</f>
        <v>photography</v>
      </c>
      <c r="R1815" s="4" t="str">
        <f>RIGHT(T1815,LEN(T1815)-FIND("/",T1815))</f>
        <v>photobooks</v>
      </c>
      <c r="S1815" s="4" t="b">
        <v>0</v>
      </c>
      <c r="T1815" s="4" t="s">
        <v>8285</v>
      </c>
    </row>
    <row r="1816" spans="1:20" ht="28.8" x14ac:dyDescent="0.3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11">
        <f t="shared" si="84"/>
        <v>42063.105740740742</v>
      </c>
      <c r="K1816" s="4">
        <v>1422516736</v>
      </c>
      <c r="L1816" s="11">
        <f t="shared" si="85"/>
        <v>42033.105740740742</v>
      </c>
      <c r="M1816" s="4" t="b">
        <v>0</v>
      </c>
      <c r="N1816" s="4">
        <v>140</v>
      </c>
      <c r="O1816" s="16">
        <f>(E1816/D1816)*100</f>
        <v>49.183333333333337</v>
      </c>
      <c r="P1816" s="7">
        <f t="shared" si="86"/>
        <v>42.157142857142858</v>
      </c>
      <c r="Q1816" s="4" t="str">
        <f>LEFT(T1816,FIND("/",T1816,1)-1)</f>
        <v>photography</v>
      </c>
      <c r="R1816" s="4" t="str">
        <f>RIGHT(T1816,LEN(T1816)-FIND("/",T1816))</f>
        <v>photobooks</v>
      </c>
      <c r="S1816" s="4" t="b">
        <v>0</v>
      </c>
      <c r="T1816" s="4" t="s">
        <v>8285</v>
      </c>
    </row>
    <row r="1817" spans="1:20" ht="28.8" x14ac:dyDescent="0.3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11">
        <f t="shared" si="84"/>
        <v>42186.698344907411</v>
      </c>
      <c r="K1817" s="4">
        <v>1434577537</v>
      </c>
      <c r="L1817" s="11">
        <f t="shared" si="85"/>
        <v>42172.698344907411</v>
      </c>
      <c r="M1817" s="4" t="b">
        <v>0</v>
      </c>
      <c r="N1817" s="4">
        <v>0</v>
      </c>
      <c r="O1817" s="16">
        <f>(E1817/D1817)*100</f>
        <v>0</v>
      </c>
      <c r="P1817" s="7" t="e">
        <f t="shared" si="86"/>
        <v>#DIV/0!</v>
      </c>
      <c r="Q1817" s="4" t="str">
        <f>LEFT(T1817,FIND("/",T1817,1)-1)</f>
        <v>photography</v>
      </c>
      <c r="R1817" s="4" t="str">
        <f>RIGHT(T1817,LEN(T1817)-FIND("/",T1817))</f>
        <v>photobooks</v>
      </c>
      <c r="S1817" s="4" t="b">
        <v>0</v>
      </c>
      <c r="T1817" s="4" t="s">
        <v>8285</v>
      </c>
    </row>
    <row r="1818" spans="1:20" x14ac:dyDescent="0.3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11">
        <f t="shared" si="84"/>
        <v>42576.583333333336</v>
      </c>
      <c r="K1818" s="4">
        <v>1467061303</v>
      </c>
      <c r="L1818" s="11">
        <f t="shared" si="85"/>
        <v>42548.667858796289</v>
      </c>
      <c r="M1818" s="4" t="b">
        <v>0</v>
      </c>
      <c r="N1818" s="4">
        <v>6</v>
      </c>
      <c r="O1818" s="16">
        <f>(E1818/D1818)*100</f>
        <v>2.036</v>
      </c>
      <c r="P1818" s="7">
        <f t="shared" si="86"/>
        <v>84.833333333333329</v>
      </c>
      <c r="Q1818" s="4" t="str">
        <f>LEFT(T1818,FIND("/",T1818,1)-1)</f>
        <v>photography</v>
      </c>
      <c r="R1818" s="4" t="str">
        <f>RIGHT(T1818,LEN(T1818)-FIND("/",T1818))</f>
        <v>photobooks</v>
      </c>
      <c r="S1818" s="4" t="b">
        <v>0</v>
      </c>
      <c r="T1818" s="4" t="s">
        <v>8285</v>
      </c>
    </row>
    <row r="1819" spans="1:20" x14ac:dyDescent="0.3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11">
        <f t="shared" si="84"/>
        <v>42765.082638888889</v>
      </c>
      <c r="K1819" s="4">
        <v>1480607607</v>
      </c>
      <c r="L1819" s="11">
        <f t="shared" si="85"/>
        <v>42705.453784722216</v>
      </c>
      <c r="M1819" s="4" t="b">
        <v>0</v>
      </c>
      <c r="N1819" s="4">
        <v>100</v>
      </c>
      <c r="O1819" s="16">
        <f>(E1819/D1819)*100</f>
        <v>52.327777777777776</v>
      </c>
      <c r="P1819" s="7">
        <f t="shared" si="86"/>
        <v>94.19</v>
      </c>
      <c r="Q1819" s="4" t="str">
        <f>LEFT(T1819,FIND("/",T1819,1)-1)</f>
        <v>photography</v>
      </c>
      <c r="R1819" s="4" t="str">
        <f>RIGHT(T1819,LEN(T1819)-FIND("/",T1819))</f>
        <v>photobooks</v>
      </c>
      <c r="S1819" s="4" t="b">
        <v>0</v>
      </c>
      <c r="T1819" s="4" t="s">
        <v>8285</v>
      </c>
    </row>
    <row r="1820" spans="1:20" x14ac:dyDescent="0.3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11">
        <f t="shared" si="84"/>
        <v>42096.984374999993</v>
      </c>
      <c r="K1820" s="4">
        <v>1425447450</v>
      </c>
      <c r="L1820" s="11">
        <f t="shared" si="85"/>
        <v>42067.026041666664</v>
      </c>
      <c r="M1820" s="4" t="b">
        <v>0</v>
      </c>
      <c r="N1820" s="4">
        <v>0</v>
      </c>
      <c r="O1820" s="16">
        <f>(E1820/D1820)*100</f>
        <v>0</v>
      </c>
      <c r="P1820" s="7" t="e">
        <f t="shared" si="86"/>
        <v>#DIV/0!</v>
      </c>
      <c r="Q1820" s="4" t="str">
        <f>LEFT(T1820,FIND("/",T1820,1)-1)</f>
        <v>photography</v>
      </c>
      <c r="R1820" s="4" t="str">
        <f>RIGHT(T1820,LEN(T1820)-FIND("/",T1820))</f>
        <v>photobooks</v>
      </c>
      <c r="S1820" s="4" t="b">
        <v>0</v>
      </c>
      <c r="T1820" s="4" t="s">
        <v>8285</v>
      </c>
    </row>
    <row r="1821" spans="1:20" ht="28.8" x14ac:dyDescent="0.3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11">
        <f t="shared" si="84"/>
        <v>41850.543935185182</v>
      </c>
      <c r="K1821" s="4">
        <v>1404151396</v>
      </c>
      <c r="L1821" s="11">
        <f t="shared" si="85"/>
        <v>41820.543935185182</v>
      </c>
      <c r="M1821" s="4" t="b">
        <v>0</v>
      </c>
      <c r="N1821" s="4">
        <v>4</v>
      </c>
      <c r="O1821" s="16">
        <f>(E1821/D1821)*100</f>
        <v>2.083333333333333</v>
      </c>
      <c r="P1821" s="7">
        <f t="shared" si="86"/>
        <v>6.25</v>
      </c>
      <c r="Q1821" s="4" t="str">
        <f>LEFT(T1821,FIND("/",T1821,1)-1)</f>
        <v>photography</v>
      </c>
      <c r="R1821" s="4" t="str">
        <f>RIGHT(T1821,LEN(T1821)-FIND("/",T1821))</f>
        <v>photobooks</v>
      </c>
      <c r="S1821" s="4" t="b">
        <v>0</v>
      </c>
      <c r="T1821" s="4" t="s">
        <v>8285</v>
      </c>
    </row>
    <row r="1822" spans="1:20" ht="28.8" x14ac:dyDescent="0.3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11">
        <f t="shared" si="84"/>
        <v>42094.834374999999</v>
      </c>
      <c r="K1822" s="4">
        <v>1425261690</v>
      </c>
      <c r="L1822" s="11">
        <f t="shared" si="85"/>
        <v>42064.87604166667</v>
      </c>
      <c r="M1822" s="4" t="b">
        <v>0</v>
      </c>
      <c r="N1822" s="4">
        <v>8</v>
      </c>
      <c r="O1822" s="16">
        <f>(E1822/D1822)*100</f>
        <v>6.565384615384616</v>
      </c>
      <c r="P1822" s="7">
        <f t="shared" si="86"/>
        <v>213.375</v>
      </c>
      <c r="Q1822" s="4" t="str">
        <f>LEFT(T1822,FIND("/",T1822,1)-1)</f>
        <v>photography</v>
      </c>
      <c r="R1822" s="4" t="str">
        <f>RIGHT(T1822,LEN(T1822)-FIND("/",T1822))</f>
        <v>photobooks</v>
      </c>
      <c r="S1822" s="4" t="b">
        <v>0</v>
      </c>
      <c r="T1822" s="4" t="s">
        <v>8285</v>
      </c>
    </row>
    <row r="1823" spans="1:20" x14ac:dyDescent="0.3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11">
        <f t="shared" si="84"/>
        <v>40971.110729166663</v>
      </c>
      <c r="K1823" s="4">
        <v>1326872367</v>
      </c>
      <c r="L1823" s="11">
        <f t="shared" si="85"/>
        <v>40926.110729166663</v>
      </c>
      <c r="M1823" s="4" t="b">
        <v>0</v>
      </c>
      <c r="N1823" s="4">
        <v>57</v>
      </c>
      <c r="O1823" s="16">
        <f>(E1823/D1823)*100</f>
        <v>134.88999999999999</v>
      </c>
      <c r="P1823" s="7">
        <f t="shared" si="86"/>
        <v>59.162280701754383</v>
      </c>
      <c r="Q1823" s="4" t="str">
        <f>LEFT(T1823,FIND("/",T1823,1)-1)</f>
        <v>music</v>
      </c>
      <c r="R1823" s="4" t="str">
        <f>RIGHT(T1823,LEN(T1823)-FIND("/",T1823))</f>
        <v>rock</v>
      </c>
      <c r="S1823" s="4" t="b">
        <v>1</v>
      </c>
      <c r="T1823" s="4" t="s">
        <v>8276</v>
      </c>
    </row>
    <row r="1824" spans="1:20" x14ac:dyDescent="0.3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11">
        <f t="shared" si="84"/>
        <v>41670.584027777775</v>
      </c>
      <c r="K1824" s="4">
        <v>1388084862</v>
      </c>
      <c r="L1824" s="11">
        <f t="shared" si="85"/>
        <v>41634.588680555549</v>
      </c>
      <c r="M1824" s="4" t="b">
        <v>0</v>
      </c>
      <c r="N1824" s="4">
        <v>11</v>
      </c>
      <c r="O1824" s="16">
        <f>(E1824/D1824)*100</f>
        <v>100</v>
      </c>
      <c r="P1824" s="7">
        <f t="shared" si="86"/>
        <v>27.272727272727273</v>
      </c>
      <c r="Q1824" s="4" t="str">
        <f>LEFT(T1824,FIND("/",T1824,1)-1)</f>
        <v>music</v>
      </c>
      <c r="R1824" s="4" t="str">
        <f>RIGHT(T1824,LEN(T1824)-FIND("/",T1824))</f>
        <v>rock</v>
      </c>
      <c r="S1824" s="4" t="b">
        <v>1</v>
      </c>
      <c r="T1824" s="4" t="s">
        <v>8276</v>
      </c>
    </row>
    <row r="1825" spans="1:20" ht="28.8" x14ac:dyDescent="0.3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11">
        <f t="shared" si="84"/>
        <v>41206.47657407407</v>
      </c>
      <c r="K1825" s="4">
        <v>1348503976</v>
      </c>
      <c r="L1825" s="11">
        <f t="shared" si="85"/>
        <v>41176.47657407407</v>
      </c>
      <c r="M1825" s="4" t="b">
        <v>0</v>
      </c>
      <c r="N1825" s="4">
        <v>33</v>
      </c>
      <c r="O1825" s="16">
        <f>(E1825/D1825)*100</f>
        <v>115.85714285714286</v>
      </c>
      <c r="P1825" s="7">
        <f t="shared" si="86"/>
        <v>24.575757575757574</v>
      </c>
      <c r="Q1825" s="4" t="str">
        <f>LEFT(T1825,FIND("/",T1825,1)-1)</f>
        <v>music</v>
      </c>
      <c r="R1825" s="4" t="str">
        <f>RIGHT(T1825,LEN(T1825)-FIND("/",T1825))</f>
        <v>rock</v>
      </c>
      <c r="S1825" s="4" t="b">
        <v>1</v>
      </c>
      <c r="T1825" s="4" t="s">
        <v>8276</v>
      </c>
    </row>
    <row r="1826" spans="1:20" x14ac:dyDescent="0.3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11">
        <f t="shared" si="84"/>
        <v>41646.880555555552</v>
      </c>
      <c r="K1826" s="4">
        <v>1387403967</v>
      </c>
      <c r="L1826" s="11">
        <f t="shared" si="85"/>
        <v>41626.707951388889</v>
      </c>
      <c r="M1826" s="4" t="b">
        <v>0</v>
      </c>
      <c r="N1826" s="4">
        <v>40</v>
      </c>
      <c r="O1826" s="16">
        <f>(E1826/D1826)*100</f>
        <v>100.06666666666666</v>
      </c>
      <c r="P1826" s="7">
        <f t="shared" si="86"/>
        <v>75.05</v>
      </c>
      <c r="Q1826" s="4" t="str">
        <f>LEFT(T1826,FIND("/",T1826,1)-1)</f>
        <v>music</v>
      </c>
      <c r="R1826" s="4" t="str">
        <f>RIGHT(T1826,LEN(T1826)-FIND("/",T1826))</f>
        <v>rock</v>
      </c>
      <c r="S1826" s="4" t="b">
        <v>1</v>
      </c>
      <c r="T1826" s="4" t="s">
        <v>8276</v>
      </c>
    </row>
    <row r="1827" spans="1:20" ht="28.8" x14ac:dyDescent="0.3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11">
        <f t="shared" si="84"/>
        <v>41466.626192129625</v>
      </c>
      <c r="K1827" s="4">
        <v>1371585703</v>
      </c>
      <c r="L1827" s="11">
        <f t="shared" si="85"/>
        <v>41443.626192129625</v>
      </c>
      <c r="M1827" s="4" t="b">
        <v>0</v>
      </c>
      <c r="N1827" s="4">
        <v>50</v>
      </c>
      <c r="O1827" s="16">
        <f>(E1827/D1827)*100</f>
        <v>105.05</v>
      </c>
      <c r="P1827" s="7">
        <f t="shared" si="86"/>
        <v>42.02</v>
      </c>
      <c r="Q1827" s="4" t="str">
        <f>LEFT(T1827,FIND("/",T1827,1)-1)</f>
        <v>music</v>
      </c>
      <c r="R1827" s="4" t="str">
        <f>RIGHT(T1827,LEN(T1827)-FIND("/",T1827))</f>
        <v>rock</v>
      </c>
      <c r="S1827" s="4" t="b">
        <v>1</v>
      </c>
      <c r="T1827" s="4" t="s">
        <v>8276</v>
      </c>
    </row>
    <row r="1828" spans="1:20" x14ac:dyDescent="0.3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11">
        <f t="shared" si="84"/>
        <v>41687.715474537035</v>
      </c>
      <c r="K1828" s="4">
        <v>1390083017</v>
      </c>
      <c r="L1828" s="11">
        <f t="shared" si="85"/>
        <v>41657.715474537035</v>
      </c>
      <c r="M1828" s="4" t="b">
        <v>0</v>
      </c>
      <c r="N1828" s="4">
        <v>38</v>
      </c>
      <c r="O1828" s="16">
        <f>(E1828/D1828)*100</f>
        <v>101</v>
      </c>
      <c r="P1828" s="7">
        <f t="shared" si="86"/>
        <v>53.157894736842103</v>
      </c>
      <c r="Q1828" s="4" t="str">
        <f>LEFT(T1828,FIND("/",T1828,1)-1)</f>
        <v>music</v>
      </c>
      <c r="R1828" s="4" t="str">
        <f>RIGHT(T1828,LEN(T1828)-FIND("/",T1828))</f>
        <v>rock</v>
      </c>
      <c r="S1828" s="4" t="b">
        <v>1</v>
      </c>
      <c r="T1828" s="4" t="s">
        <v>8276</v>
      </c>
    </row>
    <row r="1829" spans="1:20" ht="28.8" x14ac:dyDescent="0.3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11">
        <f t="shared" si="84"/>
        <v>40605.117604166662</v>
      </c>
      <c r="K1829" s="4">
        <v>1294818561</v>
      </c>
      <c r="L1829" s="11">
        <f t="shared" si="85"/>
        <v>40555.117604166662</v>
      </c>
      <c r="M1829" s="4" t="b">
        <v>0</v>
      </c>
      <c r="N1829" s="4">
        <v>96</v>
      </c>
      <c r="O1829" s="16">
        <f>(E1829/D1829)*100</f>
        <v>100.66250000000001</v>
      </c>
      <c r="P1829" s="7">
        <f t="shared" si="86"/>
        <v>83.885416666666671</v>
      </c>
      <c r="Q1829" s="4" t="str">
        <f>LEFT(T1829,FIND("/",T1829,1)-1)</f>
        <v>music</v>
      </c>
      <c r="R1829" s="4" t="str">
        <f>RIGHT(T1829,LEN(T1829)-FIND("/",T1829))</f>
        <v>rock</v>
      </c>
      <c r="S1829" s="4" t="b">
        <v>1</v>
      </c>
      <c r="T1829" s="4" t="s">
        <v>8276</v>
      </c>
    </row>
    <row r="1830" spans="1:20" ht="28.8" x14ac:dyDescent="0.3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11">
        <f t="shared" si="84"/>
        <v>41768.708333333328</v>
      </c>
      <c r="K1830" s="4">
        <v>1396906530</v>
      </c>
      <c r="L1830" s="11">
        <f t="shared" si="85"/>
        <v>41736.691319444442</v>
      </c>
      <c r="M1830" s="4" t="b">
        <v>0</v>
      </c>
      <c r="N1830" s="4">
        <v>48</v>
      </c>
      <c r="O1830" s="16">
        <f>(E1830/D1830)*100</f>
        <v>100.16000000000001</v>
      </c>
      <c r="P1830" s="7">
        <f t="shared" si="86"/>
        <v>417.33333333333331</v>
      </c>
      <c r="Q1830" s="4" t="str">
        <f>LEFT(T1830,FIND("/",T1830,1)-1)</f>
        <v>music</v>
      </c>
      <c r="R1830" s="4" t="str">
        <f>RIGHT(T1830,LEN(T1830)-FIND("/",T1830))</f>
        <v>rock</v>
      </c>
      <c r="S1830" s="4" t="b">
        <v>1</v>
      </c>
      <c r="T1830" s="4" t="s">
        <v>8276</v>
      </c>
    </row>
    <row r="1831" spans="1:20" x14ac:dyDescent="0.3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11">
        <f t="shared" si="84"/>
        <v>40564.708333333328</v>
      </c>
      <c r="K1831" s="4">
        <v>1291428371</v>
      </c>
      <c r="L1831" s="11">
        <f t="shared" si="85"/>
        <v>40515.879293981481</v>
      </c>
      <c r="M1831" s="4" t="b">
        <v>0</v>
      </c>
      <c r="N1831" s="4">
        <v>33</v>
      </c>
      <c r="O1831" s="16">
        <f>(E1831/D1831)*100</f>
        <v>166.68333333333334</v>
      </c>
      <c r="P1831" s="7">
        <f t="shared" si="86"/>
        <v>75.765151515151516</v>
      </c>
      <c r="Q1831" s="4" t="str">
        <f>LEFT(T1831,FIND("/",T1831,1)-1)</f>
        <v>music</v>
      </c>
      <c r="R1831" s="4" t="str">
        <f>RIGHT(T1831,LEN(T1831)-FIND("/",T1831))</f>
        <v>rock</v>
      </c>
      <c r="S1831" s="4" t="b">
        <v>1</v>
      </c>
      <c r="T1831" s="4" t="s">
        <v>8276</v>
      </c>
    </row>
    <row r="1832" spans="1:20" x14ac:dyDescent="0.3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11">
        <f t="shared" si="84"/>
        <v>41694.475775462961</v>
      </c>
      <c r="K1832" s="4">
        <v>1390667107</v>
      </c>
      <c r="L1832" s="11">
        <f t="shared" si="85"/>
        <v>41664.475775462961</v>
      </c>
      <c r="M1832" s="4" t="b">
        <v>0</v>
      </c>
      <c r="N1832" s="4">
        <v>226</v>
      </c>
      <c r="O1832" s="16">
        <f>(E1832/D1832)*100</f>
        <v>101.53333333333335</v>
      </c>
      <c r="P1832" s="7">
        <f t="shared" si="86"/>
        <v>67.389380530973455</v>
      </c>
      <c r="Q1832" s="4" t="str">
        <f>LEFT(T1832,FIND("/",T1832,1)-1)</f>
        <v>music</v>
      </c>
      <c r="R1832" s="4" t="str">
        <f>RIGHT(T1832,LEN(T1832)-FIND("/",T1832))</f>
        <v>rock</v>
      </c>
      <c r="S1832" s="4" t="b">
        <v>1</v>
      </c>
      <c r="T1832" s="4" t="s">
        <v>8276</v>
      </c>
    </row>
    <row r="1833" spans="1:20" x14ac:dyDescent="0.3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11">
        <f t="shared" si="84"/>
        <v>41041.787766203699</v>
      </c>
      <c r="K1833" s="4">
        <v>1335570863</v>
      </c>
      <c r="L1833" s="11">
        <f t="shared" si="85"/>
        <v>41026.787766203699</v>
      </c>
      <c r="M1833" s="4" t="b">
        <v>0</v>
      </c>
      <c r="N1833" s="4">
        <v>14</v>
      </c>
      <c r="O1833" s="16">
        <f>(E1833/D1833)*100</f>
        <v>103</v>
      </c>
      <c r="P1833" s="7">
        <f t="shared" si="86"/>
        <v>73.571428571428569</v>
      </c>
      <c r="Q1833" s="4" t="str">
        <f>LEFT(T1833,FIND("/",T1833,1)-1)</f>
        <v>music</v>
      </c>
      <c r="R1833" s="4" t="str">
        <f>RIGHT(T1833,LEN(T1833)-FIND("/",T1833))</f>
        <v>rock</v>
      </c>
      <c r="S1833" s="4" t="b">
        <v>1</v>
      </c>
      <c r="T1833" s="4" t="s">
        <v>8276</v>
      </c>
    </row>
    <row r="1834" spans="1:20" ht="28.8" x14ac:dyDescent="0.3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11">
        <f t="shared" si="84"/>
        <v>40606.331331018519</v>
      </c>
      <c r="K1834" s="4">
        <v>1296651427</v>
      </c>
      <c r="L1834" s="11">
        <f t="shared" si="85"/>
        <v>40576.331331018519</v>
      </c>
      <c r="M1834" s="4" t="b">
        <v>0</v>
      </c>
      <c r="N1834" s="4">
        <v>20</v>
      </c>
      <c r="O1834" s="16">
        <f>(E1834/D1834)*100</f>
        <v>142.85714285714286</v>
      </c>
      <c r="P1834" s="7">
        <f t="shared" si="86"/>
        <v>25</v>
      </c>
      <c r="Q1834" s="4" t="str">
        <f>LEFT(T1834,FIND("/",T1834,1)-1)</f>
        <v>music</v>
      </c>
      <c r="R1834" s="4" t="str">
        <f>RIGHT(T1834,LEN(T1834)-FIND("/",T1834))</f>
        <v>rock</v>
      </c>
      <c r="S1834" s="4" t="b">
        <v>1</v>
      </c>
      <c r="T1834" s="4" t="s">
        <v>8276</v>
      </c>
    </row>
    <row r="1835" spans="1:20" ht="28.8" x14ac:dyDescent="0.3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11">
        <f t="shared" si="84"/>
        <v>41335.124305555553</v>
      </c>
      <c r="K1835" s="4">
        <v>1359421403</v>
      </c>
      <c r="L1835" s="11">
        <f t="shared" si="85"/>
        <v>41302.835682870369</v>
      </c>
      <c r="M1835" s="4" t="b">
        <v>0</v>
      </c>
      <c r="N1835" s="4">
        <v>25</v>
      </c>
      <c r="O1835" s="16">
        <f>(E1835/D1835)*100</f>
        <v>262.5</v>
      </c>
      <c r="P1835" s="7">
        <f t="shared" si="86"/>
        <v>42</v>
      </c>
      <c r="Q1835" s="4" t="str">
        <f>LEFT(T1835,FIND("/",T1835,1)-1)</f>
        <v>music</v>
      </c>
      <c r="R1835" s="4" t="str">
        <f>RIGHT(T1835,LEN(T1835)-FIND("/",T1835))</f>
        <v>rock</v>
      </c>
      <c r="S1835" s="4" t="b">
        <v>1</v>
      </c>
      <c r="T1835" s="4" t="s">
        <v>8276</v>
      </c>
    </row>
    <row r="1836" spans="1:20" x14ac:dyDescent="0.3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11">
        <f t="shared" si="84"/>
        <v>42028.755729166667</v>
      </c>
      <c r="K1836" s="4">
        <v>1418684895</v>
      </c>
      <c r="L1836" s="11">
        <f t="shared" si="85"/>
        <v>41988.755729166667</v>
      </c>
      <c r="M1836" s="4" t="b">
        <v>0</v>
      </c>
      <c r="N1836" s="4">
        <v>90</v>
      </c>
      <c r="O1836" s="16">
        <f>(E1836/D1836)*100</f>
        <v>118.05000000000001</v>
      </c>
      <c r="P1836" s="7">
        <f t="shared" si="86"/>
        <v>131.16666666666666</v>
      </c>
      <c r="Q1836" s="4" t="str">
        <f>LEFT(T1836,FIND("/",T1836,1)-1)</f>
        <v>music</v>
      </c>
      <c r="R1836" s="4" t="str">
        <f>RIGHT(T1836,LEN(T1836)-FIND("/",T1836))</f>
        <v>rock</v>
      </c>
      <c r="S1836" s="4" t="b">
        <v>1</v>
      </c>
      <c r="T1836" s="4" t="s">
        <v>8276</v>
      </c>
    </row>
    <row r="1837" spans="1:20" ht="43.2" x14ac:dyDescent="0.3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11">
        <f t="shared" si="84"/>
        <v>42460.452210648145</v>
      </c>
      <c r="K1837" s="4">
        <v>1456851071</v>
      </c>
      <c r="L1837" s="11">
        <f t="shared" si="85"/>
        <v>42430.49387731481</v>
      </c>
      <c r="M1837" s="4" t="b">
        <v>0</v>
      </c>
      <c r="N1837" s="4">
        <v>11</v>
      </c>
      <c r="O1837" s="16">
        <f>(E1837/D1837)*100</f>
        <v>104</v>
      </c>
      <c r="P1837" s="7">
        <f t="shared" si="86"/>
        <v>47.272727272727273</v>
      </c>
      <c r="Q1837" s="4" t="str">
        <f>LEFT(T1837,FIND("/",T1837,1)-1)</f>
        <v>music</v>
      </c>
      <c r="R1837" s="4" t="str">
        <f>RIGHT(T1837,LEN(T1837)-FIND("/",T1837))</f>
        <v>rock</v>
      </c>
      <c r="S1837" s="4" t="b">
        <v>1</v>
      </c>
      <c r="T1837" s="4" t="s">
        <v>8276</v>
      </c>
    </row>
    <row r="1838" spans="1:20" x14ac:dyDescent="0.3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11">
        <f t="shared" si="84"/>
        <v>41322.601030092592</v>
      </c>
      <c r="K1838" s="4">
        <v>1359660329</v>
      </c>
      <c r="L1838" s="11">
        <f t="shared" si="85"/>
        <v>41305.601030092592</v>
      </c>
      <c r="M1838" s="4" t="b">
        <v>0</v>
      </c>
      <c r="N1838" s="4">
        <v>55</v>
      </c>
      <c r="O1838" s="16">
        <f>(E1838/D1838)*100</f>
        <v>200.34</v>
      </c>
      <c r="P1838" s="7">
        <f t="shared" si="86"/>
        <v>182.12727272727273</v>
      </c>
      <c r="Q1838" s="4" t="str">
        <f>LEFT(T1838,FIND("/",T1838,1)-1)</f>
        <v>music</v>
      </c>
      <c r="R1838" s="4" t="str">
        <f>RIGHT(T1838,LEN(T1838)-FIND("/",T1838))</f>
        <v>rock</v>
      </c>
      <c r="S1838" s="4" t="b">
        <v>1</v>
      </c>
      <c r="T1838" s="4" t="s">
        <v>8276</v>
      </c>
    </row>
    <row r="1839" spans="1:20" ht="28.8" x14ac:dyDescent="0.3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11">
        <f t="shared" si="84"/>
        <v>40985.797858796293</v>
      </c>
      <c r="K1839" s="4">
        <v>1326848935</v>
      </c>
      <c r="L1839" s="11">
        <f t="shared" si="85"/>
        <v>40925.839525462965</v>
      </c>
      <c r="M1839" s="4" t="b">
        <v>0</v>
      </c>
      <c r="N1839" s="4">
        <v>30</v>
      </c>
      <c r="O1839" s="16">
        <f>(E1839/D1839)*100</f>
        <v>306.83333333333331</v>
      </c>
      <c r="P1839" s="7">
        <f t="shared" si="86"/>
        <v>61.366666666666667</v>
      </c>
      <c r="Q1839" s="4" t="str">
        <f>LEFT(T1839,FIND("/",T1839,1)-1)</f>
        <v>music</v>
      </c>
      <c r="R1839" s="4" t="str">
        <f>RIGHT(T1839,LEN(T1839)-FIND("/",T1839))</f>
        <v>rock</v>
      </c>
      <c r="S1839" s="4" t="b">
        <v>1</v>
      </c>
      <c r="T1839" s="4" t="s">
        <v>8276</v>
      </c>
    </row>
    <row r="1840" spans="1:20" ht="28.8" x14ac:dyDescent="0.3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11">
        <f t="shared" si="84"/>
        <v>40816.916666666664</v>
      </c>
      <c r="K1840" s="4">
        <v>1314989557</v>
      </c>
      <c r="L1840" s="11">
        <f t="shared" si="85"/>
        <v>40788.578206018516</v>
      </c>
      <c r="M1840" s="4" t="b">
        <v>0</v>
      </c>
      <c r="N1840" s="4">
        <v>28</v>
      </c>
      <c r="O1840" s="16">
        <f>(E1840/D1840)*100</f>
        <v>100.149</v>
      </c>
      <c r="P1840" s="7">
        <f t="shared" si="86"/>
        <v>35.767499999999998</v>
      </c>
      <c r="Q1840" s="4" t="str">
        <f>LEFT(T1840,FIND("/",T1840,1)-1)</f>
        <v>music</v>
      </c>
      <c r="R1840" s="4" t="str">
        <f>RIGHT(T1840,LEN(T1840)-FIND("/",T1840))</f>
        <v>rock</v>
      </c>
      <c r="S1840" s="4" t="b">
        <v>1</v>
      </c>
      <c r="T1840" s="4" t="s">
        <v>8276</v>
      </c>
    </row>
    <row r="1841" spans="1:20" x14ac:dyDescent="0.3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11">
        <f t="shared" si="84"/>
        <v>42644.513680555552</v>
      </c>
      <c r="K1841" s="4">
        <v>1472750382</v>
      </c>
      <c r="L1841" s="11">
        <f t="shared" si="85"/>
        <v>42614.513680555552</v>
      </c>
      <c r="M1841" s="4" t="b">
        <v>0</v>
      </c>
      <c r="N1841" s="4">
        <v>45</v>
      </c>
      <c r="O1841" s="16">
        <f>(E1841/D1841)*100</f>
        <v>205.29999999999998</v>
      </c>
      <c r="P1841" s="7">
        <f t="shared" si="86"/>
        <v>45.62222222222222</v>
      </c>
      <c r="Q1841" s="4" t="str">
        <f>LEFT(T1841,FIND("/",T1841,1)-1)</f>
        <v>music</v>
      </c>
      <c r="R1841" s="4" t="str">
        <f>RIGHT(T1841,LEN(T1841)-FIND("/",T1841))</f>
        <v>rock</v>
      </c>
      <c r="S1841" s="4" t="b">
        <v>1</v>
      </c>
      <c r="T1841" s="4" t="s">
        <v>8276</v>
      </c>
    </row>
    <row r="1842" spans="1:20" ht="28.8" x14ac:dyDescent="0.3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11">
        <f t="shared" si="84"/>
        <v>41400.999305555553</v>
      </c>
      <c r="K1842" s="4">
        <v>1366251510</v>
      </c>
      <c r="L1842" s="11">
        <f t="shared" si="85"/>
        <v>41381.88784722222</v>
      </c>
      <c r="M1842" s="4" t="b">
        <v>0</v>
      </c>
      <c r="N1842" s="4">
        <v>13</v>
      </c>
      <c r="O1842" s="16">
        <f>(E1842/D1842)*100</f>
        <v>108.88888888888889</v>
      </c>
      <c r="P1842" s="7">
        <f t="shared" si="86"/>
        <v>75.384615384615387</v>
      </c>
      <c r="Q1842" s="4" t="str">
        <f>LEFT(T1842,FIND("/",T1842,1)-1)</f>
        <v>music</v>
      </c>
      <c r="R1842" s="4" t="str">
        <f>RIGHT(T1842,LEN(T1842)-FIND("/",T1842))</f>
        <v>rock</v>
      </c>
      <c r="S1842" s="4" t="b">
        <v>1</v>
      </c>
      <c r="T1842" s="4" t="s">
        <v>8276</v>
      </c>
    </row>
    <row r="1843" spans="1:20" x14ac:dyDescent="0.3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11">
        <f t="shared" si="84"/>
        <v>41778.999305555553</v>
      </c>
      <c r="K1843" s="4">
        <v>1397679445</v>
      </c>
      <c r="L1843" s="11">
        <f t="shared" si="85"/>
        <v>41745.637094907404</v>
      </c>
      <c r="M1843" s="4" t="b">
        <v>0</v>
      </c>
      <c r="N1843" s="4">
        <v>40</v>
      </c>
      <c r="O1843" s="16">
        <f>(E1843/D1843)*100</f>
        <v>101.75</v>
      </c>
      <c r="P1843" s="7">
        <f t="shared" si="86"/>
        <v>50.875</v>
      </c>
      <c r="Q1843" s="4" t="str">
        <f>LEFT(T1843,FIND("/",T1843,1)-1)</f>
        <v>music</v>
      </c>
      <c r="R1843" s="4" t="str">
        <f>RIGHT(T1843,LEN(T1843)-FIND("/",T1843))</f>
        <v>rock</v>
      </c>
      <c r="S1843" s="4" t="b">
        <v>1</v>
      </c>
      <c r="T1843" s="4" t="s">
        <v>8276</v>
      </c>
    </row>
    <row r="1844" spans="1:20" ht="28.8" x14ac:dyDescent="0.3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11">
        <f t="shared" si="84"/>
        <v>42065.040972222218</v>
      </c>
      <c r="K1844" s="4">
        <v>1422371381</v>
      </c>
      <c r="L1844" s="11">
        <f t="shared" si="85"/>
        <v>42031.423391203702</v>
      </c>
      <c r="M1844" s="4" t="b">
        <v>0</v>
      </c>
      <c r="N1844" s="4">
        <v>21</v>
      </c>
      <c r="O1844" s="16">
        <f>(E1844/D1844)*100</f>
        <v>125.25</v>
      </c>
      <c r="P1844" s="7">
        <f t="shared" si="86"/>
        <v>119.28571428571429</v>
      </c>
      <c r="Q1844" s="4" t="str">
        <f>LEFT(T1844,FIND("/",T1844,1)-1)</f>
        <v>music</v>
      </c>
      <c r="R1844" s="4" t="str">
        <f>RIGHT(T1844,LEN(T1844)-FIND("/",T1844))</f>
        <v>rock</v>
      </c>
      <c r="S1844" s="4" t="b">
        <v>1</v>
      </c>
      <c r="T1844" s="4" t="s">
        <v>8276</v>
      </c>
    </row>
    <row r="1845" spans="1:20" ht="28.8" x14ac:dyDescent="0.3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11">
        <f t="shared" si="84"/>
        <v>40594.786504629628</v>
      </c>
      <c r="K1845" s="4">
        <v>1295653954</v>
      </c>
      <c r="L1845" s="11">
        <f t="shared" si="85"/>
        <v>40564.786504629628</v>
      </c>
      <c r="M1845" s="4" t="b">
        <v>0</v>
      </c>
      <c r="N1845" s="4">
        <v>134</v>
      </c>
      <c r="O1845" s="16">
        <f>(E1845/D1845)*100</f>
        <v>124.0061</v>
      </c>
      <c r="P1845" s="7">
        <f t="shared" si="86"/>
        <v>92.541865671641801</v>
      </c>
      <c r="Q1845" s="4" t="str">
        <f>LEFT(T1845,FIND("/",T1845,1)-1)</f>
        <v>music</v>
      </c>
      <c r="R1845" s="4" t="str">
        <f>RIGHT(T1845,LEN(T1845)-FIND("/",T1845))</f>
        <v>rock</v>
      </c>
      <c r="S1845" s="4" t="b">
        <v>1</v>
      </c>
      <c r="T1845" s="4" t="s">
        <v>8276</v>
      </c>
    </row>
    <row r="1846" spans="1:20" ht="28.8" x14ac:dyDescent="0.3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11">
        <f t="shared" si="84"/>
        <v>40704.916666666664</v>
      </c>
      <c r="K1846" s="4">
        <v>1304464914</v>
      </c>
      <c r="L1846" s="11">
        <f t="shared" si="85"/>
        <v>40666.765208333331</v>
      </c>
      <c r="M1846" s="4" t="b">
        <v>0</v>
      </c>
      <c r="N1846" s="4">
        <v>20</v>
      </c>
      <c r="O1846" s="16">
        <f>(E1846/D1846)*100</f>
        <v>101.4</v>
      </c>
      <c r="P1846" s="7">
        <f t="shared" si="86"/>
        <v>76.05</v>
      </c>
      <c r="Q1846" s="4" t="str">
        <f>LEFT(T1846,FIND("/",T1846,1)-1)</f>
        <v>music</v>
      </c>
      <c r="R1846" s="4" t="str">
        <f>RIGHT(T1846,LEN(T1846)-FIND("/",T1846))</f>
        <v>rock</v>
      </c>
      <c r="S1846" s="4" t="b">
        <v>1</v>
      </c>
      <c r="T1846" s="4" t="s">
        <v>8276</v>
      </c>
    </row>
    <row r="1847" spans="1:20" ht="72" x14ac:dyDescent="0.3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11">
        <f t="shared" si="84"/>
        <v>42537.996527777774</v>
      </c>
      <c r="K1847" s="4">
        <v>1464854398</v>
      </c>
      <c r="L1847" s="11">
        <f t="shared" si="85"/>
        <v>42523.124976851854</v>
      </c>
      <c r="M1847" s="4" t="b">
        <v>0</v>
      </c>
      <c r="N1847" s="4">
        <v>19</v>
      </c>
      <c r="O1847" s="16">
        <f>(E1847/D1847)*100</f>
        <v>100</v>
      </c>
      <c r="P1847" s="7">
        <f t="shared" si="86"/>
        <v>52.631578947368418</v>
      </c>
      <c r="Q1847" s="4" t="str">
        <f>LEFT(T1847,FIND("/",T1847,1)-1)</f>
        <v>music</v>
      </c>
      <c r="R1847" s="4" t="str">
        <f>RIGHT(T1847,LEN(T1847)-FIND("/",T1847))</f>
        <v>rock</v>
      </c>
      <c r="S1847" s="4" t="b">
        <v>1</v>
      </c>
      <c r="T1847" s="4" t="s">
        <v>8276</v>
      </c>
    </row>
    <row r="1848" spans="1:20" ht="28.8" x14ac:dyDescent="0.3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11">
        <f t="shared" si="84"/>
        <v>41258.441863425927</v>
      </c>
      <c r="K1848" s="4">
        <v>1352993777</v>
      </c>
      <c r="L1848" s="11">
        <f t="shared" si="85"/>
        <v>41228.441863425927</v>
      </c>
      <c r="M1848" s="4" t="b">
        <v>0</v>
      </c>
      <c r="N1848" s="4">
        <v>209</v>
      </c>
      <c r="O1848" s="16">
        <f>(E1848/D1848)*100</f>
        <v>137.92666666666668</v>
      </c>
      <c r="P1848" s="7">
        <f t="shared" si="86"/>
        <v>98.990430622009569</v>
      </c>
      <c r="Q1848" s="4" t="str">
        <f>LEFT(T1848,FIND("/",T1848,1)-1)</f>
        <v>music</v>
      </c>
      <c r="R1848" s="4" t="str">
        <f>RIGHT(T1848,LEN(T1848)-FIND("/",T1848))</f>
        <v>rock</v>
      </c>
      <c r="S1848" s="4" t="b">
        <v>1</v>
      </c>
      <c r="T1848" s="4" t="s">
        <v>8276</v>
      </c>
    </row>
    <row r="1849" spans="1:20" ht="28.8" x14ac:dyDescent="0.3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11">
        <f t="shared" si="84"/>
        <v>42115.028148148143</v>
      </c>
      <c r="K1849" s="4">
        <v>1427780432</v>
      </c>
      <c r="L1849" s="11">
        <f t="shared" si="85"/>
        <v>42094.028148148143</v>
      </c>
      <c r="M1849" s="4" t="b">
        <v>0</v>
      </c>
      <c r="N1849" s="4">
        <v>38</v>
      </c>
      <c r="O1849" s="16">
        <f>(E1849/D1849)*100</f>
        <v>120.88000000000001</v>
      </c>
      <c r="P1849" s="7">
        <f t="shared" si="86"/>
        <v>79.526315789473685</v>
      </c>
      <c r="Q1849" s="4" t="str">
        <f>LEFT(T1849,FIND("/",T1849,1)-1)</f>
        <v>music</v>
      </c>
      <c r="R1849" s="4" t="str">
        <f>RIGHT(T1849,LEN(T1849)-FIND("/",T1849))</f>
        <v>rock</v>
      </c>
      <c r="S1849" s="4" t="b">
        <v>1</v>
      </c>
      <c r="T1849" s="4" t="s">
        <v>8276</v>
      </c>
    </row>
    <row r="1850" spans="1:20" ht="28.8" x14ac:dyDescent="0.3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11">
        <f t="shared" si="84"/>
        <v>40755.082638888889</v>
      </c>
      <c r="K1850" s="4">
        <v>1306608888</v>
      </c>
      <c r="L1850" s="11">
        <f t="shared" si="85"/>
        <v>40691.579722222217</v>
      </c>
      <c r="M1850" s="4" t="b">
        <v>0</v>
      </c>
      <c r="N1850" s="4">
        <v>24</v>
      </c>
      <c r="O1850" s="16">
        <f>(E1850/D1850)*100</f>
        <v>107.36666666666667</v>
      </c>
      <c r="P1850" s="7">
        <f t="shared" si="86"/>
        <v>134.20833333333334</v>
      </c>
      <c r="Q1850" s="4" t="str">
        <f>LEFT(T1850,FIND("/",T1850,1)-1)</f>
        <v>music</v>
      </c>
      <c r="R1850" s="4" t="str">
        <f>RIGHT(T1850,LEN(T1850)-FIND("/",T1850))</f>
        <v>rock</v>
      </c>
      <c r="S1850" s="4" t="b">
        <v>1</v>
      </c>
      <c r="T1850" s="4" t="s">
        <v>8276</v>
      </c>
    </row>
    <row r="1851" spans="1:20" x14ac:dyDescent="0.3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11">
        <f t="shared" si="84"/>
        <v>41199.637256944443</v>
      </c>
      <c r="K1851" s="4">
        <v>1347913059</v>
      </c>
      <c r="L1851" s="11">
        <f t="shared" si="85"/>
        <v>41169.637256944443</v>
      </c>
      <c r="M1851" s="4" t="b">
        <v>0</v>
      </c>
      <c r="N1851" s="4">
        <v>8</v>
      </c>
      <c r="O1851" s="16">
        <f>(E1851/D1851)*100</f>
        <v>100.33333333333334</v>
      </c>
      <c r="P1851" s="7">
        <f t="shared" si="86"/>
        <v>37.625</v>
      </c>
      <c r="Q1851" s="4" t="str">
        <f>LEFT(T1851,FIND("/",T1851,1)-1)</f>
        <v>music</v>
      </c>
      <c r="R1851" s="4" t="str">
        <f>RIGHT(T1851,LEN(T1851)-FIND("/",T1851))</f>
        <v>rock</v>
      </c>
      <c r="S1851" s="4" t="b">
        <v>1</v>
      </c>
      <c r="T1851" s="4" t="s">
        <v>8276</v>
      </c>
    </row>
    <row r="1852" spans="1:20" ht="28.8" x14ac:dyDescent="0.3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11">
        <f t="shared" si="84"/>
        <v>41830.751157407409</v>
      </c>
      <c r="K1852" s="4">
        <v>1402441300</v>
      </c>
      <c r="L1852" s="11">
        <f t="shared" si="85"/>
        <v>41800.751157407409</v>
      </c>
      <c r="M1852" s="4" t="b">
        <v>0</v>
      </c>
      <c r="N1852" s="4">
        <v>179</v>
      </c>
      <c r="O1852" s="16">
        <f>(E1852/D1852)*100</f>
        <v>101.52222222222223</v>
      </c>
      <c r="P1852" s="7">
        <f t="shared" si="86"/>
        <v>51.044692737430168</v>
      </c>
      <c r="Q1852" s="4" t="str">
        <f>LEFT(T1852,FIND("/",T1852,1)-1)</f>
        <v>music</v>
      </c>
      <c r="R1852" s="4" t="str">
        <f>RIGHT(T1852,LEN(T1852)-FIND("/",T1852))</f>
        <v>rock</v>
      </c>
      <c r="S1852" s="4" t="b">
        <v>1</v>
      </c>
      <c r="T1852" s="4" t="s">
        <v>8276</v>
      </c>
    </row>
    <row r="1853" spans="1:20" ht="28.8" x14ac:dyDescent="0.3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11">
        <f t="shared" si="84"/>
        <v>41847.833333333328</v>
      </c>
      <c r="K1853" s="4">
        <v>1404769538</v>
      </c>
      <c r="L1853" s="11">
        <f t="shared" si="85"/>
        <v>41827.69835648148</v>
      </c>
      <c r="M1853" s="4" t="b">
        <v>0</v>
      </c>
      <c r="N1853" s="4">
        <v>26</v>
      </c>
      <c r="O1853" s="16">
        <f>(E1853/D1853)*100</f>
        <v>100.07692307692308</v>
      </c>
      <c r="P1853" s="7">
        <f t="shared" si="86"/>
        <v>50.03846153846154</v>
      </c>
      <c r="Q1853" s="4" t="str">
        <f>LEFT(T1853,FIND("/",T1853,1)-1)</f>
        <v>music</v>
      </c>
      <c r="R1853" s="4" t="str">
        <f>RIGHT(T1853,LEN(T1853)-FIND("/",T1853))</f>
        <v>rock</v>
      </c>
      <c r="S1853" s="4" t="b">
        <v>1</v>
      </c>
      <c r="T1853" s="4" t="s">
        <v>8276</v>
      </c>
    </row>
    <row r="1854" spans="1:20" ht="28.8" x14ac:dyDescent="0.3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11">
        <f t="shared" si="84"/>
        <v>42118.791666666664</v>
      </c>
      <c r="K1854" s="4">
        <v>1426703452</v>
      </c>
      <c r="L1854" s="11">
        <f t="shared" si="85"/>
        <v>42081.563101851854</v>
      </c>
      <c r="M1854" s="4" t="b">
        <v>0</v>
      </c>
      <c r="N1854" s="4">
        <v>131</v>
      </c>
      <c r="O1854" s="16">
        <f>(E1854/D1854)*100</f>
        <v>116.96666666666667</v>
      </c>
      <c r="P1854" s="7">
        <f t="shared" si="86"/>
        <v>133.93129770992365</v>
      </c>
      <c r="Q1854" s="4" t="str">
        <f>LEFT(T1854,FIND("/",T1854,1)-1)</f>
        <v>music</v>
      </c>
      <c r="R1854" s="4" t="str">
        <f>RIGHT(T1854,LEN(T1854)-FIND("/",T1854))</f>
        <v>rock</v>
      </c>
      <c r="S1854" s="4" t="b">
        <v>1</v>
      </c>
      <c r="T1854" s="4" t="s">
        <v>8276</v>
      </c>
    </row>
    <row r="1855" spans="1:20" ht="28.8" x14ac:dyDescent="0.3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11">
        <f t="shared" si="84"/>
        <v>41226.893715277773</v>
      </c>
      <c r="K1855" s="4">
        <v>1348536417</v>
      </c>
      <c r="L1855" s="11">
        <f t="shared" si="85"/>
        <v>41176.852048611108</v>
      </c>
      <c r="M1855" s="4" t="b">
        <v>0</v>
      </c>
      <c r="N1855" s="4">
        <v>14</v>
      </c>
      <c r="O1855" s="16">
        <f>(E1855/D1855)*100</f>
        <v>101.875</v>
      </c>
      <c r="P1855" s="7">
        <f t="shared" si="86"/>
        <v>58.214285714285715</v>
      </c>
      <c r="Q1855" s="4" t="str">
        <f>LEFT(T1855,FIND("/",T1855,1)-1)</f>
        <v>music</v>
      </c>
      <c r="R1855" s="4" t="str">
        <f>RIGHT(T1855,LEN(T1855)-FIND("/",T1855))</f>
        <v>rock</v>
      </c>
      <c r="S1855" s="4" t="b">
        <v>1</v>
      </c>
      <c r="T1855" s="4" t="s">
        <v>8276</v>
      </c>
    </row>
    <row r="1856" spans="1:20" x14ac:dyDescent="0.3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11">
        <f t="shared" si="84"/>
        <v>41417.812928240739</v>
      </c>
      <c r="K1856" s="4">
        <v>1366763437</v>
      </c>
      <c r="L1856" s="11">
        <f t="shared" si="85"/>
        <v>41387.812928240739</v>
      </c>
      <c r="M1856" s="4" t="b">
        <v>0</v>
      </c>
      <c r="N1856" s="4">
        <v>174</v>
      </c>
      <c r="O1856" s="16">
        <f>(E1856/D1856)*100</f>
        <v>102.12366666666665</v>
      </c>
      <c r="P1856" s="7">
        <f t="shared" si="86"/>
        <v>88.037643678160919</v>
      </c>
      <c r="Q1856" s="4" t="str">
        <f>LEFT(T1856,FIND("/",T1856,1)-1)</f>
        <v>music</v>
      </c>
      <c r="R1856" s="4" t="str">
        <f>RIGHT(T1856,LEN(T1856)-FIND("/",T1856))</f>
        <v>rock</v>
      </c>
      <c r="S1856" s="4" t="b">
        <v>1</v>
      </c>
      <c r="T1856" s="4" t="s">
        <v>8276</v>
      </c>
    </row>
    <row r="1857" spans="1:20" x14ac:dyDescent="0.3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11">
        <f t="shared" si="84"/>
        <v>41645.330324074072</v>
      </c>
      <c r="K1857" s="4">
        <v>1385124940</v>
      </c>
      <c r="L1857" s="11">
        <f t="shared" si="85"/>
        <v>41600.330324074072</v>
      </c>
      <c r="M1857" s="4" t="b">
        <v>0</v>
      </c>
      <c r="N1857" s="4">
        <v>191</v>
      </c>
      <c r="O1857" s="16">
        <f>(E1857/D1857)*100</f>
        <v>154.05897142857143</v>
      </c>
      <c r="P1857" s="7">
        <f t="shared" si="86"/>
        <v>70.576753926701571</v>
      </c>
      <c r="Q1857" s="4" t="str">
        <f>LEFT(T1857,FIND("/",T1857,1)-1)</f>
        <v>music</v>
      </c>
      <c r="R1857" s="4" t="str">
        <f>RIGHT(T1857,LEN(T1857)-FIND("/",T1857))</f>
        <v>rock</v>
      </c>
      <c r="S1857" s="4" t="b">
        <v>1</v>
      </c>
      <c r="T1857" s="4" t="s">
        <v>8276</v>
      </c>
    </row>
    <row r="1858" spans="1:20" ht="28.8" x14ac:dyDescent="0.3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11">
        <f t="shared" si="84"/>
        <v>41838.64666666666</v>
      </c>
      <c r="K1858" s="4">
        <v>1403901072</v>
      </c>
      <c r="L1858" s="11">
        <f t="shared" si="85"/>
        <v>41817.64666666666</v>
      </c>
      <c r="M1858" s="4" t="b">
        <v>0</v>
      </c>
      <c r="N1858" s="4">
        <v>38</v>
      </c>
      <c r="O1858" s="16">
        <f>(E1858/D1858)*100</f>
        <v>101.25</v>
      </c>
      <c r="P1858" s="7">
        <f t="shared" si="86"/>
        <v>53.289473684210527</v>
      </c>
      <c r="Q1858" s="4" t="str">
        <f>LEFT(T1858,FIND("/",T1858,1)-1)</f>
        <v>music</v>
      </c>
      <c r="R1858" s="4" t="str">
        <f>RIGHT(T1858,LEN(T1858)-FIND("/",T1858))</f>
        <v>rock</v>
      </c>
      <c r="S1858" s="4" t="b">
        <v>1</v>
      </c>
      <c r="T1858" s="4" t="s">
        <v>8276</v>
      </c>
    </row>
    <row r="1859" spans="1:20" x14ac:dyDescent="0.3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11">
        <f t="shared" ref="J1859:J1922" si="87">(((I1859/60)/60)/24)+DATE(1970,1,1)+(-5/24)</f>
        <v>41894.560335648144</v>
      </c>
      <c r="K1859" s="4">
        <v>1407954413</v>
      </c>
      <c r="L1859" s="11">
        <f t="shared" ref="L1859:L1922" si="88">(((K1859/60)/60)/24)+DATE(1970,1,1)+(-5/24)</f>
        <v>41864.560335648144</v>
      </c>
      <c r="M1859" s="4" t="b">
        <v>0</v>
      </c>
      <c r="N1859" s="4">
        <v>22</v>
      </c>
      <c r="O1859" s="16">
        <f>(E1859/D1859)*100</f>
        <v>100</v>
      </c>
      <c r="P1859" s="7">
        <f t="shared" ref="P1859:P1922" si="89">(E1859/N1859)</f>
        <v>136.36363636363637</v>
      </c>
      <c r="Q1859" s="4" t="str">
        <f>LEFT(T1859,FIND("/",T1859,1)-1)</f>
        <v>music</v>
      </c>
      <c r="R1859" s="4" t="str">
        <f>RIGHT(T1859,LEN(T1859)-FIND("/",T1859))</f>
        <v>rock</v>
      </c>
      <c r="S1859" s="4" t="b">
        <v>1</v>
      </c>
      <c r="T1859" s="4" t="s">
        <v>8276</v>
      </c>
    </row>
    <row r="1860" spans="1:20" ht="28.8" x14ac:dyDescent="0.3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11">
        <f t="shared" si="87"/>
        <v>40893.033807870372</v>
      </c>
      <c r="K1860" s="4">
        <v>1318826921</v>
      </c>
      <c r="L1860" s="11">
        <f t="shared" si="88"/>
        <v>40832.9921412037</v>
      </c>
      <c r="M1860" s="4" t="b">
        <v>0</v>
      </c>
      <c r="N1860" s="4">
        <v>149</v>
      </c>
      <c r="O1860" s="16">
        <f>(E1860/D1860)*100</f>
        <v>108.74800874800874</v>
      </c>
      <c r="P1860" s="7">
        <f t="shared" si="89"/>
        <v>40.547315436241611</v>
      </c>
      <c r="Q1860" s="4" t="str">
        <f>LEFT(T1860,FIND("/",T1860,1)-1)</f>
        <v>music</v>
      </c>
      <c r="R1860" s="4" t="str">
        <f>RIGHT(T1860,LEN(T1860)-FIND("/",T1860))</f>
        <v>rock</v>
      </c>
      <c r="S1860" s="4" t="b">
        <v>1</v>
      </c>
      <c r="T1860" s="4" t="s">
        <v>8276</v>
      </c>
    </row>
    <row r="1861" spans="1:20" x14ac:dyDescent="0.3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11">
        <f t="shared" si="87"/>
        <v>40808.561678240738</v>
      </c>
      <c r="K1861" s="4">
        <v>1314124129</v>
      </c>
      <c r="L1861" s="11">
        <f t="shared" si="88"/>
        <v>40778.561678240738</v>
      </c>
      <c r="M1861" s="4" t="b">
        <v>0</v>
      </c>
      <c r="N1861" s="4">
        <v>56</v>
      </c>
      <c r="O1861" s="16">
        <f>(E1861/D1861)*100</f>
        <v>131.83333333333334</v>
      </c>
      <c r="P1861" s="7">
        <f t="shared" si="89"/>
        <v>70.625</v>
      </c>
      <c r="Q1861" s="4" t="str">
        <f>LEFT(T1861,FIND("/",T1861,1)-1)</f>
        <v>music</v>
      </c>
      <c r="R1861" s="4" t="str">
        <f>RIGHT(T1861,LEN(T1861)-FIND("/",T1861))</f>
        <v>rock</v>
      </c>
      <c r="S1861" s="4" t="b">
        <v>1</v>
      </c>
      <c r="T1861" s="4" t="s">
        <v>8276</v>
      </c>
    </row>
    <row r="1862" spans="1:20" x14ac:dyDescent="0.3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11">
        <f t="shared" si="87"/>
        <v>41676.500972222217</v>
      </c>
      <c r="K1862" s="4">
        <v>1389891684</v>
      </c>
      <c r="L1862" s="11">
        <f t="shared" si="88"/>
        <v>41655.500972222217</v>
      </c>
      <c r="M1862" s="4" t="b">
        <v>0</v>
      </c>
      <c r="N1862" s="4">
        <v>19</v>
      </c>
      <c r="O1862" s="16">
        <f>(E1862/D1862)*100</f>
        <v>133.46666666666667</v>
      </c>
      <c r="P1862" s="7">
        <f t="shared" si="89"/>
        <v>52.684210526315788</v>
      </c>
      <c r="Q1862" s="4" t="str">
        <f>LEFT(T1862,FIND("/",T1862,1)-1)</f>
        <v>music</v>
      </c>
      <c r="R1862" s="4" t="str">
        <f>RIGHT(T1862,LEN(T1862)-FIND("/",T1862))</f>
        <v>rock</v>
      </c>
      <c r="S1862" s="4" t="b">
        <v>1</v>
      </c>
      <c r="T1862" s="4" t="s">
        <v>8276</v>
      </c>
    </row>
    <row r="1863" spans="1:20" ht="28.8" x14ac:dyDescent="0.3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11">
        <f t="shared" si="87"/>
        <v>42030.091909722221</v>
      </c>
      <c r="K1863" s="4">
        <v>1419664341</v>
      </c>
      <c r="L1863" s="11">
        <f t="shared" si="88"/>
        <v>42000.091909722221</v>
      </c>
      <c r="M1863" s="4" t="b">
        <v>0</v>
      </c>
      <c r="N1863" s="4">
        <v>0</v>
      </c>
      <c r="O1863" s="16">
        <f>(E1863/D1863)*100</f>
        <v>0</v>
      </c>
      <c r="P1863" s="7" t="e">
        <f t="shared" si="89"/>
        <v>#DIV/0!</v>
      </c>
      <c r="Q1863" s="4" t="str">
        <f>LEFT(T1863,FIND("/",T1863,1)-1)</f>
        <v>games</v>
      </c>
      <c r="R1863" s="4" t="str">
        <f>RIGHT(T1863,LEN(T1863)-FIND("/",T1863))</f>
        <v>mobile games</v>
      </c>
      <c r="S1863" s="4" t="b">
        <v>0</v>
      </c>
      <c r="T1863" s="4" t="s">
        <v>8283</v>
      </c>
    </row>
    <row r="1864" spans="1:20" ht="28.8" x14ac:dyDescent="0.3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11">
        <f t="shared" si="87"/>
        <v>42802.104166666664</v>
      </c>
      <c r="K1864" s="4">
        <v>1484912974</v>
      </c>
      <c r="L1864" s="11">
        <f t="shared" si="88"/>
        <v>42755.284421296288</v>
      </c>
      <c r="M1864" s="4" t="b">
        <v>0</v>
      </c>
      <c r="N1864" s="4">
        <v>16</v>
      </c>
      <c r="O1864" s="16">
        <f>(E1864/D1864)*100</f>
        <v>8.0833333333333321</v>
      </c>
      <c r="P1864" s="7">
        <f t="shared" si="89"/>
        <v>90.9375</v>
      </c>
      <c r="Q1864" s="4" t="str">
        <f>LEFT(T1864,FIND("/",T1864,1)-1)</f>
        <v>games</v>
      </c>
      <c r="R1864" s="4" t="str">
        <f>RIGHT(T1864,LEN(T1864)-FIND("/",T1864))</f>
        <v>mobile games</v>
      </c>
      <c r="S1864" s="4" t="b">
        <v>0</v>
      </c>
      <c r="T1864" s="4" t="s">
        <v>8283</v>
      </c>
    </row>
    <row r="1865" spans="1:20" x14ac:dyDescent="0.3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11">
        <f t="shared" si="87"/>
        <v>41802.588946759257</v>
      </c>
      <c r="K1865" s="4">
        <v>1400008085</v>
      </c>
      <c r="L1865" s="11">
        <f t="shared" si="88"/>
        <v>41772.588946759257</v>
      </c>
      <c r="M1865" s="4" t="b">
        <v>0</v>
      </c>
      <c r="N1865" s="4">
        <v>2</v>
      </c>
      <c r="O1865" s="16">
        <f>(E1865/D1865)*100</f>
        <v>0.4</v>
      </c>
      <c r="P1865" s="7">
        <f t="shared" si="89"/>
        <v>5</v>
      </c>
      <c r="Q1865" s="4" t="str">
        <f>LEFT(T1865,FIND("/",T1865,1)-1)</f>
        <v>games</v>
      </c>
      <c r="R1865" s="4" t="str">
        <f>RIGHT(T1865,LEN(T1865)-FIND("/",T1865))</f>
        <v>mobile games</v>
      </c>
      <c r="S1865" s="4" t="b">
        <v>0</v>
      </c>
      <c r="T1865" s="4" t="s">
        <v>8283</v>
      </c>
    </row>
    <row r="1866" spans="1:20" ht="28.8" x14ac:dyDescent="0.3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11">
        <f t="shared" si="87"/>
        <v>41763.508101851847</v>
      </c>
      <c r="K1866" s="4">
        <v>1396631500</v>
      </c>
      <c r="L1866" s="11">
        <f t="shared" si="88"/>
        <v>41733.508101851847</v>
      </c>
      <c r="M1866" s="4" t="b">
        <v>0</v>
      </c>
      <c r="N1866" s="4">
        <v>48</v>
      </c>
      <c r="O1866" s="16">
        <f>(E1866/D1866)*100</f>
        <v>42.892307692307689</v>
      </c>
      <c r="P1866" s="7">
        <f t="shared" si="89"/>
        <v>58.083333333333336</v>
      </c>
      <c r="Q1866" s="4" t="str">
        <f>LEFT(T1866,FIND("/",T1866,1)-1)</f>
        <v>games</v>
      </c>
      <c r="R1866" s="4" t="str">
        <f>RIGHT(T1866,LEN(T1866)-FIND("/",T1866))</f>
        <v>mobile games</v>
      </c>
      <c r="S1866" s="4" t="b">
        <v>0</v>
      </c>
      <c r="T1866" s="4" t="s">
        <v>8283</v>
      </c>
    </row>
    <row r="1867" spans="1:20" ht="28.8" x14ac:dyDescent="0.3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11">
        <f t="shared" si="87"/>
        <v>42680.200775462967</v>
      </c>
      <c r="K1867" s="4">
        <v>1475398147</v>
      </c>
      <c r="L1867" s="11">
        <f t="shared" si="88"/>
        <v>42645.159108796295</v>
      </c>
      <c r="M1867" s="4" t="b">
        <v>0</v>
      </c>
      <c r="N1867" s="4">
        <v>2</v>
      </c>
      <c r="O1867" s="16">
        <f>(E1867/D1867)*100</f>
        <v>3.6363636363636364E-3</v>
      </c>
      <c r="P1867" s="7">
        <f t="shared" si="89"/>
        <v>2</v>
      </c>
      <c r="Q1867" s="4" t="str">
        <f>LEFT(T1867,FIND("/",T1867,1)-1)</f>
        <v>games</v>
      </c>
      <c r="R1867" s="4" t="str">
        <f>RIGHT(T1867,LEN(T1867)-FIND("/",T1867))</f>
        <v>mobile games</v>
      </c>
      <c r="S1867" s="4" t="b">
        <v>0</v>
      </c>
      <c r="T1867" s="4" t="s">
        <v>8283</v>
      </c>
    </row>
    <row r="1868" spans="1:20" ht="28.8" x14ac:dyDescent="0.3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11">
        <f t="shared" si="87"/>
        <v>42794.958333333336</v>
      </c>
      <c r="K1868" s="4">
        <v>1483768497</v>
      </c>
      <c r="L1868" s="11">
        <f t="shared" si="88"/>
        <v>42742.038159722222</v>
      </c>
      <c r="M1868" s="4" t="b">
        <v>0</v>
      </c>
      <c r="N1868" s="4">
        <v>2</v>
      </c>
      <c r="O1868" s="16">
        <f>(E1868/D1868)*100</f>
        <v>0.5</v>
      </c>
      <c r="P1868" s="7">
        <f t="shared" si="89"/>
        <v>62.5</v>
      </c>
      <c r="Q1868" s="4" t="str">
        <f>LEFT(T1868,FIND("/",T1868,1)-1)</f>
        <v>games</v>
      </c>
      <c r="R1868" s="4" t="str">
        <f>RIGHT(T1868,LEN(T1868)-FIND("/",T1868))</f>
        <v>mobile games</v>
      </c>
      <c r="S1868" s="4" t="b">
        <v>0</v>
      </c>
      <c r="T1868" s="4" t="s">
        <v>8283</v>
      </c>
    </row>
    <row r="1869" spans="1:20" ht="28.8" x14ac:dyDescent="0.3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11">
        <f t="shared" si="87"/>
        <v>42679.716574074067</v>
      </c>
      <c r="K1869" s="4">
        <v>1475791912</v>
      </c>
      <c r="L1869" s="11">
        <f t="shared" si="88"/>
        <v>42649.716574074067</v>
      </c>
      <c r="M1869" s="4" t="b">
        <v>0</v>
      </c>
      <c r="N1869" s="4">
        <v>1</v>
      </c>
      <c r="O1869" s="16">
        <f>(E1869/D1869)*100</f>
        <v>0.05</v>
      </c>
      <c r="P1869" s="7">
        <f t="shared" si="89"/>
        <v>10</v>
      </c>
      <c r="Q1869" s="4" t="str">
        <f>LEFT(T1869,FIND("/",T1869,1)-1)</f>
        <v>games</v>
      </c>
      <c r="R1869" s="4" t="str">
        <f>RIGHT(T1869,LEN(T1869)-FIND("/",T1869))</f>
        <v>mobile games</v>
      </c>
      <c r="S1869" s="4" t="b">
        <v>0</v>
      </c>
      <c r="T1869" s="4" t="s">
        <v>8283</v>
      </c>
    </row>
    <row r="1870" spans="1:20" ht="28.8" x14ac:dyDescent="0.3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11">
        <f t="shared" si="87"/>
        <v>42353.124305555553</v>
      </c>
      <c r="K1870" s="4">
        <v>1448044925</v>
      </c>
      <c r="L1870" s="11">
        <f t="shared" si="88"/>
        <v>42328.570891203701</v>
      </c>
      <c r="M1870" s="4" t="b">
        <v>0</v>
      </c>
      <c r="N1870" s="4">
        <v>17</v>
      </c>
      <c r="O1870" s="16">
        <f>(E1870/D1870)*100</f>
        <v>4.8680000000000003</v>
      </c>
      <c r="P1870" s="7">
        <f t="shared" si="89"/>
        <v>71.588235294117652</v>
      </c>
      <c r="Q1870" s="4" t="str">
        <f>LEFT(T1870,FIND("/",T1870,1)-1)</f>
        <v>games</v>
      </c>
      <c r="R1870" s="4" t="str">
        <f>RIGHT(T1870,LEN(T1870)-FIND("/",T1870))</f>
        <v>mobile games</v>
      </c>
      <c r="S1870" s="4" t="b">
        <v>0</v>
      </c>
      <c r="T1870" s="4" t="s">
        <v>8283</v>
      </c>
    </row>
    <row r="1871" spans="1:20" ht="28.8" x14ac:dyDescent="0.3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11">
        <f t="shared" si="87"/>
        <v>42738.794548611106</v>
      </c>
      <c r="K1871" s="4">
        <v>1480896249</v>
      </c>
      <c r="L1871" s="11">
        <f t="shared" si="88"/>
        <v>42708.794548611106</v>
      </c>
      <c r="M1871" s="4" t="b">
        <v>0</v>
      </c>
      <c r="N1871" s="4">
        <v>0</v>
      </c>
      <c r="O1871" s="16">
        <f>(E1871/D1871)*100</f>
        <v>0</v>
      </c>
      <c r="P1871" s="7" t="e">
        <f t="shared" si="89"/>
        <v>#DIV/0!</v>
      </c>
      <c r="Q1871" s="4" t="str">
        <f>LEFT(T1871,FIND("/",T1871,1)-1)</f>
        <v>games</v>
      </c>
      <c r="R1871" s="4" t="str">
        <f>RIGHT(T1871,LEN(T1871)-FIND("/",T1871))</f>
        <v>mobile games</v>
      </c>
      <c r="S1871" s="4" t="b">
        <v>0</v>
      </c>
      <c r="T1871" s="4" t="s">
        <v>8283</v>
      </c>
    </row>
    <row r="1872" spans="1:20" ht="28.8" x14ac:dyDescent="0.3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11">
        <f t="shared" si="87"/>
        <v>42399.970138888886</v>
      </c>
      <c r="K1872" s="4">
        <v>1451723535</v>
      </c>
      <c r="L1872" s="11">
        <f t="shared" si="88"/>
        <v>42371.14739583333</v>
      </c>
      <c r="M1872" s="4" t="b">
        <v>0</v>
      </c>
      <c r="N1872" s="4">
        <v>11</v>
      </c>
      <c r="O1872" s="16">
        <f>(E1872/D1872)*100</f>
        <v>10.314285714285715</v>
      </c>
      <c r="P1872" s="7">
        <f t="shared" si="89"/>
        <v>32.81818181818182</v>
      </c>
      <c r="Q1872" s="4" t="str">
        <f>LEFT(T1872,FIND("/",T1872,1)-1)</f>
        <v>games</v>
      </c>
      <c r="R1872" s="4" t="str">
        <f>RIGHT(T1872,LEN(T1872)-FIND("/",T1872))</f>
        <v>mobile games</v>
      </c>
      <c r="S1872" s="4" t="b">
        <v>0</v>
      </c>
      <c r="T1872" s="4" t="s">
        <v>8283</v>
      </c>
    </row>
    <row r="1873" spans="1:20" ht="28.8" x14ac:dyDescent="0.3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11">
        <f t="shared" si="87"/>
        <v>41963.616909722223</v>
      </c>
      <c r="K1873" s="4">
        <v>1413053301</v>
      </c>
      <c r="L1873" s="11">
        <f t="shared" si="88"/>
        <v>41923.575243055551</v>
      </c>
      <c r="M1873" s="4" t="b">
        <v>0</v>
      </c>
      <c r="N1873" s="4">
        <v>95</v>
      </c>
      <c r="O1873" s="16">
        <f>(E1873/D1873)*100</f>
        <v>71.784615384615378</v>
      </c>
      <c r="P1873" s="7">
        <f t="shared" si="89"/>
        <v>49.11578947368421</v>
      </c>
      <c r="Q1873" s="4" t="str">
        <f>LEFT(T1873,FIND("/",T1873,1)-1)</f>
        <v>games</v>
      </c>
      <c r="R1873" s="4" t="str">
        <f>RIGHT(T1873,LEN(T1873)-FIND("/",T1873))</f>
        <v>mobile games</v>
      </c>
      <c r="S1873" s="4" t="b">
        <v>0</v>
      </c>
      <c r="T1873" s="4" t="s">
        <v>8283</v>
      </c>
    </row>
    <row r="1874" spans="1:20" ht="28.8" x14ac:dyDescent="0.3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11">
        <f t="shared" si="87"/>
        <v>42184.921319444438</v>
      </c>
      <c r="K1874" s="4">
        <v>1433041602</v>
      </c>
      <c r="L1874" s="11">
        <f t="shared" si="88"/>
        <v>42154.921319444438</v>
      </c>
      <c r="M1874" s="4" t="b">
        <v>0</v>
      </c>
      <c r="N1874" s="4">
        <v>13</v>
      </c>
      <c r="O1874" s="16">
        <f>(E1874/D1874)*100</f>
        <v>1.06</v>
      </c>
      <c r="P1874" s="7">
        <f t="shared" si="89"/>
        <v>16.307692307692307</v>
      </c>
      <c r="Q1874" s="4" t="str">
        <f>LEFT(T1874,FIND("/",T1874,1)-1)</f>
        <v>games</v>
      </c>
      <c r="R1874" s="4" t="str">
        <f>RIGHT(T1874,LEN(T1874)-FIND("/",T1874))</f>
        <v>mobile games</v>
      </c>
      <c r="S1874" s="4" t="b">
        <v>0</v>
      </c>
      <c r="T1874" s="4" t="s">
        <v>8283</v>
      </c>
    </row>
    <row r="1875" spans="1:20" ht="28.8" x14ac:dyDescent="0.3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11">
        <f t="shared" si="87"/>
        <v>42193.489583333336</v>
      </c>
      <c r="K1875" s="4">
        <v>1433861210</v>
      </c>
      <c r="L1875" s="11">
        <f t="shared" si="88"/>
        <v>42164.407523148147</v>
      </c>
      <c r="M1875" s="4" t="b">
        <v>0</v>
      </c>
      <c r="N1875" s="4">
        <v>2</v>
      </c>
      <c r="O1875" s="16">
        <f>(E1875/D1875)*100</f>
        <v>0.44999999999999996</v>
      </c>
      <c r="P1875" s="7">
        <f t="shared" si="89"/>
        <v>18</v>
      </c>
      <c r="Q1875" s="4" t="str">
        <f>LEFT(T1875,FIND("/",T1875,1)-1)</f>
        <v>games</v>
      </c>
      <c r="R1875" s="4" t="str">
        <f>RIGHT(T1875,LEN(T1875)-FIND("/",T1875))</f>
        <v>mobile games</v>
      </c>
      <c r="S1875" s="4" t="b">
        <v>0</v>
      </c>
      <c r="T1875" s="4" t="s">
        <v>8283</v>
      </c>
    </row>
    <row r="1876" spans="1:20" ht="28.8" x14ac:dyDescent="0.3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11">
        <f t="shared" si="87"/>
        <v>42549.760798611103</v>
      </c>
      <c r="K1876" s="4">
        <v>1465427733</v>
      </c>
      <c r="L1876" s="11">
        <f t="shared" si="88"/>
        <v>42529.760798611103</v>
      </c>
      <c r="M1876" s="4" t="b">
        <v>0</v>
      </c>
      <c r="N1876" s="4">
        <v>2</v>
      </c>
      <c r="O1876" s="16">
        <f>(E1876/D1876)*100</f>
        <v>1.6250000000000001E-2</v>
      </c>
      <c r="P1876" s="7">
        <f t="shared" si="89"/>
        <v>13</v>
      </c>
      <c r="Q1876" s="4" t="str">
        <f>LEFT(T1876,FIND("/",T1876,1)-1)</f>
        <v>games</v>
      </c>
      <c r="R1876" s="4" t="str">
        <f>RIGHT(T1876,LEN(T1876)-FIND("/",T1876))</f>
        <v>mobile games</v>
      </c>
      <c r="S1876" s="4" t="b">
        <v>0</v>
      </c>
      <c r="T1876" s="4" t="s">
        <v>8283</v>
      </c>
    </row>
    <row r="1877" spans="1:20" x14ac:dyDescent="0.3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11">
        <f t="shared" si="87"/>
        <v>42588.691064814811</v>
      </c>
      <c r="K1877" s="4">
        <v>1465335308</v>
      </c>
      <c r="L1877" s="11">
        <f t="shared" si="88"/>
        <v>42528.691064814811</v>
      </c>
      <c r="M1877" s="4" t="b">
        <v>0</v>
      </c>
      <c r="N1877" s="4">
        <v>3</v>
      </c>
      <c r="O1877" s="16">
        <f>(E1877/D1877)*100</f>
        <v>0.51</v>
      </c>
      <c r="P1877" s="7">
        <f t="shared" si="89"/>
        <v>17</v>
      </c>
      <c r="Q1877" s="4" t="str">
        <f>LEFT(T1877,FIND("/",T1877,1)-1)</f>
        <v>games</v>
      </c>
      <c r="R1877" s="4" t="str">
        <f>RIGHT(T1877,LEN(T1877)-FIND("/",T1877))</f>
        <v>mobile games</v>
      </c>
      <c r="S1877" s="4" t="b">
        <v>0</v>
      </c>
      <c r="T1877" s="4" t="s">
        <v>8283</v>
      </c>
    </row>
    <row r="1878" spans="1:20" ht="28.8" x14ac:dyDescent="0.3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11">
        <f t="shared" si="87"/>
        <v>41806.076446759253</v>
      </c>
      <c r="K1878" s="4">
        <v>1400309405</v>
      </c>
      <c r="L1878" s="11">
        <f t="shared" si="88"/>
        <v>41776.076446759253</v>
      </c>
      <c r="M1878" s="4" t="b">
        <v>0</v>
      </c>
      <c r="N1878" s="4">
        <v>0</v>
      </c>
      <c r="O1878" s="16">
        <f>(E1878/D1878)*100</f>
        <v>0</v>
      </c>
      <c r="P1878" s="7" t="e">
        <f t="shared" si="89"/>
        <v>#DIV/0!</v>
      </c>
      <c r="Q1878" s="4" t="str">
        <f>LEFT(T1878,FIND("/",T1878,1)-1)</f>
        <v>games</v>
      </c>
      <c r="R1878" s="4" t="str">
        <f>RIGHT(T1878,LEN(T1878)-FIND("/",T1878))</f>
        <v>mobile games</v>
      </c>
      <c r="S1878" s="4" t="b">
        <v>0</v>
      </c>
      <c r="T1878" s="4" t="s">
        <v>8283</v>
      </c>
    </row>
    <row r="1879" spans="1:20" x14ac:dyDescent="0.3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11">
        <f t="shared" si="87"/>
        <v>42063.820891203701</v>
      </c>
      <c r="K1879" s="4">
        <v>1422664925</v>
      </c>
      <c r="L1879" s="11">
        <f t="shared" si="88"/>
        <v>42034.820891203701</v>
      </c>
      <c r="M1879" s="4" t="b">
        <v>0</v>
      </c>
      <c r="N1879" s="4">
        <v>0</v>
      </c>
      <c r="O1879" s="16">
        <f>(E1879/D1879)*100</f>
        <v>0</v>
      </c>
      <c r="P1879" s="7" t="e">
        <f t="shared" si="89"/>
        <v>#DIV/0!</v>
      </c>
      <c r="Q1879" s="4" t="str">
        <f>LEFT(T1879,FIND("/",T1879,1)-1)</f>
        <v>games</v>
      </c>
      <c r="R1879" s="4" t="str">
        <f>RIGHT(T1879,LEN(T1879)-FIND("/",T1879))</f>
        <v>mobile games</v>
      </c>
      <c r="S1879" s="4" t="b">
        <v>0</v>
      </c>
      <c r="T1879" s="4" t="s">
        <v>8283</v>
      </c>
    </row>
    <row r="1880" spans="1:20" ht="28.8" x14ac:dyDescent="0.3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11">
        <f t="shared" si="87"/>
        <v>41802.800405092588</v>
      </c>
      <c r="K1880" s="4">
        <v>1400026355</v>
      </c>
      <c r="L1880" s="11">
        <f t="shared" si="88"/>
        <v>41772.800405092588</v>
      </c>
      <c r="M1880" s="4" t="b">
        <v>0</v>
      </c>
      <c r="N1880" s="4">
        <v>0</v>
      </c>
      <c r="O1880" s="16">
        <f>(E1880/D1880)*100</f>
        <v>0</v>
      </c>
      <c r="P1880" s="7" t="e">
        <f t="shared" si="89"/>
        <v>#DIV/0!</v>
      </c>
      <c r="Q1880" s="4" t="str">
        <f>LEFT(T1880,FIND("/",T1880,1)-1)</f>
        <v>games</v>
      </c>
      <c r="R1880" s="4" t="str">
        <f>RIGHT(T1880,LEN(T1880)-FIND("/",T1880))</f>
        <v>mobile games</v>
      </c>
      <c r="S1880" s="4" t="b">
        <v>0</v>
      </c>
      <c r="T1880" s="4" t="s">
        <v>8283</v>
      </c>
    </row>
    <row r="1881" spans="1:20" ht="28.8" x14ac:dyDescent="0.3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11">
        <f t="shared" si="87"/>
        <v>42443.399641203701</v>
      </c>
      <c r="K1881" s="4">
        <v>1455377729</v>
      </c>
      <c r="L1881" s="11">
        <f t="shared" si="88"/>
        <v>42413.441307870373</v>
      </c>
      <c r="M1881" s="4" t="b">
        <v>0</v>
      </c>
      <c r="N1881" s="4">
        <v>2</v>
      </c>
      <c r="O1881" s="16">
        <f>(E1881/D1881)*100</f>
        <v>0.12</v>
      </c>
      <c r="P1881" s="7">
        <f t="shared" si="89"/>
        <v>3</v>
      </c>
      <c r="Q1881" s="4" t="str">
        <f>LEFT(T1881,FIND("/",T1881,1)-1)</f>
        <v>games</v>
      </c>
      <c r="R1881" s="4" t="str">
        <f>RIGHT(T1881,LEN(T1881)-FIND("/",T1881))</f>
        <v>mobile games</v>
      </c>
      <c r="S1881" s="4" t="b">
        <v>0</v>
      </c>
      <c r="T1881" s="4" t="s">
        <v>8283</v>
      </c>
    </row>
    <row r="1882" spans="1:20" x14ac:dyDescent="0.3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11">
        <f t="shared" si="87"/>
        <v>42459.31689814815</v>
      </c>
      <c r="K1882" s="4">
        <v>1456839380</v>
      </c>
      <c r="L1882" s="11">
        <f t="shared" si="88"/>
        <v>42430.358564814807</v>
      </c>
      <c r="M1882" s="4" t="b">
        <v>0</v>
      </c>
      <c r="N1882" s="4">
        <v>24</v>
      </c>
      <c r="O1882" s="16">
        <f>(E1882/D1882)*100</f>
        <v>20.080000000000002</v>
      </c>
      <c r="P1882" s="7">
        <f t="shared" si="89"/>
        <v>41.833333333333336</v>
      </c>
      <c r="Q1882" s="4" t="str">
        <f>LEFT(T1882,FIND("/",T1882,1)-1)</f>
        <v>games</v>
      </c>
      <c r="R1882" s="4" t="str">
        <f>RIGHT(T1882,LEN(T1882)-FIND("/",T1882))</f>
        <v>mobile games</v>
      </c>
      <c r="S1882" s="4" t="b">
        <v>0</v>
      </c>
      <c r="T1882" s="4" t="s">
        <v>8283</v>
      </c>
    </row>
    <row r="1883" spans="1:20" x14ac:dyDescent="0.3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11">
        <f t="shared" si="87"/>
        <v>42072.902650462966</v>
      </c>
      <c r="K1883" s="4">
        <v>1423366789</v>
      </c>
      <c r="L1883" s="11">
        <f t="shared" si="88"/>
        <v>42042.944317129623</v>
      </c>
      <c r="M1883" s="4" t="b">
        <v>0</v>
      </c>
      <c r="N1883" s="4">
        <v>70</v>
      </c>
      <c r="O1883" s="16">
        <f>(E1883/D1883)*100</f>
        <v>172.68449999999999</v>
      </c>
      <c r="P1883" s="7">
        <f t="shared" si="89"/>
        <v>49.338428571428572</v>
      </c>
      <c r="Q1883" s="4" t="str">
        <f>LEFT(T1883,FIND("/",T1883,1)-1)</f>
        <v>music</v>
      </c>
      <c r="R1883" s="4" t="str">
        <f>RIGHT(T1883,LEN(T1883)-FIND("/",T1883))</f>
        <v>indie rock</v>
      </c>
      <c r="S1883" s="4" t="b">
        <v>1</v>
      </c>
      <c r="T1883" s="4" t="s">
        <v>8279</v>
      </c>
    </row>
    <row r="1884" spans="1:20" ht="28.8" x14ac:dyDescent="0.3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11">
        <f t="shared" si="87"/>
        <v>41100.783333333333</v>
      </c>
      <c r="K1884" s="4">
        <v>1339109212</v>
      </c>
      <c r="L1884" s="11">
        <f t="shared" si="88"/>
        <v>41067.740879629629</v>
      </c>
      <c r="M1884" s="4" t="b">
        <v>0</v>
      </c>
      <c r="N1884" s="4">
        <v>81</v>
      </c>
      <c r="O1884" s="16">
        <f>(E1884/D1884)*100</f>
        <v>100.8955223880597</v>
      </c>
      <c r="P1884" s="7">
        <f t="shared" si="89"/>
        <v>41.728395061728392</v>
      </c>
      <c r="Q1884" s="4" t="str">
        <f>LEFT(T1884,FIND("/",T1884,1)-1)</f>
        <v>music</v>
      </c>
      <c r="R1884" s="4" t="str">
        <f>RIGHT(T1884,LEN(T1884)-FIND("/",T1884))</f>
        <v>indie rock</v>
      </c>
      <c r="S1884" s="4" t="b">
        <v>1</v>
      </c>
      <c r="T1884" s="4" t="s">
        <v>8279</v>
      </c>
    </row>
    <row r="1885" spans="1:20" x14ac:dyDescent="0.3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11">
        <f t="shared" si="87"/>
        <v>41007.698009259257</v>
      </c>
      <c r="K1885" s="4">
        <v>1331333108</v>
      </c>
      <c r="L1885" s="11">
        <f t="shared" si="88"/>
        <v>40977.739675925921</v>
      </c>
      <c r="M1885" s="4" t="b">
        <v>0</v>
      </c>
      <c r="N1885" s="4">
        <v>32</v>
      </c>
      <c r="O1885" s="16">
        <f>(E1885/D1885)*100</f>
        <v>104.8048048048048</v>
      </c>
      <c r="P1885" s="7">
        <f t="shared" si="89"/>
        <v>32.71875</v>
      </c>
      <c r="Q1885" s="4" t="str">
        <f>LEFT(T1885,FIND("/",T1885,1)-1)</f>
        <v>music</v>
      </c>
      <c r="R1885" s="4" t="str">
        <f>RIGHT(T1885,LEN(T1885)-FIND("/",T1885))</f>
        <v>indie rock</v>
      </c>
      <c r="S1885" s="4" t="b">
        <v>1</v>
      </c>
      <c r="T1885" s="4" t="s">
        <v>8279</v>
      </c>
    </row>
    <row r="1886" spans="1:20" ht="28.8" x14ac:dyDescent="0.3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11">
        <f t="shared" si="87"/>
        <v>41240.291666666664</v>
      </c>
      <c r="K1886" s="4">
        <v>1350967535</v>
      </c>
      <c r="L1886" s="11">
        <f t="shared" si="88"/>
        <v>41204.989988425921</v>
      </c>
      <c r="M1886" s="4" t="b">
        <v>0</v>
      </c>
      <c r="N1886" s="4">
        <v>26</v>
      </c>
      <c r="O1886" s="16">
        <f>(E1886/D1886)*100</f>
        <v>135.1</v>
      </c>
      <c r="P1886" s="7">
        <f t="shared" si="89"/>
        <v>51.96153846153846</v>
      </c>
      <c r="Q1886" s="4" t="str">
        <f>LEFT(T1886,FIND("/",T1886,1)-1)</f>
        <v>music</v>
      </c>
      <c r="R1886" s="4" t="str">
        <f>RIGHT(T1886,LEN(T1886)-FIND("/",T1886))</f>
        <v>indie rock</v>
      </c>
      <c r="S1886" s="4" t="b">
        <v>1</v>
      </c>
      <c r="T1886" s="4" t="s">
        <v>8279</v>
      </c>
    </row>
    <row r="1887" spans="1:20" x14ac:dyDescent="0.3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11">
        <f t="shared" si="87"/>
        <v>41131.708333333328</v>
      </c>
      <c r="K1887" s="4">
        <v>1341800110</v>
      </c>
      <c r="L1887" s="11">
        <f t="shared" si="88"/>
        <v>41098.885532407403</v>
      </c>
      <c r="M1887" s="4" t="b">
        <v>0</v>
      </c>
      <c r="N1887" s="4">
        <v>105</v>
      </c>
      <c r="O1887" s="16">
        <f>(E1887/D1887)*100</f>
        <v>116.32786885245903</v>
      </c>
      <c r="P1887" s="7">
        <f t="shared" si="89"/>
        <v>50.685714285714283</v>
      </c>
      <c r="Q1887" s="4" t="str">
        <f>LEFT(T1887,FIND("/",T1887,1)-1)</f>
        <v>music</v>
      </c>
      <c r="R1887" s="4" t="str">
        <f>RIGHT(T1887,LEN(T1887)-FIND("/",T1887))</f>
        <v>indie rock</v>
      </c>
      <c r="S1887" s="4" t="b">
        <v>1</v>
      </c>
      <c r="T1887" s="4" t="s">
        <v>8279</v>
      </c>
    </row>
    <row r="1888" spans="1:20" ht="28.8" x14ac:dyDescent="0.3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11">
        <f t="shared" si="87"/>
        <v>41955.740023148144</v>
      </c>
      <c r="K1888" s="4">
        <v>1413236738</v>
      </c>
      <c r="L1888" s="11">
        <f t="shared" si="88"/>
        <v>41925.69835648148</v>
      </c>
      <c r="M1888" s="4" t="b">
        <v>0</v>
      </c>
      <c r="N1888" s="4">
        <v>29</v>
      </c>
      <c r="O1888" s="16">
        <f>(E1888/D1888)*100</f>
        <v>102.08333333333333</v>
      </c>
      <c r="P1888" s="7">
        <f t="shared" si="89"/>
        <v>42.241379310344826</v>
      </c>
      <c r="Q1888" s="4" t="str">
        <f>LEFT(T1888,FIND("/",T1888,1)-1)</f>
        <v>music</v>
      </c>
      <c r="R1888" s="4" t="str">
        <f>RIGHT(T1888,LEN(T1888)-FIND("/",T1888))</f>
        <v>indie rock</v>
      </c>
      <c r="S1888" s="4" t="b">
        <v>1</v>
      </c>
      <c r="T1888" s="4" t="s">
        <v>8279</v>
      </c>
    </row>
    <row r="1889" spans="1:20" ht="28.8" x14ac:dyDescent="0.3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11">
        <f t="shared" si="87"/>
        <v>42341.687499999993</v>
      </c>
      <c r="K1889" s="4">
        <v>1447614732</v>
      </c>
      <c r="L1889" s="11">
        <f t="shared" si="88"/>
        <v>42323.591805555552</v>
      </c>
      <c r="M1889" s="4" t="b">
        <v>0</v>
      </c>
      <c r="N1889" s="4">
        <v>8</v>
      </c>
      <c r="O1889" s="16">
        <f>(E1889/D1889)*100</f>
        <v>111.16666666666666</v>
      </c>
      <c r="P1889" s="7">
        <f t="shared" si="89"/>
        <v>416.875</v>
      </c>
      <c r="Q1889" s="4" t="str">
        <f>LEFT(T1889,FIND("/",T1889,1)-1)</f>
        <v>music</v>
      </c>
      <c r="R1889" s="4" t="str">
        <f>RIGHT(T1889,LEN(T1889)-FIND("/",T1889))</f>
        <v>indie rock</v>
      </c>
      <c r="S1889" s="4" t="b">
        <v>1</v>
      </c>
      <c r="T1889" s="4" t="s">
        <v>8279</v>
      </c>
    </row>
    <row r="1890" spans="1:20" ht="28.8" x14ac:dyDescent="0.3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11">
        <f t="shared" si="87"/>
        <v>40329.999305555553</v>
      </c>
      <c r="K1890" s="4">
        <v>1272692732</v>
      </c>
      <c r="L1890" s="11">
        <f t="shared" si="88"/>
        <v>40299.03162037037</v>
      </c>
      <c r="M1890" s="4" t="b">
        <v>0</v>
      </c>
      <c r="N1890" s="4">
        <v>89</v>
      </c>
      <c r="O1890" s="16">
        <f>(E1890/D1890)*100</f>
        <v>166.08</v>
      </c>
      <c r="P1890" s="7">
        <f t="shared" si="89"/>
        <v>46.651685393258425</v>
      </c>
      <c r="Q1890" s="4" t="str">
        <f>LEFT(T1890,FIND("/",T1890,1)-1)</f>
        <v>music</v>
      </c>
      <c r="R1890" s="4" t="str">
        <f>RIGHT(T1890,LEN(T1890)-FIND("/",T1890))</f>
        <v>indie rock</v>
      </c>
      <c r="S1890" s="4" t="b">
        <v>1</v>
      </c>
      <c r="T1890" s="4" t="s">
        <v>8279</v>
      </c>
    </row>
    <row r="1891" spans="1:20" ht="28.8" x14ac:dyDescent="0.3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11">
        <f t="shared" si="87"/>
        <v>41344.543356481481</v>
      </c>
      <c r="K1891" s="4">
        <v>1359140546</v>
      </c>
      <c r="L1891" s="11">
        <f t="shared" si="88"/>
        <v>41299.585023148145</v>
      </c>
      <c r="M1891" s="4" t="b">
        <v>0</v>
      </c>
      <c r="N1891" s="4">
        <v>44</v>
      </c>
      <c r="O1891" s="16">
        <f>(E1891/D1891)*100</f>
        <v>106.60000000000001</v>
      </c>
      <c r="P1891" s="7">
        <f t="shared" si="89"/>
        <v>48.454545454545453</v>
      </c>
      <c r="Q1891" s="4" t="str">
        <f>LEFT(T1891,FIND("/",T1891,1)-1)</f>
        <v>music</v>
      </c>
      <c r="R1891" s="4" t="str">
        <f>RIGHT(T1891,LEN(T1891)-FIND("/",T1891))</f>
        <v>indie rock</v>
      </c>
      <c r="S1891" s="4" t="b">
        <v>1</v>
      </c>
      <c r="T1891" s="4" t="s">
        <v>8279</v>
      </c>
    </row>
    <row r="1892" spans="1:20" x14ac:dyDescent="0.3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11">
        <f t="shared" si="87"/>
        <v>41258.577870370369</v>
      </c>
      <c r="K1892" s="4">
        <v>1353005528</v>
      </c>
      <c r="L1892" s="11">
        <f t="shared" si="88"/>
        <v>41228.577870370369</v>
      </c>
      <c r="M1892" s="4" t="b">
        <v>0</v>
      </c>
      <c r="N1892" s="4">
        <v>246</v>
      </c>
      <c r="O1892" s="16">
        <f>(E1892/D1892)*100</f>
        <v>144.58441666666667</v>
      </c>
      <c r="P1892" s="7">
        <f t="shared" si="89"/>
        <v>70.5289837398374</v>
      </c>
      <c r="Q1892" s="4" t="str">
        <f>LEFT(T1892,FIND("/",T1892,1)-1)</f>
        <v>music</v>
      </c>
      <c r="R1892" s="4" t="str">
        <f>RIGHT(T1892,LEN(T1892)-FIND("/",T1892))</f>
        <v>indie rock</v>
      </c>
      <c r="S1892" s="4" t="b">
        <v>1</v>
      </c>
      <c r="T1892" s="4" t="s">
        <v>8279</v>
      </c>
    </row>
    <row r="1893" spans="1:20" ht="28.8" x14ac:dyDescent="0.3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11">
        <f t="shared" si="87"/>
        <v>40381.041666666664</v>
      </c>
      <c r="K1893" s="4">
        <v>1275851354</v>
      </c>
      <c r="L1893" s="11">
        <f t="shared" si="88"/>
        <v>40335.589745370366</v>
      </c>
      <c r="M1893" s="4" t="b">
        <v>0</v>
      </c>
      <c r="N1893" s="4">
        <v>120</v>
      </c>
      <c r="O1893" s="16">
        <f>(E1893/D1893)*100</f>
        <v>105.55000000000001</v>
      </c>
      <c r="P1893" s="7">
        <f t="shared" si="89"/>
        <v>87.958333333333329</v>
      </c>
      <c r="Q1893" s="4" t="str">
        <f>LEFT(T1893,FIND("/",T1893,1)-1)</f>
        <v>music</v>
      </c>
      <c r="R1893" s="4" t="str">
        <f>RIGHT(T1893,LEN(T1893)-FIND("/",T1893))</f>
        <v>indie rock</v>
      </c>
      <c r="S1893" s="4" t="b">
        <v>1</v>
      </c>
      <c r="T1893" s="4" t="s">
        <v>8279</v>
      </c>
    </row>
    <row r="1894" spans="1:20" x14ac:dyDescent="0.3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11">
        <f t="shared" si="87"/>
        <v>40701.429178240738</v>
      </c>
      <c r="K1894" s="4">
        <v>1304867881</v>
      </c>
      <c r="L1894" s="11">
        <f t="shared" si="88"/>
        <v>40671.429178240738</v>
      </c>
      <c r="M1894" s="4" t="b">
        <v>0</v>
      </c>
      <c r="N1894" s="4">
        <v>26</v>
      </c>
      <c r="O1894" s="16">
        <f>(E1894/D1894)*100</f>
        <v>136.60000000000002</v>
      </c>
      <c r="P1894" s="7">
        <f t="shared" si="89"/>
        <v>26.26923076923077</v>
      </c>
      <c r="Q1894" s="4" t="str">
        <f>LEFT(T1894,FIND("/",T1894,1)-1)</f>
        <v>music</v>
      </c>
      <c r="R1894" s="4" t="str">
        <f>RIGHT(T1894,LEN(T1894)-FIND("/",T1894))</f>
        <v>indie rock</v>
      </c>
      <c r="S1894" s="4" t="b">
        <v>1</v>
      </c>
      <c r="T1894" s="4" t="s">
        <v>8279</v>
      </c>
    </row>
    <row r="1895" spans="1:20" x14ac:dyDescent="0.3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11">
        <f t="shared" si="87"/>
        <v>40648.957638888889</v>
      </c>
      <c r="K1895" s="4">
        <v>1301524585</v>
      </c>
      <c r="L1895" s="11">
        <f t="shared" si="88"/>
        <v>40632.733622685184</v>
      </c>
      <c r="M1895" s="4" t="b">
        <v>0</v>
      </c>
      <c r="N1895" s="4">
        <v>45</v>
      </c>
      <c r="O1895" s="16">
        <f>(E1895/D1895)*100</f>
        <v>104</v>
      </c>
      <c r="P1895" s="7">
        <f t="shared" si="89"/>
        <v>57.777777777777779</v>
      </c>
      <c r="Q1895" s="4" t="str">
        <f>LEFT(T1895,FIND("/",T1895,1)-1)</f>
        <v>music</v>
      </c>
      <c r="R1895" s="4" t="str">
        <f>RIGHT(T1895,LEN(T1895)-FIND("/",T1895))</f>
        <v>indie rock</v>
      </c>
      <c r="S1895" s="4" t="b">
        <v>1</v>
      </c>
      <c r="T1895" s="4" t="s">
        <v>8279</v>
      </c>
    </row>
    <row r="1896" spans="1:20" x14ac:dyDescent="0.3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11">
        <f t="shared" si="87"/>
        <v>40951.696562500001</v>
      </c>
      <c r="K1896" s="4">
        <v>1326404583</v>
      </c>
      <c r="L1896" s="11">
        <f t="shared" si="88"/>
        <v>40920.696562500001</v>
      </c>
      <c r="M1896" s="4" t="b">
        <v>0</v>
      </c>
      <c r="N1896" s="4">
        <v>20</v>
      </c>
      <c r="O1896" s="16">
        <f>(E1896/D1896)*100</f>
        <v>114.5</v>
      </c>
      <c r="P1896" s="7">
        <f t="shared" si="89"/>
        <v>57.25</v>
      </c>
      <c r="Q1896" s="4" t="str">
        <f>LEFT(T1896,FIND("/",T1896,1)-1)</f>
        <v>music</v>
      </c>
      <c r="R1896" s="4" t="str">
        <f>RIGHT(T1896,LEN(T1896)-FIND("/",T1896))</f>
        <v>indie rock</v>
      </c>
      <c r="S1896" s="4" t="b">
        <v>1</v>
      </c>
      <c r="T1896" s="4" t="s">
        <v>8279</v>
      </c>
    </row>
    <row r="1897" spans="1:20" ht="28.8" x14ac:dyDescent="0.3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11">
        <f t="shared" si="87"/>
        <v>42297.538449074076</v>
      </c>
      <c r="K1897" s="4">
        <v>1442771722</v>
      </c>
      <c r="L1897" s="11">
        <f t="shared" si="88"/>
        <v>42267.538449074076</v>
      </c>
      <c r="M1897" s="4" t="b">
        <v>0</v>
      </c>
      <c r="N1897" s="4">
        <v>47</v>
      </c>
      <c r="O1897" s="16">
        <f>(E1897/D1897)*100</f>
        <v>101.71957671957672</v>
      </c>
      <c r="P1897" s="7">
        <f t="shared" si="89"/>
        <v>196.34042553191489</v>
      </c>
      <c r="Q1897" s="4" t="str">
        <f>LEFT(T1897,FIND("/",T1897,1)-1)</f>
        <v>music</v>
      </c>
      <c r="R1897" s="4" t="str">
        <f>RIGHT(T1897,LEN(T1897)-FIND("/",T1897))</f>
        <v>indie rock</v>
      </c>
      <c r="S1897" s="4" t="b">
        <v>1</v>
      </c>
      <c r="T1897" s="4" t="s">
        <v>8279</v>
      </c>
    </row>
    <row r="1898" spans="1:20" ht="28.8" x14ac:dyDescent="0.3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11">
        <f t="shared" si="87"/>
        <v>41011.501909722218</v>
      </c>
      <c r="K1898" s="4">
        <v>1331658165</v>
      </c>
      <c r="L1898" s="11">
        <f t="shared" si="88"/>
        <v>40981.501909722218</v>
      </c>
      <c r="M1898" s="4" t="b">
        <v>0</v>
      </c>
      <c r="N1898" s="4">
        <v>13</v>
      </c>
      <c r="O1898" s="16">
        <f>(E1898/D1898)*100</f>
        <v>123.94678492239468</v>
      </c>
      <c r="P1898" s="7">
        <f t="shared" si="89"/>
        <v>43</v>
      </c>
      <c r="Q1898" s="4" t="str">
        <f>LEFT(T1898,FIND("/",T1898,1)-1)</f>
        <v>music</v>
      </c>
      <c r="R1898" s="4" t="str">
        <f>RIGHT(T1898,LEN(T1898)-FIND("/",T1898))</f>
        <v>indie rock</v>
      </c>
      <c r="S1898" s="4" t="b">
        <v>1</v>
      </c>
      <c r="T1898" s="4" t="s">
        <v>8279</v>
      </c>
    </row>
    <row r="1899" spans="1:20" ht="28.8" x14ac:dyDescent="0.3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11">
        <f t="shared" si="87"/>
        <v>41702.666666666664</v>
      </c>
      <c r="K1899" s="4">
        <v>1392040806</v>
      </c>
      <c r="L1899" s="11">
        <f t="shared" si="88"/>
        <v>41680.375069444446</v>
      </c>
      <c r="M1899" s="4" t="b">
        <v>0</v>
      </c>
      <c r="N1899" s="4">
        <v>183</v>
      </c>
      <c r="O1899" s="16">
        <f>(E1899/D1899)*100</f>
        <v>102.45669291338582</v>
      </c>
      <c r="P1899" s="7">
        <f t="shared" si="89"/>
        <v>35.551912568306008</v>
      </c>
      <c r="Q1899" s="4" t="str">
        <f>LEFT(T1899,FIND("/",T1899,1)-1)</f>
        <v>music</v>
      </c>
      <c r="R1899" s="4" t="str">
        <f>RIGHT(T1899,LEN(T1899)-FIND("/",T1899))</f>
        <v>indie rock</v>
      </c>
      <c r="S1899" s="4" t="b">
        <v>1</v>
      </c>
      <c r="T1899" s="4" t="s">
        <v>8279</v>
      </c>
    </row>
    <row r="1900" spans="1:20" ht="28.8" x14ac:dyDescent="0.3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11">
        <f t="shared" si="87"/>
        <v>42401.541666666664</v>
      </c>
      <c r="K1900" s="4">
        <v>1451277473</v>
      </c>
      <c r="L1900" s="11">
        <f t="shared" si="88"/>
        <v>42365.9846412037</v>
      </c>
      <c r="M1900" s="4" t="b">
        <v>0</v>
      </c>
      <c r="N1900" s="4">
        <v>21</v>
      </c>
      <c r="O1900" s="16">
        <f>(E1900/D1900)*100</f>
        <v>144.5</v>
      </c>
      <c r="P1900" s="7">
        <f t="shared" si="89"/>
        <v>68.80952380952381</v>
      </c>
      <c r="Q1900" s="4" t="str">
        <f>LEFT(T1900,FIND("/",T1900,1)-1)</f>
        <v>music</v>
      </c>
      <c r="R1900" s="4" t="str">
        <f>RIGHT(T1900,LEN(T1900)-FIND("/",T1900))</f>
        <v>indie rock</v>
      </c>
      <c r="S1900" s="4" t="b">
        <v>1</v>
      </c>
      <c r="T1900" s="4" t="s">
        <v>8279</v>
      </c>
    </row>
    <row r="1901" spans="1:20" ht="28.8" x14ac:dyDescent="0.3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11">
        <f t="shared" si="87"/>
        <v>42088.691736111105</v>
      </c>
      <c r="K1901" s="4">
        <v>1424730966</v>
      </c>
      <c r="L1901" s="11">
        <f t="shared" si="88"/>
        <v>42058.733402777776</v>
      </c>
      <c r="M1901" s="4" t="b">
        <v>0</v>
      </c>
      <c r="N1901" s="4">
        <v>42</v>
      </c>
      <c r="O1901" s="16">
        <f>(E1901/D1901)*100</f>
        <v>133.33333333333331</v>
      </c>
      <c r="P1901" s="7">
        <f t="shared" si="89"/>
        <v>28.571428571428573</v>
      </c>
      <c r="Q1901" s="4" t="str">
        <f>LEFT(T1901,FIND("/",T1901,1)-1)</f>
        <v>music</v>
      </c>
      <c r="R1901" s="4" t="str">
        <f>RIGHT(T1901,LEN(T1901)-FIND("/",T1901))</f>
        <v>indie rock</v>
      </c>
      <c r="S1901" s="4" t="b">
        <v>1</v>
      </c>
      <c r="T1901" s="4" t="s">
        <v>8279</v>
      </c>
    </row>
    <row r="1902" spans="1:20" ht="28.8" x14ac:dyDescent="0.3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11">
        <f t="shared" si="87"/>
        <v>41188.207638888889</v>
      </c>
      <c r="K1902" s="4">
        <v>1347137731</v>
      </c>
      <c r="L1902" s="11">
        <f t="shared" si="88"/>
        <v>41160.663553240738</v>
      </c>
      <c r="M1902" s="4" t="b">
        <v>0</v>
      </c>
      <c r="N1902" s="4">
        <v>54</v>
      </c>
      <c r="O1902" s="16">
        <f>(E1902/D1902)*100</f>
        <v>109.3644</v>
      </c>
      <c r="P1902" s="7">
        <f t="shared" si="89"/>
        <v>50.631666666666668</v>
      </c>
      <c r="Q1902" s="4" t="str">
        <f>LEFT(T1902,FIND("/",T1902,1)-1)</f>
        <v>music</v>
      </c>
      <c r="R1902" s="4" t="str">
        <f>RIGHT(T1902,LEN(T1902)-FIND("/",T1902))</f>
        <v>indie rock</v>
      </c>
      <c r="S1902" s="4" t="b">
        <v>1</v>
      </c>
      <c r="T1902" s="4" t="s">
        <v>8279</v>
      </c>
    </row>
    <row r="1903" spans="1:20" ht="28.8" x14ac:dyDescent="0.3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11">
        <f t="shared" si="87"/>
        <v>42146.333333333336</v>
      </c>
      <c r="K1903" s="4">
        <v>1429707729</v>
      </c>
      <c r="L1903" s="11">
        <f t="shared" si="88"/>
        <v>42116.334826388884</v>
      </c>
      <c r="M1903" s="4" t="b">
        <v>0</v>
      </c>
      <c r="N1903" s="4">
        <v>25</v>
      </c>
      <c r="O1903" s="16">
        <f>(E1903/D1903)*100</f>
        <v>2.6969696969696968</v>
      </c>
      <c r="P1903" s="7">
        <f t="shared" si="89"/>
        <v>106.8</v>
      </c>
      <c r="Q1903" s="4" t="str">
        <f>LEFT(T1903,FIND("/",T1903,1)-1)</f>
        <v>technology</v>
      </c>
      <c r="R1903" s="4" t="str">
        <f>RIGHT(T1903,LEN(T1903)-FIND("/",T1903))</f>
        <v>gadgets</v>
      </c>
      <c r="S1903" s="4" t="b">
        <v>0</v>
      </c>
      <c r="T1903" s="4" t="s">
        <v>8294</v>
      </c>
    </row>
    <row r="1904" spans="1:20" ht="28.8" x14ac:dyDescent="0.3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11">
        <f t="shared" si="87"/>
        <v>42067.581562499996</v>
      </c>
      <c r="K1904" s="4">
        <v>1422903447</v>
      </c>
      <c r="L1904" s="11">
        <f t="shared" si="88"/>
        <v>42037.581562499996</v>
      </c>
      <c r="M1904" s="4" t="b">
        <v>0</v>
      </c>
      <c r="N1904" s="4">
        <v>3</v>
      </c>
      <c r="O1904" s="16">
        <f>(E1904/D1904)*100</f>
        <v>1.2</v>
      </c>
      <c r="P1904" s="7">
        <f t="shared" si="89"/>
        <v>4</v>
      </c>
      <c r="Q1904" s="4" t="str">
        <f>LEFT(T1904,FIND("/",T1904,1)-1)</f>
        <v>technology</v>
      </c>
      <c r="R1904" s="4" t="str">
        <f>RIGHT(T1904,LEN(T1904)-FIND("/",T1904))</f>
        <v>gadgets</v>
      </c>
      <c r="S1904" s="4" t="b">
        <v>0</v>
      </c>
      <c r="T1904" s="4" t="s">
        <v>8294</v>
      </c>
    </row>
    <row r="1905" spans="1:20" ht="28.8" x14ac:dyDescent="0.3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11">
        <f t="shared" si="87"/>
        <v>42762.562395833331</v>
      </c>
      <c r="K1905" s="4">
        <v>1480357791</v>
      </c>
      <c r="L1905" s="11">
        <f t="shared" si="88"/>
        <v>42702.562395833331</v>
      </c>
      <c r="M1905" s="4" t="b">
        <v>0</v>
      </c>
      <c r="N1905" s="4">
        <v>41</v>
      </c>
      <c r="O1905" s="16">
        <f>(E1905/D1905)*100</f>
        <v>46.6</v>
      </c>
      <c r="P1905" s="7">
        <f t="shared" si="89"/>
        <v>34.097560975609753</v>
      </c>
      <c r="Q1905" s="4" t="str">
        <f>LEFT(T1905,FIND("/",T1905,1)-1)</f>
        <v>technology</v>
      </c>
      <c r="R1905" s="4" t="str">
        <f>RIGHT(T1905,LEN(T1905)-FIND("/",T1905))</f>
        <v>gadgets</v>
      </c>
      <c r="S1905" s="4" t="b">
        <v>0</v>
      </c>
      <c r="T1905" s="4" t="s">
        <v>8294</v>
      </c>
    </row>
    <row r="1906" spans="1:20" ht="28.8" x14ac:dyDescent="0.3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11">
        <f t="shared" si="87"/>
        <v>42371.477094907408</v>
      </c>
      <c r="K1906" s="4">
        <v>1447864021</v>
      </c>
      <c r="L1906" s="11">
        <f t="shared" si="88"/>
        <v>42326.477094907408</v>
      </c>
      <c r="M1906" s="4" t="b">
        <v>0</v>
      </c>
      <c r="N1906" s="4">
        <v>2</v>
      </c>
      <c r="O1906" s="16">
        <f>(E1906/D1906)*100</f>
        <v>0.1</v>
      </c>
      <c r="P1906" s="7">
        <f t="shared" si="89"/>
        <v>25</v>
      </c>
      <c r="Q1906" s="4" t="str">
        <f>LEFT(T1906,FIND("/",T1906,1)-1)</f>
        <v>technology</v>
      </c>
      <c r="R1906" s="4" t="str">
        <f>RIGHT(T1906,LEN(T1906)-FIND("/",T1906))</f>
        <v>gadgets</v>
      </c>
      <c r="S1906" s="4" t="b">
        <v>0</v>
      </c>
      <c r="T1906" s="4" t="s">
        <v>8294</v>
      </c>
    </row>
    <row r="1907" spans="1:20" ht="28.8" x14ac:dyDescent="0.3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11">
        <f t="shared" si="87"/>
        <v>41889.717523148145</v>
      </c>
      <c r="K1907" s="4">
        <v>1407535994</v>
      </c>
      <c r="L1907" s="11">
        <f t="shared" si="88"/>
        <v>41859.717523148145</v>
      </c>
      <c r="M1907" s="4" t="b">
        <v>0</v>
      </c>
      <c r="N1907" s="4">
        <v>4</v>
      </c>
      <c r="O1907" s="16">
        <f>(E1907/D1907)*100</f>
        <v>0.16800000000000001</v>
      </c>
      <c r="P1907" s="7">
        <f t="shared" si="89"/>
        <v>10.5</v>
      </c>
      <c r="Q1907" s="4" t="str">
        <f>LEFT(T1907,FIND("/",T1907,1)-1)</f>
        <v>technology</v>
      </c>
      <c r="R1907" s="4" t="str">
        <f>RIGHT(T1907,LEN(T1907)-FIND("/",T1907))</f>
        <v>gadgets</v>
      </c>
      <c r="S1907" s="4" t="b">
        <v>0</v>
      </c>
      <c r="T1907" s="4" t="s">
        <v>8294</v>
      </c>
    </row>
    <row r="1908" spans="1:20" ht="28.8" x14ac:dyDescent="0.3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11">
        <f t="shared" si="87"/>
        <v>42544.462766203702</v>
      </c>
      <c r="K1908" s="4">
        <v>1464105983</v>
      </c>
      <c r="L1908" s="11">
        <f t="shared" si="88"/>
        <v>42514.462766203702</v>
      </c>
      <c r="M1908" s="4" t="b">
        <v>0</v>
      </c>
      <c r="N1908" s="4">
        <v>99</v>
      </c>
      <c r="O1908" s="16">
        <f>(E1908/D1908)*100</f>
        <v>42.76</v>
      </c>
      <c r="P1908" s="7">
        <f t="shared" si="89"/>
        <v>215.95959595959596</v>
      </c>
      <c r="Q1908" s="4" t="str">
        <f>LEFT(T1908,FIND("/",T1908,1)-1)</f>
        <v>technology</v>
      </c>
      <c r="R1908" s="4" t="str">
        <f>RIGHT(T1908,LEN(T1908)-FIND("/",T1908))</f>
        <v>gadgets</v>
      </c>
      <c r="S1908" s="4" t="b">
        <v>0</v>
      </c>
      <c r="T1908" s="4" t="s">
        <v>8294</v>
      </c>
    </row>
    <row r="1909" spans="1:20" x14ac:dyDescent="0.3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11">
        <f t="shared" si="87"/>
        <v>41782.378761574073</v>
      </c>
      <c r="K1909" s="4">
        <v>1399557925</v>
      </c>
      <c r="L1909" s="11">
        <f t="shared" si="88"/>
        <v>41767.378761574073</v>
      </c>
      <c r="M1909" s="4" t="b">
        <v>0</v>
      </c>
      <c r="N1909" s="4">
        <v>4</v>
      </c>
      <c r="O1909" s="16">
        <f>(E1909/D1909)*100</f>
        <v>0.28333333333333333</v>
      </c>
      <c r="P1909" s="7">
        <f t="shared" si="89"/>
        <v>21.25</v>
      </c>
      <c r="Q1909" s="4" t="str">
        <f>LEFT(T1909,FIND("/",T1909,1)-1)</f>
        <v>technology</v>
      </c>
      <c r="R1909" s="4" t="str">
        <f>RIGHT(T1909,LEN(T1909)-FIND("/",T1909))</f>
        <v>gadgets</v>
      </c>
      <c r="S1909" s="4" t="b">
        <v>0</v>
      </c>
      <c r="T1909" s="4" t="s">
        <v>8294</v>
      </c>
    </row>
    <row r="1910" spans="1:20" ht="28.8" x14ac:dyDescent="0.3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11">
        <f t="shared" si="87"/>
        <v>42733.709490740737</v>
      </c>
      <c r="K1910" s="4">
        <v>1480456900</v>
      </c>
      <c r="L1910" s="11">
        <f t="shared" si="88"/>
        <v>42703.709490740737</v>
      </c>
      <c r="M1910" s="4" t="b">
        <v>0</v>
      </c>
      <c r="N1910" s="4">
        <v>4</v>
      </c>
      <c r="O1910" s="16">
        <f>(E1910/D1910)*100</f>
        <v>1.7319999999999998</v>
      </c>
      <c r="P1910" s="7">
        <f t="shared" si="89"/>
        <v>108.25</v>
      </c>
      <c r="Q1910" s="4" t="str">
        <f>LEFT(T1910,FIND("/",T1910,1)-1)</f>
        <v>technology</v>
      </c>
      <c r="R1910" s="4" t="str">
        <f>RIGHT(T1910,LEN(T1910)-FIND("/",T1910))</f>
        <v>gadgets</v>
      </c>
      <c r="S1910" s="4" t="b">
        <v>0</v>
      </c>
      <c r="T1910" s="4" t="s">
        <v>8294</v>
      </c>
    </row>
    <row r="1911" spans="1:20" ht="28.8" x14ac:dyDescent="0.3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11">
        <f t="shared" si="87"/>
        <v>41935.220821759256</v>
      </c>
      <c r="K1911" s="4">
        <v>1411467479</v>
      </c>
      <c r="L1911" s="11">
        <f t="shared" si="88"/>
        <v>41905.220821759256</v>
      </c>
      <c r="M1911" s="4" t="b">
        <v>0</v>
      </c>
      <c r="N1911" s="4">
        <v>38</v>
      </c>
      <c r="O1911" s="16">
        <f>(E1911/D1911)*100</f>
        <v>14.111428571428572</v>
      </c>
      <c r="P1911" s="7">
        <f t="shared" si="89"/>
        <v>129.97368421052633</v>
      </c>
      <c r="Q1911" s="4" t="str">
        <f>LEFT(T1911,FIND("/",T1911,1)-1)</f>
        <v>technology</v>
      </c>
      <c r="R1911" s="4" t="str">
        <f>RIGHT(T1911,LEN(T1911)-FIND("/",T1911))</f>
        <v>gadgets</v>
      </c>
      <c r="S1911" s="4" t="b">
        <v>0</v>
      </c>
      <c r="T1911" s="4" t="s">
        <v>8294</v>
      </c>
    </row>
    <row r="1912" spans="1:20" ht="28.8" x14ac:dyDescent="0.3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11">
        <f t="shared" si="87"/>
        <v>42308.739583333336</v>
      </c>
      <c r="K1912" s="4">
        <v>1442531217</v>
      </c>
      <c r="L1912" s="11">
        <f t="shared" si="88"/>
        <v>42264.754826388882</v>
      </c>
      <c r="M1912" s="4" t="b">
        <v>0</v>
      </c>
      <c r="N1912" s="4">
        <v>285</v>
      </c>
      <c r="O1912" s="16">
        <f>(E1912/D1912)*100</f>
        <v>39.395294117647055</v>
      </c>
      <c r="P1912" s="7">
        <f t="shared" si="89"/>
        <v>117.49473684210527</v>
      </c>
      <c r="Q1912" s="4" t="str">
        <f>LEFT(T1912,FIND("/",T1912,1)-1)</f>
        <v>technology</v>
      </c>
      <c r="R1912" s="4" t="str">
        <f>RIGHT(T1912,LEN(T1912)-FIND("/",T1912))</f>
        <v>gadgets</v>
      </c>
      <c r="S1912" s="4" t="b">
        <v>0</v>
      </c>
      <c r="T1912" s="4" t="s">
        <v>8294</v>
      </c>
    </row>
    <row r="1913" spans="1:20" ht="28.8" x14ac:dyDescent="0.3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11">
        <f t="shared" si="87"/>
        <v>41859.825624999998</v>
      </c>
      <c r="K1913" s="4">
        <v>1404953334</v>
      </c>
      <c r="L1913" s="11">
        <f t="shared" si="88"/>
        <v>41829.825624999998</v>
      </c>
      <c r="M1913" s="4" t="b">
        <v>0</v>
      </c>
      <c r="N1913" s="4">
        <v>1</v>
      </c>
      <c r="O1913" s="16">
        <f>(E1913/D1913)*100</f>
        <v>2.3529411764705882E-2</v>
      </c>
      <c r="P1913" s="7">
        <f t="shared" si="89"/>
        <v>10</v>
      </c>
      <c r="Q1913" s="4" t="str">
        <f>LEFT(T1913,FIND("/",T1913,1)-1)</f>
        <v>technology</v>
      </c>
      <c r="R1913" s="4" t="str">
        <f>RIGHT(T1913,LEN(T1913)-FIND("/",T1913))</f>
        <v>gadgets</v>
      </c>
      <c r="S1913" s="4" t="b">
        <v>0</v>
      </c>
      <c r="T1913" s="4" t="s">
        <v>8294</v>
      </c>
    </row>
    <row r="1914" spans="1:20" ht="28.8" x14ac:dyDescent="0.3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11">
        <f t="shared" si="87"/>
        <v>42159.018055555549</v>
      </c>
      <c r="K1914" s="4">
        <v>1430803560</v>
      </c>
      <c r="L1914" s="11">
        <f t="shared" si="88"/>
        <v>42129.018055555549</v>
      </c>
      <c r="M1914" s="4" t="b">
        <v>0</v>
      </c>
      <c r="N1914" s="4">
        <v>42</v>
      </c>
      <c r="O1914" s="16">
        <f>(E1914/D1914)*100</f>
        <v>59.3</v>
      </c>
      <c r="P1914" s="7">
        <f t="shared" si="89"/>
        <v>70.595238095238102</v>
      </c>
      <c r="Q1914" s="4" t="str">
        <f>LEFT(T1914,FIND("/",T1914,1)-1)</f>
        <v>technology</v>
      </c>
      <c r="R1914" s="4" t="str">
        <f>RIGHT(T1914,LEN(T1914)-FIND("/",T1914))</f>
        <v>gadgets</v>
      </c>
      <c r="S1914" s="4" t="b">
        <v>0</v>
      </c>
      <c r="T1914" s="4" t="s">
        <v>8294</v>
      </c>
    </row>
    <row r="1915" spans="1:20" x14ac:dyDescent="0.3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11">
        <f t="shared" si="87"/>
        <v>41920.302986111106</v>
      </c>
      <c r="K1915" s="4">
        <v>1410178578</v>
      </c>
      <c r="L1915" s="11">
        <f t="shared" si="88"/>
        <v>41890.302986111106</v>
      </c>
      <c r="M1915" s="4" t="b">
        <v>0</v>
      </c>
      <c r="N1915" s="4">
        <v>26</v>
      </c>
      <c r="O1915" s="16">
        <f>(E1915/D1915)*100</f>
        <v>1.3270833333333334</v>
      </c>
      <c r="P1915" s="7">
        <f t="shared" si="89"/>
        <v>24.5</v>
      </c>
      <c r="Q1915" s="4" t="str">
        <f>LEFT(T1915,FIND("/",T1915,1)-1)</f>
        <v>technology</v>
      </c>
      <c r="R1915" s="4" t="str">
        <f>RIGHT(T1915,LEN(T1915)-FIND("/",T1915))</f>
        <v>gadgets</v>
      </c>
      <c r="S1915" s="4" t="b">
        <v>0</v>
      </c>
      <c r="T1915" s="4" t="s">
        <v>8294</v>
      </c>
    </row>
    <row r="1916" spans="1:20" ht="28.8" x14ac:dyDescent="0.3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11">
        <f t="shared" si="87"/>
        <v>41943.957638888889</v>
      </c>
      <c r="K1916" s="4">
        <v>1413519073</v>
      </c>
      <c r="L1916" s="11">
        <f t="shared" si="88"/>
        <v>41928.966122685182</v>
      </c>
      <c r="M1916" s="4" t="b">
        <v>0</v>
      </c>
      <c r="N1916" s="4">
        <v>2</v>
      </c>
      <c r="O1916" s="16">
        <f>(E1916/D1916)*100</f>
        <v>9.0090090090090094</v>
      </c>
      <c r="P1916" s="7">
        <f t="shared" si="89"/>
        <v>30</v>
      </c>
      <c r="Q1916" s="4" t="str">
        <f>LEFT(T1916,FIND("/",T1916,1)-1)</f>
        <v>technology</v>
      </c>
      <c r="R1916" s="4" t="str">
        <f>RIGHT(T1916,LEN(T1916)-FIND("/",T1916))</f>
        <v>gadgets</v>
      </c>
      <c r="S1916" s="4" t="b">
        <v>0</v>
      </c>
      <c r="T1916" s="4" t="s">
        <v>8294</v>
      </c>
    </row>
    <row r="1917" spans="1:20" ht="28.8" x14ac:dyDescent="0.3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11">
        <f t="shared" si="87"/>
        <v>41883.840532407405</v>
      </c>
      <c r="K1917" s="4">
        <v>1407892222</v>
      </c>
      <c r="L1917" s="11">
        <f t="shared" si="88"/>
        <v>41863.840532407405</v>
      </c>
      <c r="M1917" s="4" t="b">
        <v>0</v>
      </c>
      <c r="N1917" s="4">
        <v>4</v>
      </c>
      <c r="O1917" s="16">
        <f>(E1917/D1917)*100</f>
        <v>1.6</v>
      </c>
      <c r="P1917" s="7">
        <f t="shared" si="89"/>
        <v>2</v>
      </c>
      <c r="Q1917" s="4" t="str">
        <f>LEFT(T1917,FIND("/",T1917,1)-1)</f>
        <v>technology</v>
      </c>
      <c r="R1917" s="4" t="str">
        <f>RIGHT(T1917,LEN(T1917)-FIND("/",T1917))</f>
        <v>gadgets</v>
      </c>
      <c r="S1917" s="4" t="b">
        <v>0</v>
      </c>
      <c r="T1917" s="4" t="s">
        <v>8294</v>
      </c>
    </row>
    <row r="1918" spans="1:20" x14ac:dyDescent="0.3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11">
        <f t="shared" si="87"/>
        <v>42681.550636574073</v>
      </c>
      <c r="K1918" s="4">
        <v>1476378775</v>
      </c>
      <c r="L1918" s="11">
        <f t="shared" si="88"/>
        <v>42656.508969907409</v>
      </c>
      <c r="M1918" s="4" t="b">
        <v>0</v>
      </c>
      <c r="N1918" s="4">
        <v>6</v>
      </c>
      <c r="O1918" s="16">
        <f>(E1918/D1918)*100</f>
        <v>0.51</v>
      </c>
      <c r="P1918" s="7">
        <f t="shared" si="89"/>
        <v>17</v>
      </c>
      <c r="Q1918" s="4" t="str">
        <f>LEFT(T1918,FIND("/",T1918,1)-1)</f>
        <v>technology</v>
      </c>
      <c r="R1918" s="4" t="str">
        <f>RIGHT(T1918,LEN(T1918)-FIND("/",T1918))</f>
        <v>gadgets</v>
      </c>
      <c r="S1918" s="4" t="b">
        <v>0</v>
      </c>
      <c r="T1918" s="4" t="s">
        <v>8294</v>
      </c>
    </row>
    <row r="1919" spans="1:20" ht="28.8" x14ac:dyDescent="0.3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11">
        <f t="shared" si="87"/>
        <v>42776.06172453703</v>
      </c>
      <c r="K1919" s="4">
        <v>1484116133</v>
      </c>
      <c r="L1919" s="11">
        <f t="shared" si="88"/>
        <v>42746.06172453703</v>
      </c>
      <c r="M1919" s="4" t="b">
        <v>0</v>
      </c>
      <c r="N1919" s="4">
        <v>70</v>
      </c>
      <c r="O1919" s="16">
        <f>(E1919/D1919)*100</f>
        <v>52.570512820512818</v>
      </c>
      <c r="P1919" s="7">
        <f t="shared" si="89"/>
        <v>2928.9285714285716</v>
      </c>
      <c r="Q1919" s="4" t="str">
        <f>LEFT(T1919,FIND("/",T1919,1)-1)</f>
        <v>technology</v>
      </c>
      <c r="R1919" s="4" t="str">
        <f>RIGHT(T1919,LEN(T1919)-FIND("/",T1919))</f>
        <v>gadgets</v>
      </c>
      <c r="S1919" s="4" t="b">
        <v>0</v>
      </c>
      <c r="T1919" s="4" t="s">
        <v>8294</v>
      </c>
    </row>
    <row r="1920" spans="1:20" ht="28.8" x14ac:dyDescent="0.3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11">
        <f t="shared" si="87"/>
        <v>41863.581608796296</v>
      </c>
      <c r="K1920" s="4">
        <v>1404845851</v>
      </c>
      <c r="L1920" s="11">
        <f t="shared" si="88"/>
        <v>41828.581608796296</v>
      </c>
      <c r="M1920" s="4" t="b">
        <v>0</v>
      </c>
      <c r="N1920" s="4">
        <v>9</v>
      </c>
      <c r="O1920" s="16">
        <f>(E1920/D1920)*100</f>
        <v>1.04</v>
      </c>
      <c r="P1920" s="7">
        <f t="shared" si="89"/>
        <v>28.888888888888889</v>
      </c>
      <c r="Q1920" s="4" t="str">
        <f>LEFT(T1920,FIND("/",T1920,1)-1)</f>
        <v>technology</v>
      </c>
      <c r="R1920" s="4" t="str">
        <f>RIGHT(T1920,LEN(T1920)-FIND("/",T1920))</f>
        <v>gadgets</v>
      </c>
      <c r="S1920" s="4" t="b">
        <v>0</v>
      </c>
      <c r="T1920" s="4" t="s">
        <v>8294</v>
      </c>
    </row>
    <row r="1921" spans="1:20" ht="28.8" x14ac:dyDescent="0.3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11">
        <f t="shared" si="87"/>
        <v>42143.667233796288</v>
      </c>
      <c r="K1921" s="4">
        <v>1429477249</v>
      </c>
      <c r="L1921" s="11">
        <f t="shared" si="88"/>
        <v>42113.667233796288</v>
      </c>
      <c r="M1921" s="4" t="b">
        <v>0</v>
      </c>
      <c r="N1921" s="4">
        <v>8</v>
      </c>
      <c r="O1921" s="16">
        <f>(E1921/D1921)*100</f>
        <v>47.4</v>
      </c>
      <c r="P1921" s="7">
        <f t="shared" si="89"/>
        <v>29.625</v>
      </c>
      <c r="Q1921" s="4" t="str">
        <f>LEFT(T1921,FIND("/",T1921,1)-1)</f>
        <v>technology</v>
      </c>
      <c r="R1921" s="4" t="str">
        <f>RIGHT(T1921,LEN(T1921)-FIND("/",T1921))</f>
        <v>gadgets</v>
      </c>
      <c r="S1921" s="4" t="b">
        <v>0</v>
      </c>
      <c r="T1921" s="4" t="s">
        <v>8294</v>
      </c>
    </row>
    <row r="1922" spans="1:20" x14ac:dyDescent="0.3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11">
        <f t="shared" si="87"/>
        <v>42298.749999999993</v>
      </c>
      <c r="K1922" s="4">
        <v>1443042061</v>
      </c>
      <c r="L1922" s="11">
        <f t="shared" si="88"/>
        <v>42270.66737268518</v>
      </c>
      <c r="M1922" s="4" t="b">
        <v>0</v>
      </c>
      <c r="N1922" s="4">
        <v>105</v>
      </c>
      <c r="O1922" s="16">
        <f>(E1922/D1922)*100</f>
        <v>43.03</v>
      </c>
      <c r="P1922" s="7">
        <f t="shared" si="89"/>
        <v>40.980952380952381</v>
      </c>
      <c r="Q1922" s="4" t="str">
        <f>LEFT(T1922,FIND("/",T1922,1)-1)</f>
        <v>technology</v>
      </c>
      <c r="R1922" s="4" t="str">
        <f>RIGHT(T1922,LEN(T1922)-FIND("/",T1922))</f>
        <v>gadgets</v>
      </c>
      <c r="S1922" s="4" t="b">
        <v>0</v>
      </c>
      <c r="T1922" s="4" t="s">
        <v>8294</v>
      </c>
    </row>
    <row r="1923" spans="1:20" x14ac:dyDescent="0.3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11">
        <f t="shared" ref="J1923:J1986" si="90">(((I1923/60)/60)/24)+DATE(1970,1,1)+(-5/24)</f>
        <v>41104.013229166667</v>
      </c>
      <c r="K1923" s="4">
        <v>1339651143</v>
      </c>
      <c r="L1923" s="11">
        <f t="shared" ref="L1923:L1986" si="91">(((K1923/60)/60)/24)+DATE(1970,1,1)+(-5/24)</f>
        <v>41074.013229166667</v>
      </c>
      <c r="M1923" s="4" t="b">
        <v>0</v>
      </c>
      <c r="N1923" s="4">
        <v>38</v>
      </c>
      <c r="O1923" s="16">
        <f>(E1923/D1923)*100</f>
        <v>136.80000000000001</v>
      </c>
      <c r="P1923" s="7">
        <f t="shared" ref="P1923:P1986" si="92">(E1923/N1923)</f>
        <v>54</v>
      </c>
      <c r="Q1923" s="4" t="str">
        <f>LEFT(T1923,FIND("/",T1923,1)-1)</f>
        <v>music</v>
      </c>
      <c r="R1923" s="4" t="str">
        <f>RIGHT(T1923,LEN(T1923)-FIND("/",T1923))</f>
        <v>indie rock</v>
      </c>
      <c r="S1923" s="4" t="b">
        <v>1</v>
      </c>
      <c r="T1923" s="4" t="s">
        <v>8279</v>
      </c>
    </row>
    <row r="1924" spans="1:20" x14ac:dyDescent="0.3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11">
        <f t="shared" si="90"/>
        <v>41620.047534722216</v>
      </c>
      <c r="K1924" s="4">
        <v>1384236507</v>
      </c>
      <c r="L1924" s="11">
        <f t="shared" si="91"/>
        <v>41590.047534722216</v>
      </c>
      <c r="M1924" s="4" t="b">
        <v>0</v>
      </c>
      <c r="N1924" s="4">
        <v>64</v>
      </c>
      <c r="O1924" s="16">
        <f>(E1924/D1924)*100</f>
        <v>115.55</v>
      </c>
      <c r="P1924" s="7">
        <f t="shared" si="92"/>
        <v>36.109375</v>
      </c>
      <c r="Q1924" s="4" t="str">
        <f>LEFT(T1924,FIND("/",T1924,1)-1)</f>
        <v>music</v>
      </c>
      <c r="R1924" s="4" t="str">
        <f>RIGHT(T1924,LEN(T1924)-FIND("/",T1924))</f>
        <v>indie rock</v>
      </c>
      <c r="S1924" s="4" t="b">
        <v>1</v>
      </c>
      <c r="T1924" s="4" t="s">
        <v>8279</v>
      </c>
    </row>
    <row r="1925" spans="1:20" x14ac:dyDescent="0.3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11">
        <f t="shared" si="90"/>
        <v>40812.999305555553</v>
      </c>
      <c r="K1925" s="4">
        <v>1313612532</v>
      </c>
      <c r="L1925" s="11">
        <f t="shared" si="91"/>
        <v>40772.640416666662</v>
      </c>
      <c r="M1925" s="4" t="b">
        <v>0</v>
      </c>
      <c r="N1925" s="4">
        <v>13</v>
      </c>
      <c r="O1925" s="16">
        <f>(E1925/D1925)*100</f>
        <v>240.79999999999998</v>
      </c>
      <c r="P1925" s="7">
        <f t="shared" si="92"/>
        <v>23.153846153846153</v>
      </c>
      <c r="Q1925" s="4" t="str">
        <f>LEFT(T1925,FIND("/",T1925,1)-1)</f>
        <v>music</v>
      </c>
      <c r="R1925" s="4" t="str">
        <f>RIGHT(T1925,LEN(T1925)-FIND("/",T1925))</f>
        <v>indie rock</v>
      </c>
      <c r="S1925" s="4" t="b">
        <v>1</v>
      </c>
      <c r="T1925" s="4" t="s">
        <v>8279</v>
      </c>
    </row>
    <row r="1926" spans="1:20" ht="43.2" x14ac:dyDescent="0.3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11">
        <f t="shared" si="90"/>
        <v>41654.606249999997</v>
      </c>
      <c r="K1926" s="4">
        <v>1387390555</v>
      </c>
      <c r="L1926" s="11">
        <f t="shared" si="91"/>
        <v>41626.552719907406</v>
      </c>
      <c r="M1926" s="4" t="b">
        <v>0</v>
      </c>
      <c r="N1926" s="4">
        <v>33</v>
      </c>
      <c r="O1926" s="16">
        <f>(E1926/D1926)*100</f>
        <v>114.39999999999999</v>
      </c>
      <c r="P1926" s="7">
        <f t="shared" si="92"/>
        <v>104</v>
      </c>
      <c r="Q1926" s="4" t="str">
        <f>LEFT(T1926,FIND("/",T1926,1)-1)</f>
        <v>music</v>
      </c>
      <c r="R1926" s="4" t="str">
        <f>RIGHT(T1926,LEN(T1926)-FIND("/",T1926))</f>
        <v>indie rock</v>
      </c>
      <c r="S1926" s="4" t="b">
        <v>1</v>
      </c>
      <c r="T1926" s="4" t="s">
        <v>8279</v>
      </c>
    </row>
    <row r="1927" spans="1:20" x14ac:dyDescent="0.3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11">
        <f t="shared" si="90"/>
        <v>41557.791666666664</v>
      </c>
      <c r="K1927" s="4">
        <v>1379540288</v>
      </c>
      <c r="L1927" s="11">
        <f t="shared" si="91"/>
        <v>41535.693148148144</v>
      </c>
      <c r="M1927" s="4" t="b">
        <v>0</v>
      </c>
      <c r="N1927" s="4">
        <v>52</v>
      </c>
      <c r="O1927" s="16">
        <f>(E1927/D1927)*100</f>
        <v>110.33333333333333</v>
      </c>
      <c r="P1927" s="7">
        <f t="shared" si="92"/>
        <v>31.826923076923077</v>
      </c>
      <c r="Q1927" s="4" t="str">
        <f>LEFT(T1927,FIND("/",T1927,1)-1)</f>
        <v>music</v>
      </c>
      <c r="R1927" s="4" t="str">
        <f>RIGHT(T1927,LEN(T1927)-FIND("/",T1927))</f>
        <v>indie rock</v>
      </c>
      <c r="S1927" s="4" t="b">
        <v>1</v>
      </c>
      <c r="T1927" s="4" t="s">
        <v>8279</v>
      </c>
    </row>
    <row r="1928" spans="1:20" ht="28.8" x14ac:dyDescent="0.3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11">
        <f t="shared" si="90"/>
        <v>40483.80972222222</v>
      </c>
      <c r="K1928" s="4">
        <v>1286319256</v>
      </c>
      <c r="L1928" s="11">
        <f t="shared" si="91"/>
        <v>40456.746018518512</v>
      </c>
      <c r="M1928" s="4" t="b">
        <v>0</v>
      </c>
      <c r="N1928" s="4">
        <v>107</v>
      </c>
      <c r="O1928" s="16">
        <f>(E1928/D1928)*100</f>
        <v>195.37933333333334</v>
      </c>
      <c r="P1928" s="7">
        <f t="shared" si="92"/>
        <v>27.3896261682243</v>
      </c>
      <c r="Q1928" s="4" t="str">
        <f>LEFT(T1928,FIND("/",T1928,1)-1)</f>
        <v>music</v>
      </c>
      <c r="R1928" s="4" t="str">
        <f>RIGHT(T1928,LEN(T1928)-FIND("/",T1928))</f>
        <v>indie rock</v>
      </c>
      <c r="S1928" s="4" t="b">
        <v>1</v>
      </c>
      <c r="T1928" s="4" t="s">
        <v>8279</v>
      </c>
    </row>
    <row r="1929" spans="1:20" x14ac:dyDescent="0.3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11">
        <f t="shared" si="90"/>
        <v>40975.999305555553</v>
      </c>
      <c r="K1929" s="4">
        <v>1329856839</v>
      </c>
      <c r="L1929" s="11">
        <f t="shared" si="91"/>
        <v>40960.653229166666</v>
      </c>
      <c r="M1929" s="4" t="b">
        <v>0</v>
      </c>
      <c r="N1929" s="4">
        <v>11</v>
      </c>
      <c r="O1929" s="16">
        <f>(E1929/D1929)*100</f>
        <v>103.33333333333334</v>
      </c>
      <c r="P1929" s="7">
        <f t="shared" si="92"/>
        <v>56.363636363636367</v>
      </c>
      <c r="Q1929" s="4" t="str">
        <f>LEFT(T1929,FIND("/",T1929,1)-1)</f>
        <v>music</v>
      </c>
      <c r="R1929" s="4" t="str">
        <f>RIGHT(T1929,LEN(T1929)-FIND("/",T1929))</f>
        <v>indie rock</v>
      </c>
      <c r="S1929" s="4" t="b">
        <v>1</v>
      </c>
      <c r="T1929" s="4" t="s">
        <v>8279</v>
      </c>
    </row>
    <row r="1930" spans="1:20" ht="28.8" x14ac:dyDescent="0.3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11">
        <f t="shared" si="90"/>
        <v>41401.439745370371</v>
      </c>
      <c r="K1930" s="4">
        <v>1365348794</v>
      </c>
      <c r="L1930" s="11">
        <f t="shared" si="91"/>
        <v>41371.439745370371</v>
      </c>
      <c r="M1930" s="4" t="b">
        <v>0</v>
      </c>
      <c r="N1930" s="4">
        <v>34</v>
      </c>
      <c r="O1930" s="16">
        <f>(E1930/D1930)*100</f>
        <v>103.1372549019608</v>
      </c>
      <c r="P1930" s="7">
        <f t="shared" si="92"/>
        <v>77.352941176470594</v>
      </c>
      <c r="Q1930" s="4" t="str">
        <f>LEFT(T1930,FIND("/",T1930,1)-1)</f>
        <v>music</v>
      </c>
      <c r="R1930" s="4" t="str">
        <f>RIGHT(T1930,LEN(T1930)-FIND("/",T1930))</f>
        <v>indie rock</v>
      </c>
      <c r="S1930" s="4" t="b">
        <v>1</v>
      </c>
      <c r="T1930" s="4" t="s">
        <v>8279</v>
      </c>
    </row>
    <row r="1931" spans="1:20" x14ac:dyDescent="0.3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11">
        <f t="shared" si="90"/>
        <v>40728.813263888886</v>
      </c>
      <c r="K1931" s="4">
        <v>1306197066</v>
      </c>
      <c r="L1931" s="11">
        <f t="shared" si="91"/>
        <v>40686.813263888886</v>
      </c>
      <c r="M1931" s="4" t="b">
        <v>0</v>
      </c>
      <c r="N1931" s="4">
        <v>75</v>
      </c>
      <c r="O1931" s="16">
        <f>(E1931/D1931)*100</f>
        <v>100.3125</v>
      </c>
      <c r="P1931" s="7">
        <f t="shared" si="92"/>
        <v>42.8</v>
      </c>
      <c r="Q1931" s="4" t="str">
        <f>LEFT(T1931,FIND("/",T1931,1)-1)</f>
        <v>music</v>
      </c>
      <c r="R1931" s="4" t="str">
        <f>RIGHT(T1931,LEN(T1931)-FIND("/",T1931))</f>
        <v>indie rock</v>
      </c>
      <c r="S1931" s="4" t="b">
        <v>1</v>
      </c>
      <c r="T1931" s="4" t="s">
        <v>8279</v>
      </c>
    </row>
    <row r="1932" spans="1:20" x14ac:dyDescent="0.3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11">
        <f t="shared" si="90"/>
        <v>41462.350486111107</v>
      </c>
      <c r="K1932" s="4">
        <v>1368019482</v>
      </c>
      <c r="L1932" s="11">
        <f t="shared" si="91"/>
        <v>41402.350486111107</v>
      </c>
      <c r="M1932" s="4" t="b">
        <v>0</v>
      </c>
      <c r="N1932" s="4">
        <v>26</v>
      </c>
      <c r="O1932" s="16">
        <f>(E1932/D1932)*100</f>
        <v>127</v>
      </c>
      <c r="P1932" s="7">
        <f t="shared" si="92"/>
        <v>48.846153846153847</v>
      </c>
      <c r="Q1932" s="4" t="str">
        <f>LEFT(T1932,FIND("/",T1932,1)-1)</f>
        <v>music</v>
      </c>
      <c r="R1932" s="4" t="str">
        <f>RIGHT(T1932,LEN(T1932)-FIND("/",T1932))</f>
        <v>indie rock</v>
      </c>
      <c r="S1932" s="4" t="b">
        <v>1</v>
      </c>
      <c r="T1932" s="4" t="s">
        <v>8279</v>
      </c>
    </row>
    <row r="1933" spans="1:20" x14ac:dyDescent="0.3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11">
        <f t="shared" si="90"/>
        <v>41050.9375</v>
      </c>
      <c r="K1933" s="4">
        <v>1336512309</v>
      </c>
      <c r="L1933" s="11">
        <f t="shared" si="91"/>
        <v>41037.684131944443</v>
      </c>
      <c r="M1933" s="4" t="b">
        <v>0</v>
      </c>
      <c r="N1933" s="4">
        <v>50</v>
      </c>
      <c r="O1933" s="16">
        <f>(E1933/D1933)*100</f>
        <v>120.601</v>
      </c>
      <c r="P1933" s="7">
        <f t="shared" si="92"/>
        <v>48.240400000000001</v>
      </c>
      <c r="Q1933" s="4" t="str">
        <f>LEFT(T1933,FIND("/",T1933,1)-1)</f>
        <v>music</v>
      </c>
      <c r="R1933" s="4" t="str">
        <f>RIGHT(T1933,LEN(T1933)-FIND("/",T1933))</f>
        <v>indie rock</v>
      </c>
      <c r="S1933" s="4" t="b">
        <v>1</v>
      </c>
      <c r="T1933" s="4" t="s">
        <v>8279</v>
      </c>
    </row>
    <row r="1934" spans="1:20" ht="28.8" x14ac:dyDescent="0.3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11">
        <f t="shared" si="90"/>
        <v>40932.601539351846</v>
      </c>
      <c r="K1934" s="4">
        <v>1325618773</v>
      </c>
      <c r="L1934" s="11">
        <f t="shared" si="91"/>
        <v>40911.601539351846</v>
      </c>
      <c r="M1934" s="4" t="b">
        <v>0</v>
      </c>
      <c r="N1934" s="4">
        <v>80</v>
      </c>
      <c r="O1934" s="16">
        <f>(E1934/D1934)*100</f>
        <v>106.99047619047619</v>
      </c>
      <c r="P1934" s="7">
        <f t="shared" si="92"/>
        <v>70.212500000000006</v>
      </c>
      <c r="Q1934" s="4" t="str">
        <f>LEFT(T1934,FIND("/",T1934,1)-1)</f>
        <v>music</v>
      </c>
      <c r="R1934" s="4" t="str">
        <f>RIGHT(T1934,LEN(T1934)-FIND("/",T1934))</f>
        <v>indie rock</v>
      </c>
      <c r="S1934" s="4" t="b">
        <v>1</v>
      </c>
      <c r="T1934" s="4" t="s">
        <v>8279</v>
      </c>
    </row>
    <row r="1935" spans="1:20" ht="28.8" x14ac:dyDescent="0.3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11">
        <f t="shared" si="90"/>
        <v>41908.922534722216</v>
      </c>
      <c r="K1935" s="4">
        <v>1409195307</v>
      </c>
      <c r="L1935" s="11">
        <f t="shared" si="91"/>
        <v>41878.922534722216</v>
      </c>
      <c r="M1935" s="4" t="b">
        <v>0</v>
      </c>
      <c r="N1935" s="4">
        <v>110</v>
      </c>
      <c r="O1935" s="16">
        <f>(E1935/D1935)*100</f>
        <v>172.43333333333334</v>
      </c>
      <c r="P1935" s="7">
        <f t="shared" si="92"/>
        <v>94.054545454545448</v>
      </c>
      <c r="Q1935" s="4" t="str">
        <f>LEFT(T1935,FIND("/",T1935,1)-1)</f>
        <v>music</v>
      </c>
      <c r="R1935" s="4" t="str">
        <f>RIGHT(T1935,LEN(T1935)-FIND("/",T1935))</f>
        <v>indie rock</v>
      </c>
      <c r="S1935" s="4" t="b">
        <v>1</v>
      </c>
      <c r="T1935" s="4" t="s">
        <v>8279</v>
      </c>
    </row>
    <row r="1936" spans="1:20" ht="28.8" x14ac:dyDescent="0.3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11">
        <f t="shared" si="90"/>
        <v>40902</v>
      </c>
      <c r="K1936" s="4">
        <v>1321649321</v>
      </c>
      <c r="L1936" s="11">
        <f t="shared" si="91"/>
        <v>40865.658807870372</v>
      </c>
      <c r="M1936" s="4" t="b">
        <v>0</v>
      </c>
      <c r="N1936" s="4">
        <v>77</v>
      </c>
      <c r="O1936" s="16">
        <f>(E1936/D1936)*100</f>
        <v>123.61999999999999</v>
      </c>
      <c r="P1936" s="7">
        <f t="shared" si="92"/>
        <v>80.272727272727266</v>
      </c>
      <c r="Q1936" s="4" t="str">
        <f>LEFT(T1936,FIND("/",T1936,1)-1)</f>
        <v>music</v>
      </c>
      <c r="R1936" s="4" t="str">
        <f>RIGHT(T1936,LEN(T1936)-FIND("/",T1936))</f>
        <v>indie rock</v>
      </c>
      <c r="S1936" s="4" t="b">
        <v>1</v>
      </c>
      <c r="T1936" s="4" t="s">
        <v>8279</v>
      </c>
    </row>
    <row r="1937" spans="1:20" ht="28.8" x14ac:dyDescent="0.3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11">
        <f t="shared" si="90"/>
        <v>41810.999305555553</v>
      </c>
      <c r="K1937" s="4">
        <v>1400106171</v>
      </c>
      <c r="L1937" s="11">
        <f t="shared" si="91"/>
        <v>41773.72420138889</v>
      </c>
      <c r="M1937" s="4" t="b">
        <v>0</v>
      </c>
      <c r="N1937" s="4">
        <v>50</v>
      </c>
      <c r="O1937" s="16">
        <f>(E1937/D1937)*100</f>
        <v>108.4</v>
      </c>
      <c r="P1937" s="7">
        <f t="shared" si="92"/>
        <v>54.2</v>
      </c>
      <c r="Q1937" s="4" t="str">
        <f>LEFT(T1937,FIND("/",T1937,1)-1)</f>
        <v>music</v>
      </c>
      <c r="R1937" s="4" t="str">
        <f>RIGHT(T1937,LEN(T1937)-FIND("/",T1937))</f>
        <v>indie rock</v>
      </c>
      <c r="S1937" s="4" t="b">
        <v>1</v>
      </c>
      <c r="T1937" s="4" t="s">
        <v>8279</v>
      </c>
    </row>
    <row r="1938" spans="1:20" ht="28.8" x14ac:dyDescent="0.3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11">
        <f t="shared" si="90"/>
        <v>40883.040972222218</v>
      </c>
      <c r="K1938" s="4">
        <v>1320528070</v>
      </c>
      <c r="L1938" s="11">
        <f t="shared" si="91"/>
        <v>40852.68136574074</v>
      </c>
      <c r="M1938" s="4" t="b">
        <v>0</v>
      </c>
      <c r="N1938" s="4">
        <v>145</v>
      </c>
      <c r="O1938" s="16">
        <f>(E1938/D1938)*100</f>
        <v>116.52013333333333</v>
      </c>
      <c r="P1938" s="7">
        <f t="shared" si="92"/>
        <v>60.26903448275862</v>
      </c>
      <c r="Q1938" s="4" t="str">
        <f>LEFT(T1938,FIND("/",T1938,1)-1)</f>
        <v>music</v>
      </c>
      <c r="R1938" s="4" t="str">
        <f>RIGHT(T1938,LEN(T1938)-FIND("/",T1938))</f>
        <v>indie rock</v>
      </c>
      <c r="S1938" s="4" t="b">
        <v>1</v>
      </c>
      <c r="T1938" s="4" t="s">
        <v>8279</v>
      </c>
    </row>
    <row r="1939" spans="1:20" x14ac:dyDescent="0.3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11">
        <f t="shared" si="90"/>
        <v>41074.957638888889</v>
      </c>
      <c r="K1939" s="4">
        <v>1338346281</v>
      </c>
      <c r="L1939" s="11">
        <f t="shared" si="91"/>
        <v>41058.91065972222</v>
      </c>
      <c r="M1939" s="4" t="b">
        <v>0</v>
      </c>
      <c r="N1939" s="4">
        <v>29</v>
      </c>
      <c r="O1939" s="16">
        <f>(E1939/D1939)*100</f>
        <v>187.245</v>
      </c>
      <c r="P1939" s="7">
        <f t="shared" si="92"/>
        <v>38.740344827586206</v>
      </c>
      <c r="Q1939" s="4" t="str">
        <f>LEFT(T1939,FIND("/",T1939,1)-1)</f>
        <v>music</v>
      </c>
      <c r="R1939" s="4" t="str">
        <f>RIGHT(T1939,LEN(T1939)-FIND("/",T1939))</f>
        <v>indie rock</v>
      </c>
      <c r="S1939" s="4" t="b">
        <v>1</v>
      </c>
      <c r="T1939" s="4" t="s">
        <v>8279</v>
      </c>
    </row>
    <row r="1940" spans="1:20" ht="28.8" x14ac:dyDescent="0.3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11">
        <f t="shared" si="90"/>
        <v>41457</v>
      </c>
      <c r="K1940" s="4">
        <v>1370067231</v>
      </c>
      <c r="L1940" s="11">
        <f t="shared" si="91"/>
        <v>41426.05128472222</v>
      </c>
      <c r="M1940" s="4" t="b">
        <v>0</v>
      </c>
      <c r="N1940" s="4">
        <v>114</v>
      </c>
      <c r="O1940" s="16">
        <f>(E1940/D1940)*100</f>
        <v>115.93333333333334</v>
      </c>
      <c r="P1940" s="7">
        <f t="shared" si="92"/>
        <v>152.54385964912279</v>
      </c>
      <c r="Q1940" s="4" t="str">
        <f>LEFT(T1940,FIND("/",T1940,1)-1)</f>
        <v>music</v>
      </c>
      <c r="R1940" s="4" t="str">
        <f>RIGHT(T1940,LEN(T1940)-FIND("/",T1940))</f>
        <v>indie rock</v>
      </c>
      <c r="S1940" s="4" t="b">
        <v>1</v>
      </c>
      <c r="T1940" s="4" t="s">
        <v>8279</v>
      </c>
    </row>
    <row r="1941" spans="1:20" ht="28.8" x14ac:dyDescent="0.3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11">
        <f t="shared" si="90"/>
        <v>41343.735046296293</v>
      </c>
      <c r="K1941" s="4">
        <v>1360366708</v>
      </c>
      <c r="L1941" s="11">
        <f t="shared" si="91"/>
        <v>41313.776712962957</v>
      </c>
      <c r="M1941" s="4" t="b">
        <v>0</v>
      </c>
      <c r="N1941" s="4">
        <v>96</v>
      </c>
      <c r="O1941" s="16">
        <f>(E1941/D1941)*100</f>
        <v>110.7</v>
      </c>
      <c r="P1941" s="7">
        <f t="shared" si="92"/>
        <v>115.3125</v>
      </c>
      <c r="Q1941" s="4" t="str">
        <f>LEFT(T1941,FIND("/",T1941,1)-1)</f>
        <v>music</v>
      </c>
      <c r="R1941" s="4" t="str">
        <f>RIGHT(T1941,LEN(T1941)-FIND("/",T1941))</f>
        <v>indie rock</v>
      </c>
      <c r="S1941" s="4" t="b">
        <v>1</v>
      </c>
      <c r="T1941" s="4" t="s">
        <v>8279</v>
      </c>
    </row>
    <row r="1942" spans="1:20" x14ac:dyDescent="0.3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11">
        <f t="shared" si="90"/>
        <v>40708.957638888889</v>
      </c>
      <c r="K1942" s="4">
        <v>1304770233</v>
      </c>
      <c r="L1942" s="11">
        <f t="shared" si="91"/>
        <v>40670.298993055556</v>
      </c>
      <c r="M1942" s="4" t="b">
        <v>0</v>
      </c>
      <c r="N1942" s="4">
        <v>31</v>
      </c>
      <c r="O1942" s="16">
        <f>(E1942/D1942)*100</f>
        <v>170.92307692307693</v>
      </c>
      <c r="P1942" s="7">
        <f t="shared" si="92"/>
        <v>35.838709677419352</v>
      </c>
      <c r="Q1942" s="4" t="str">
        <f>LEFT(T1942,FIND("/",T1942,1)-1)</f>
        <v>music</v>
      </c>
      <c r="R1942" s="4" t="str">
        <f>RIGHT(T1942,LEN(T1942)-FIND("/",T1942))</f>
        <v>indie rock</v>
      </c>
      <c r="S1942" s="4" t="b">
        <v>1</v>
      </c>
      <c r="T1942" s="4" t="s">
        <v>8279</v>
      </c>
    </row>
    <row r="1943" spans="1:20" ht="28.8" x14ac:dyDescent="0.3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11">
        <f t="shared" si="90"/>
        <v>41774.08253472222</v>
      </c>
      <c r="K1943" s="4">
        <v>1397545131</v>
      </c>
      <c r="L1943" s="11">
        <f t="shared" si="91"/>
        <v>41744.08253472222</v>
      </c>
      <c r="M1943" s="4" t="b">
        <v>1</v>
      </c>
      <c r="N1943" s="4">
        <v>4883</v>
      </c>
      <c r="O1943" s="16">
        <f>(E1943/D1943)*100</f>
        <v>126.11835600000001</v>
      </c>
      <c r="P1943" s="7">
        <f t="shared" si="92"/>
        <v>64.570118779438872</v>
      </c>
      <c r="Q1943" s="4" t="str">
        <f>LEFT(T1943,FIND("/",T1943,1)-1)</f>
        <v>technology</v>
      </c>
      <c r="R1943" s="4" t="str">
        <f>RIGHT(T1943,LEN(T1943)-FIND("/",T1943))</f>
        <v>hardware</v>
      </c>
      <c r="S1943" s="4" t="b">
        <v>1</v>
      </c>
      <c r="T1943" s="4" t="s">
        <v>8295</v>
      </c>
    </row>
    <row r="1944" spans="1:20" ht="28.8" x14ac:dyDescent="0.3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11">
        <f t="shared" si="90"/>
        <v>40728.619675925926</v>
      </c>
      <c r="K1944" s="4">
        <v>1302033140</v>
      </c>
      <c r="L1944" s="11">
        <f t="shared" si="91"/>
        <v>40638.619675925926</v>
      </c>
      <c r="M1944" s="4" t="b">
        <v>1</v>
      </c>
      <c r="N1944" s="4">
        <v>95</v>
      </c>
      <c r="O1944" s="16">
        <f>(E1944/D1944)*100</f>
        <v>138.44033333333334</v>
      </c>
      <c r="P1944" s="7">
        <f t="shared" si="92"/>
        <v>87.436000000000007</v>
      </c>
      <c r="Q1944" s="4" t="str">
        <f>LEFT(T1944,FIND("/",T1944,1)-1)</f>
        <v>technology</v>
      </c>
      <c r="R1944" s="4" t="str">
        <f>RIGHT(T1944,LEN(T1944)-FIND("/",T1944))</f>
        <v>hardware</v>
      </c>
      <c r="S1944" s="4" t="b">
        <v>1</v>
      </c>
      <c r="T1944" s="4" t="s">
        <v>8295</v>
      </c>
    </row>
    <row r="1945" spans="1:20" x14ac:dyDescent="0.3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11">
        <f t="shared" si="90"/>
        <v>42593.061527777776</v>
      </c>
      <c r="K1945" s="4">
        <v>1467008916</v>
      </c>
      <c r="L1945" s="11">
        <f t="shared" si="91"/>
        <v>42548.061527777776</v>
      </c>
      <c r="M1945" s="4" t="b">
        <v>1</v>
      </c>
      <c r="N1945" s="4">
        <v>2478</v>
      </c>
      <c r="O1945" s="16">
        <f>(E1945/D1945)*100</f>
        <v>1705.2499999999998</v>
      </c>
      <c r="P1945" s="7">
        <f t="shared" si="92"/>
        <v>68.815577078288939</v>
      </c>
      <c r="Q1945" s="4" t="str">
        <f>LEFT(T1945,FIND("/",T1945,1)-1)</f>
        <v>technology</v>
      </c>
      <c r="R1945" s="4" t="str">
        <f>RIGHT(T1945,LEN(T1945)-FIND("/",T1945))</f>
        <v>hardware</v>
      </c>
      <c r="S1945" s="4" t="b">
        <v>1</v>
      </c>
      <c r="T1945" s="4" t="s">
        <v>8295</v>
      </c>
    </row>
    <row r="1946" spans="1:20" ht="28.8" x14ac:dyDescent="0.3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11">
        <f t="shared" si="90"/>
        <v>41760.376041666663</v>
      </c>
      <c r="K1946" s="4">
        <v>1396360890</v>
      </c>
      <c r="L1946" s="11">
        <f t="shared" si="91"/>
        <v>41730.376041666663</v>
      </c>
      <c r="M1946" s="4" t="b">
        <v>1</v>
      </c>
      <c r="N1946" s="4">
        <v>1789</v>
      </c>
      <c r="O1946" s="16">
        <f>(E1946/D1946)*100</f>
        <v>788.05550000000005</v>
      </c>
      <c r="P1946" s="7">
        <f t="shared" si="92"/>
        <v>176.200223588597</v>
      </c>
      <c r="Q1946" s="4" t="str">
        <f>LEFT(T1946,FIND("/",T1946,1)-1)</f>
        <v>technology</v>
      </c>
      <c r="R1946" s="4" t="str">
        <f>RIGHT(T1946,LEN(T1946)-FIND("/",T1946))</f>
        <v>hardware</v>
      </c>
      <c r="S1946" s="4" t="b">
        <v>1</v>
      </c>
      <c r="T1946" s="4" t="s">
        <v>8295</v>
      </c>
    </row>
    <row r="1947" spans="1:20" x14ac:dyDescent="0.3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11">
        <f t="shared" si="90"/>
        <v>42197.043495370373</v>
      </c>
      <c r="K1947" s="4">
        <v>1433224958</v>
      </c>
      <c r="L1947" s="11">
        <f t="shared" si="91"/>
        <v>42157.043495370373</v>
      </c>
      <c r="M1947" s="4" t="b">
        <v>1</v>
      </c>
      <c r="N1947" s="4">
        <v>680</v>
      </c>
      <c r="O1947" s="16">
        <f>(E1947/D1947)*100</f>
        <v>348.01799999999997</v>
      </c>
      <c r="P1947" s="7">
        <f t="shared" si="92"/>
        <v>511.79117647058825</v>
      </c>
      <c r="Q1947" s="4" t="str">
        <f>LEFT(T1947,FIND("/",T1947,1)-1)</f>
        <v>technology</v>
      </c>
      <c r="R1947" s="4" t="str">
        <f>RIGHT(T1947,LEN(T1947)-FIND("/",T1947))</f>
        <v>hardware</v>
      </c>
      <c r="S1947" s="4" t="b">
        <v>1</v>
      </c>
      <c r="T1947" s="4" t="s">
        <v>8295</v>
      </c>
    </row>
    <row r="1948" spans="1:20" ht="28.8" x14ac:dyDescent="0.3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11">
        <f t="shared" si="90"/>
        <v>41748.900011574071</v>
      </c>
      <c r="K1948" s="4">
        <v>1392780961</v>
      </c>
      <c r="L1948" s="11">
        <f t="shared" si="91"/>
        <v>41688.941678240735</v>
      </c>
      <c r="M1948" s="4" t="b">
        <v>1</v>
      </c>
      <c r="N1948" s="4">
        <v>70</v>
      </c>
      <c r="O1948" s="16">
        <f>(E1948/D1948)*100</f>
        <v>149.74666666666667</v>
      </c>
      <c r="P1948" s="7">
        <f t="shared" si="92"/>
        <v>160.44285714285715</v>
      </c>
      <c r="Q1948" s="4" t="str">
        <f>LEFT(T1948,FIND("/",T1948,1)-1)</f>
        <v>technology</v>
      </c>
      <c r="R1948" s="4" t="str">
        <f>RIGHT(T1948,LEN(T1948)-FIND("/",T1948))</f>
        <v>hardware</v>
      </c>
      <c r="S1948" s="4" t="b">
        <v>1</v>
      </c>
      <c r="T1948" s="4" t="s">
        <v>8295</v>
      </c>
    </row>
    <row r="1949" spans="1:20" ht="28.8" x14ac:dyDescent="0.3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11">
        <f t="shared" si="90"/>
        <v>40140.040972222218</v>
      </c>
      <c r="K1949" s="4">
        <v>1255730520</v>
      </c>
      <c r="L1949" s="11">
        <f t="shared" si="91"/>
        <v>40102.709722222222</v>
      </c>
      <c r="M1949" s="4" t="b">
        <v>1</v>
      </c>
      <c r="N1949" s="4">
        <v>23</v>
      </c>
      <c r="O1949" s="16">
        <f>(E1949/D1949)*100</f>
        <v>100.63375000000001</v>
      </c>
      <c r="P1949" s="7">
        <f t="shared" si="92"/>
        <v>35.003043478260871</v>
      </c>
      <c r="Q1949" s="4" t="str">
        <f>LEFT(T1949,FIND("/",T1949,1)-1)</f>
        <v>technology</v>
      </c>
      <c r="R1949" s="4" t="str">
        <f>RIGHT(T1949,LEN(T1949)-FIND("/",T1949))</f>
        <v>hardware</v>
      </c>
      <c r="S1949" s="4" t="b">
        <v>1</v>
      </c>
      <c r="T1949" s="4" t="s">
        <v>8295</v>
      </c>
    </row>
    <row r="1950" spans="1:20" x14ac:dyDescent="0.3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11">
        <f t="shared" si="90"/>
        <v>42527.501388888886</v>
      </c>
      <c r="K1950" s="4">
        <v>1460557809</v>
      </c>
      <c r="L1950" s="11">
        <f t="shared" si="91"/>
        <v>42473.395937499998</v>
      </c>
      <c r="M1950" s="4" t="b">
        <v>1</v>
      </c>
      <c r="N1950" s="4">
        <v>4245</v>
      </c>
      <c r="O1950" s="16">
        <f>(E1950/D1950)*100</f>
        <v>800.21100000000001</v>
      </c>
      <c r="P1950" s="7">
        <f t="shared" si="92"/>
        <v>188.50671378091872</v>
      </c>
      <c r="Q1950" s="4" t="str">
        <f>LEFT(T1950,FIND("/",T1950,1)-1)</f>
        <v>technology</v>
      </c>
      <c r="R1950" s="4" t="str">
        <f>RIGHT(T1950,LEN(T1950)-FIND("/",T1950))</f>
        <v>hardware</v>
      </c>
      <c r="S1950" s="4" t="b">
        <v>1</v>
      </c>
      <c r="T1950" s="4" t="s">
        <v>8295</v>
      </c>
    </row>
    <row r="1951" spans="1:20" x14ac:dyDescent="0.3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11">
        <f t="shared" si="90"/>
        <v>41830.214710648142</v>
      </c>
      <c r="K1951" s="4">
        <v>1402394951</v>
      </c>
      <c r="L1951" s="11">
        <f t="shared" si="91"/>
        <v>41800.214710648142</v>
      </c>
      <c r="M1951" s="4" t="b">
        <v>1</v>
      </c>
      <c r="N1951" s="4">
        <v>943</v>
      </c>
      <c r="O1951" s="16">
        <f>(E1951/D1951)*100</f>
        <v>106.00260000000002</v>
      </c>
      <c r="P1951" s="7">
        <f t="shared" si="92"/>
        <v>56.204984093319197</v>
      </c>
      <c r="Q1951" s="4" t="str">
        <f>LEFT(T1951,FIND("/",T1951,1)-1)</f>
        <v>technology</v>
      </c>
      <c r="R1951" s="4" t="str">
        <f>RIGHT(T1951,LEN(T1951)-FIND("/",T1951))</f>
        <v>hardware</v>
      </c>
      <c r="S1951" s="4" t="b">
        <v>1</v>
      </c>
      <c r="T1951" s="4" t="s">
        <v>8295</v>
      </c>
    </row>
    <row r="1952" spans="1:20" x14ac:dyDescent="0.3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11">
        <f t="shared" si="90"/>
        <v>40654.973067129627</v>
      </c>
      <c r="K1952" s="4">
        <v>1300767673</v>
      </c>
      <c r="L1952" s="11">
        <f t="shared" si="91"/>
        <v>40623.973067129627</v>
      </c>
      <c r="M1952" s="4" t="b">
        <v>1</v>
      </c>
      <c r="N1952" s="4">
        <v>1876</v>
      </c>
      <c r="O1952" s="16">
        <f>(E1952/D1952)*100</f>
        <v>200.51866666666669</v>
      </c>
      <c r="P1952" s="7">
        <f t="shared" si="92"/>
        <v>51.3054157782516</v>
      </c>
      <c r="Q1952" s="4" t="str">
        <f>LEFT(T1952,FIND("/",T1952,1)-1)</f>
        <v>technology</v>
      </c>
      <c r="R1952" s="4" t="str">
        <f>RIGHT(T1952,LEN(T1952)-FIND("/",T1952))</f>
        <v>hardware</v>
      </c>
      <c r="S1952" s="4" t="b">
        <v>1</v>
      </c>
      <c r="T1952" s="4" t="s">
        <v>8295</v>
      </c>
    </row>
    <row r="1953" spans="1:20" ht="28.8" x14ac:dyDescent="0.3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11">
        <f t="shared" si="90"/>
        <v>42681.253900462958</v>
      </c>
      <c r="K1953" s="4">
        <v>1475921137</v>
      </c>
      <c r="L1953" s="11">
        <f t="shared" si="91"/>
        <v>42651.212233796294</v>
      </c>
      <c r="M1953" s="4" t="b">
        <v>1</v>
      </c>
      <c r="N1953" s="4">
        <v>834</v>
      </c>
      <c r="O1953" s="16">
        <f>(E1953/D1953)*100</f>
        <v>212.44399999999999</v>
      </c>
      <c r="P1953" s="7">
        <f t="shared" si="92"/>
        <v>127.36450839328538</v>
      </c>
      <c r="Q1953" s="4" t="str">
        <f>LEFT(T1953,FIND("/",T1953,1)-1)</f>
        <v>technology</v>
      </c>
      <c r="R1953" s="4" t="str">
        <f>RIGHT(T1953,LEN(T1953)-FIND("/",T1953))</f>
        <v>hardware</v>
      </c>
      <c r="S1953" s="4" t="b">
        <v>1</v>
      </c>
      <c r="T1953" s="4" t="s">
        <v>8295</v>
      </c>
    </row>
    <row r="1954" spans="1:20" ht="28.8" x14ac:dyDescent="0.3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11">
        <f t="shared" si="90"/>
        <v>41563.398321759254</v>
      </c>
      <c r="K1954" s="4">
        <v>1378737215</v>
      </c>
      <c r="L1954" s="11">
        <f t="shared" si="91"/>
        <v>41526.398321759254</v>
      </c>
      <c r="M1954" s="4" t="b">
        <v>1</v>
      </c>
      <c r="N1954" s="4">
        <v>682</v>
      </c>
      <c r="O1954" s="16">
        <f>(E1954/D1954)*100</f>
        <v>198.47237142857145</v>
      </c>
      <c r="P1954" s="7">
        <f t="shared" si="92"/>
        <v>101.85532258064516</v>
      </c>
      <c r="Q1954" s="4" t="str">
        <f>LEFT(T1954,FIND("/",T1954,1)-1)</f>
        <v>technology</v>
      </c>
      <c r="R1954" s="4" t="str">
        <f>RIGHT(T1954,LEN(T1954)-FIND("/",T1954))</f>
        <v>hardware</v>
      </c>
      <c r="S1954" s="4" t="b">
        <v>1</v>
      </c>
      <c r="T1954" s="4" t="s">
        <v>8295</v>
      </c>
    </row>
    <row r="1955" spans="1:20" x14ac:dyDescent="0.3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11">
        <f t="shared" si="90"/>
        <v>40969.916666666664</v>
      </c>
      <c r="K1955" s="4">
        <v>1328158065</v>
      </c>
      <c r="L1955" s="11">
        <f t="shared" si="91"/>
        <v>40940.991493055553</v>
      </c>
      <c r="M1955" s="4" t="b">
        <v>1</v>
      </c>
      <c r="N1955" s="4">
        <v>147</v>
      </c>
      <c r="O1955" s="16">
        <f>(E1955/D1955)*100</f>
        <v>225.94666666666666</v>
      </c>
      <c r="P1955" s="7">
        <f t="shared" si="92"/>
        <v>230.55782312925169</v>
      </c>
      <c r="Q1955" s="4" t="str">
        <f>LEFT(T1955,FIND("/",T1955,1)-1)</f>
        <v>technology</v>
      </c>
      <c r="R1955" s="4" t="str">
        <f>RIGHT(T1955,LEN(T1955)-FIND("/",T1955))</f>
        <v>hardware</v>
      </c>
      <c r="S1955" s="4" t="b">
        <v>1</v>
      </c>
      <c r="T1955" s="4" t="s">
        <v>8295</v>
      </c>
    </row>
    <row r="1956" spans="1:20" x14ac:dyDescent="0.3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11">
        <f t="shared" si="90"/>
        <v>42440.999999999993</v>
      </c>
      <c r="K1956" s="4">
        <v>1453730176</v>
      </c>
      <c r="L1956" s="11">
        <f t="shared" si="91"/>
        <v>42394.372407407405</v>
      </c>
      <c r="M1956" s="4" t="b">
        <v>1</v>
      </c>
      <c r="N1956" s="4">
        <v>415</v>
      </c>
      <c r="O1956" s="16">
        <f>(E1956/D1956)*100</f>
        <v>698.94800000000009</v>
      </c>
      <c r="P1956" s="7">
        <f t="shared" si="92"/>
        <v>842.10602409638557</v>
      </c>
      <c r="Q1956" s="4" t="str">
        <f>LEFT(T1956,FIND("/",T1956,1)-1)</f>
        <v>technology</v>
      </c>
      <c r="R1956" s="4" t="str">
        <f>RIGHT(T1956,LEN(T1956)-FIND("/",T1956))</f>
        <v>hardware</v>
      </c>
      <c r="S1956" s="4" t="b">
        <v>1</v>
      </c>
      <c r="T1956" s="4" t="s">
        <v>8295</v>
      </c>
    </row>
    <row r="1957" spans="1:20" ht="28.8" x14ac:dyDescent="0.3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11">
        <f t="shared" si="90"/>
        <v>41052.583333333328</v>
      </c>
      <c r="K1957" s="4">
        <v>1334989881</v>
      </c>
      <c r="L1957" s="11">
        <f t="shared" si="91"/>
        <v>41020.063437500001</v>
      </c>
      <c r="M1957" s="4" t="b">
        <v>1</v>
      </c>
      <c r="N1957" s="4">
        <v>290</v>
      </c>
      <c r="O1957" s="16">
        <f>(E1957/D1957)*100</f>
        <v>398.59528571428569</v>
      </c>
      <c r="P1957" s="7">
        <f t="shared" si="92"/>
        <v>577.27593103448271</v>
      </c>
      <c r="Q1957" s="4" t="str">
        <f>LEFT(T1957,FIND("/",T1957,1)-1)</f>
        <v>technology</v>
      </c>
      <c r="R1957" s="4" t="str">
        <f>RIGHT(T1957,LEN(T1957)-FIND("/",T1957))</f>
        <v>hardware</v>
      </c>
      <c r="S1957" s="4" t="b">
        <v>1</v>
      </c>
      <c r="T1957" s="4" t="s">
        <v>8295</v>
      </c>
    </row>
    <row r="1958" spans="1:20" ht="28.8" x14ac:dyDescent="0.3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11">
        <f t="shared" si="90"/>
        <v>42112.673668981479</v>
      </c>
      <c r="K1958" s="4">
        <v>1425507005</v>
      </c>
      <c r="L1958" s="11">
        <f t="shared" si="91"/>
        <v>42067.71533564815</v>
      </c>
      <c r="M1958" s="4" t="b">
        <v>1</v>
      </c>
      <c r="N1958" s="4">
        <v>365</v>
      </c>
      <c r="O1958" s="16">
        <f>(E1958/D1958)*100</f>
        <v>294.0333333333333</v>
      </c>
      <c r="P1958" s="7">
        <f t="shared" si="92"/>
        <v>483.34246575342468</v>
      </c>
      <c r="Q1958" s="4" t="str">
        <f>LEFT(T1958,FIND("/",T1958,1)-1)</f>
        <v>technology</v>
      </c>
      <c r="R1958" s="4" t="str">
        <f>RIGHT(T1958,LEN(T1958)-FIND("/",T1958))</f>
        <v>hardware</v>
      </c>
      <c r="S1958" s="4" t="b">
        <v>1</v>
      </c>
      <c r="T1958" s="4" t="s">
        <v>8295</v>
      </c>
    </row>
    <row r="1959" spans="1:20" x14ac:dyDescent="0.3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11">
        <f t="shared" si="90"/>
        <v>41208.890196759254</v>
      </c>
      <c r="K1959" s="4">
        <v>1348712513</v>
      </c>
      <c r="L1959" s="11">
        <f t="shared" si="91"/>
        <v>41178.890196759254</v>
      </c>
      <c r="M1959" s="4" t="b">
        <v>1</v>
      </c>
      <c r="N1959" s="4">
        <v>660</v>
      </c>
      <c r="O1959" s="16">
        <f>(E1959/D1959)*100</f>
        <v>167.50470000000001</v>
      </c>
      <c r="P1959" s="7">
        <f t="shared" si="92"/>
        <v>76.138500000000008</v>
      </c>
      <c r="Q1959" s="4" t="str">
        <f>LEFT(T1959,FIND("/",T1959,1)-1)</f>
        <v>technology</v>
      </c>
      <c r="R1959" s="4" t="str">
        <f>RIGHT(T1959,LEN(T1959)-FIND("/",T1959))</f>
        <v>hardware</v>
      </c>
      <c r="S1959" s="4" t="b">
        <v>1</v>
      </c>
      <c r="T1959" s="4" t="s">
        <v>8295</v>
      </c>
    </row>
    <row r="1960" spans="1:20" ht="28.8" x14ac:dyDescent="0.3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11">
        <f t="shared" si="90"/>
        <v>41356.737974537034</v>
      </c>
      <c r="K1960" s="4">
        <v>1361490161</v>
      </c>
      <c r="L1960" s="11">
        <f t="shared" si="91"/>
        <v>41326.779641203699</v>
      </c>
      <c r="M1960" s="4" t="b">
        <v>1</v>
      </c>
      <c r="N1960" s="4">
        <v>1356</v>
      </c>
      <c r="O1960" s="16">
        <f>(E1960/D1960)*100</f>
        <v>1435.5717142857143</v>
      </c>
      <c r="P1960" s="7">
        <f t="shared" si="92"/>
        <v>74.107684365781708</v>
      </c>
      <c r="Q1960" s="4" t="str">
        <f>LEFT(T1960,FIND("/",T1960,1)-1)</f>
        <v>technology</v>
      </c>
      <c r="R1960" s="4" t="str">
        <f>RIGHT(T1960,LEN(T1960)-FIND("/",T1960))</f>
        <v>hardware</v>
      </c>
      <c r="S1960" s="4" t="b">
        <v>1</v>
      </c>
      <c r="T1960" s="4" t="s">
        <v>8295</v>
      </c>
    </row>
    <row r="1961" spans="1:20" ht="28.8" x14ac:dyDescent="0.3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11">
        <f t="shared" si="90"/>
        <v>41912.791666666664</v>
      </c>
      <c r="K1961" s="4">
        <v>1408565860</v>
      </c>
      <c r="L1961" s="11">
        <f t="shared" si="91"/>
        <v>41871.63726851852</v>
      </c>
      <c r="M1961" s="4" t="b">
        <v>1</v>
      </c>
      <c r="N1961" s="4">
        <v>424</v>
      </c>
      <c r="O1961" s="16">
        <f>(E1961/D1961)*100</f>
        <v>156.73439999999999</v>
      </c>
      <c r="P1961" s="7">
        <f t="shared" si="92"/>
        <v>36.965660377358489</v>
      </c>
      <c r="Q1961" s="4" t="str">
        <f>LEFT(T1961,FIND("/",T1961,1)-1)</f>
        <v>technology</v>
      </c>
      <c r="R1961" s="4" t="str">
        <f>RIGHT(T1961,LEN(T1961)-FIND("/",T1961))</f>
        <v>hardware</v>
      </c>
      <c r="S1961" s="4" t="b">
        <v>1</v>
      </c>
      <c r="T1961" s="4" t="s">
        <v>8295</v>
      </c>
    </row>
    <row r="1962" spans="1:20" ht="28.8" x14ac:dyDescent="0.3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11">
        <f t="shared" si="90"/>
        <v>41994.154409722221</v>
      </c>
      <c r="K1962" s="4">
        <v>1416559341</v>
      </c>
      <c r="L1962" s="11">
        <f t="shared" si="91"/>
        <v>41964.154409722221</v>
      </c>
      <c r="M1962" s="4" t="b">
        <v>1</v>
      </c>
      <c r="N1962" s="4">
        <v>33</v>
      </c>
      <c r="O1962" s="16">
        <f>(E1962/D1962)*100</f>
        <v>117.90285714285716</v>
      </c>
      <c r="P1962" s="7">
        <f t="shared" si="92"/>
        <v>2500.969696969697</v>
      </c>
      <c r="Q1962" s="4" t="str">
        <f>LEFT(T1962,FIND("/",T1962,1)-1)</f>
        <v>technology</v>
      </c>
      <c r="R1962" s="4" t="str">
        <f>RIGHT(T1962,LEN(T1962)-FIND("/",T1962))</f>
        <v>hardware</v>
      </c>
      <c r="S1962" s="4" t="b">
        <v>1</v>
      </c>
      <c r="T1962" s="4" t="s">
        <v>8295</v>
      </c>
    </row>
    <row r="1963" spans="1:20" x14ac:dyDescent="0.3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11">
        <f t="shared" si="90"/>
        <v>41187.957638888889</v>
      </c>
      <c r="K1963" s="4">
        <v>1346042417</v>
      </c>
      <c r="L1963" s="11">
        <f t="shared" si="91"/>
        <v>41147.986307870371</v>
      </c>
      <c r="M1963" s="4" t="b">
        <v>1</v>
      </c>
      <c r="N1963" s="4">
        <v>1633</v>
      </c>
      <c r="O1963" s="16">
        <f>(E1963/D1963)*100</f>
        <v>1105.3811999999998</v>
      </c>
      <c r="P1963" s="7">
        <f t="shared" si="92"/>
        <v>67.690214329454989</v>
      </c>
      <c r="Q1963" s="4" t="str">
        <f>LEFT(T1963,FIND("/",T1963,1)-1)</f>
        <v>technology</v>
      </c>
      <c r="R1963" s="4" t="str">
        <f>RIGHT(T1963,LEN(T1963)-FIND("/",T1963))</f>
        <v>hardware</v>
      </c>
      <c r="S1963" s="4" t="b">
        <v>1</v>
      </c>
      <c r="T1963" s="4" t="s">
        <v>8295</v>
      </c>
    </row>
    <row r="1964" spans="1:20" ht="28.8" x14ac:dyDescent="0.3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11">
        <f t="shared" si="90"/>
        <v>41772.572175925925</v>
      </c>
      <c r="K1964" s="4">
        <v>1397414636</v>
      </c>
      <c r="L1964" s="11">
        <f t="shared" si="91"/>
        <v>41742.572175925925</v>
      </c>
      <c r="M1964" s="4" t="b">
        <v>1</v>
      </c>
      <c r="N1964" s="4">
        <v>306</v>
      </c>
      <c r="O1964" s="16">
        <f>(E1964/D1964)*100</f>
        <v>192.92499999999998</v>
      </c>
      <c r="P1964" s="7">
        <f t="shared" si="92"/>
        <v>63.04738562091503</v>
      </c>
      <c r="Q1964" s="4" t="str">
        <f>LEFT(T1964,FIND("/",T1964,1)-1)</f>
        <v>technology</v>
      </c>
      <c r="R1964" s="4" t="str">
        <f>RIGHT(T1964,LEN(T1964)-FIND("/",T1964))</f>
        <v>hardware</v>
      </c>
      <c r="S1964" s="4" t="b">
        <v>1</v>
      </c>
      <c r="T1964" s="4" t="s">
        <v>8295</v>
      </c>
    </row>
    <row r="1965" spans="1:20" ht="28.8" x14ac:dyDescent="0.3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11">
        <f t="shared" si="90"/>
        <v>41898.221458333333</v>
      </c>
      <c r="K1965" s="4">
        <v>1407838734</v>
      </c>
      <c r="L1965" s="11">
        <f t="shared" si="91"/>
        <v>41863.221458333333</v>
      </c>
      <c r="M1965" s="4" t="b">
        <v>1</v>
      </c>
      <c r="N1965" s="4">
        <v>205</v>
      </c>
      <c r="O1965" s="16">
        <f>(E1965/D1965)*100</f>
        <v>126.8842105263158</v>
      </c>
      <c r="P1965" s="7">
        <f t="shared" si="92"/>
        <v>117.6</v>
      </c>
      <c r="Q1965" s="4" t="str">
        <f>LEFT(T1965,FIND("/",T1965,1)-1)</f>
        <v>technology</v>
      </c>
      <c r="R1965" s="4" t="str">
        <f>RIGHT(T1965,LEN(T1965)-FIND("/",T1965))</f>
        <v>hardware</v>
      </c>
      <c r="S1965" s="4" t="b">
        <v>1</v>
      </c>
      <c r="T1965" s="4" t="s">
        <v>8295</v>
      </c>
    </row>
    <row r="1966" spans="1:20" ht="28.8" x14ac:dyDescent="0.3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11">
        <f t="shared" si="90"/>
        <v>42482.064490740733</v>
      </c>
      <c r="K1966" s="4">
        <v>1458714772</v>
      </c>
      <c r="L1966" s="11">
        <f t="shared" si="91"/>
        <v>42452.064490740733</v>
      </c>
      <c r="M1966" s="4" t="b">
        <v>1</v>
      </c>
      <c r="N1966" s="4">
        <v>1281</v>
      </c>
      <c r="O1966" s="16">
        <f>(E1966/D1966)*100</f>
        <v>259.57748878923763</v>
      </c>
      <c r="P1966" s="7">
        <f t="shared" si="92"/>
        <v>180.75185011709601</v>
      </c>
      <c r="Q1966" s="4" t="str">
        <f>LEFT(T1966,FIND("/",T1966,1)-1)</f>
        <v>technology</v>
      </c>
      <c r="R1966" s="4" t="str">
        <f>RIGHT(T1966,LEN(T1966)-FIND("/",T1966))</f>
        <v>hardware</v>
      </c>
      <c r="S1966" s="4" t="b">
        <v>1</v>
      </c>
      <c r="T1966" s="4" t="s">
        <v>8295</v>
      </c>
    </row>
    <row r="1967" spans="1:20" ht="28.8" x14ac:dyDescent="0.3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11">
        <f t="shared" si="90"/>
        <v>40919.833333333328</v>
      </c>
      <c r="K1967" s="4">
        <v>1324433310</v>
      </c>
      <c r="L1967" s="11">
        <f t="shared" si="91"/>
        <v>40897.880902777775</v>
      </c>
      <c r="M1967" s="4" t="b">
        <v>1</v>
      </c>
      <c r="N1967" s="4">
        <v>103</v>
      </c>
      <c r="O1967" s="16">
        <f>(E1967/D1967)*100</f>
        <v>262.27999999999997</v>
      </c>
      <c r="P1967" s="7">
        <f t="shared" si="92"/>
        <v>127.32038834951456</v>
      </c>
      <c r="Q1967" s="4" t="str">
        <f>LEFT(T1967,FIND("/",T1967,1)-1)</f>
        <v>technology</v>
      </c>
      <c r="R1967" s="4" t="str">
        <f>RIGHT(T1967,LEN(T1967)-FIND("/",T1967))</f>
        <v>hardware</v>
      </c>
      <c r="S1967" s="4" t="b">
        <v>1</v>
      </c>
      <c r="T1967" s="4" t="s">
        <v>8295</v>
      </c>
    </row>
    <row r="1968" spans="1:20" ht="28.8" x14ac:dyDescent="0.3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11">
        <f t="shared" si="90"/>
        <v>41865.332152777773</v>
      </c>
      <c r="K1968" s="4">
        <v>1405429098</v>
      </c>
      <c r="L1968" s="11">
        <f t="shared" si="91"/>
        <v>41835.332152777773</v>
      </c>
      <c r="M1968" s="4" t="b">
        <v>1</v>
      </c>
      <c r="N1968" s="4">
        <v>1513</v>
      </c>
      <c r="O1968" s="16">
        <f>(E1968/D1968)*100</f>
        <v>206.74309000000002</v>
      </c>
      <c r="P1968" s="7">
        <f t="shared" si="92"/>
        <v>136.6444745538665</v>
      </c>
      <c r="Q1968" s="4" t="str">
        <f>LEFT(T1968,FIND("/",T1968,1)-1)</f>
        <v>technology</v>
      </c>
      <c r="R1968" s="4" t="str">
        <f>RIGHT(T1968,LEN(T1968)-FIND("/",T1968))</f>
        <v>hardware</v>
      </c>
      <c r="S1968" s="4" t="b">
        <v>1</v>
      </c>
      <c r="T1968" s="4" t="s">
        <v>8295</v>
      </c>
    </row>
    <row r="1969" spans="1:20" ht="28.8" x14ac:dyDescent="0.3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11">
        <f t="shared" si="90"/>
        <v>41760.455196759256</v>
      </c>
      <c r="K1969" s="4">
        <v>1396367729</v>
      </c>
      <c r="L1969" s="11">
        <f t="shared" si="91"/>
        <v>41730.455196759256</v>
      </c>
      <c r="M1969" s="4" t="b">
        <v>1</v>
      </c>
      <c r="N1969" s="4">
        <v>405</v>
      </c>
      <c r="O1969" s="16">
        <f>(E1969/D1969)*100</f>
        <v>370.13</v>
      </c>
      <c r="P1969" s="7">
        <f t="shared" si="92"/>
        <v>182.78024691358024</v>
      </c>
      <c r="Q1969" s="4" t="str">
        <f>LEFT(T1969,FIND("/",T1969,1)-1)</f>
        <v>technology</v>
      </c>
      <c r="R1969" s="4" t="str">
        <f>RIGHT(T1969,LEN(T1969)-FIND("/",T1969))</f>
        <v>hardware</v>
      </c>
      <c r="S1969" s="4" t="b">
        <v>1</v>
      </c>
      <c r="T1969" s="4" t="s">
        <v>8295</v>
      </c>
    </row>
    <row r="1970" spans="1:20" ht="28.8" x14ac:dyDescent="0.3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11">
        <f t="shared" si="90"/>
        <v>42707.420312499999</v>
      </c>
      <c r="K1970" s="4">
        <v>1478095515</v>
      </c>
      <c r="L1970" s="11">
        <f t="shared" si="91"/>
        <v>42676.378645833327</v>
      </c>
      <c r="M1970" s="4" t="b">
        <v>1</v>
      </c>
      <c r="N1970" s="4">
        <v>510</v>
      </c>
      <c r="O1970" s="16">
        <f>(E1970/D1970)*100</f>
        <v>284.96600000000001</v>
      </c>
      <c r="P1970" s="7">
        <f t="shared" si="92"/>
        <v>279.37843137254902</v>
      </c>
      <c r="Q1970" s="4" t="str">
        <f>LEFT(T1970,FIND("/",T1970,1)-1)</f>
        <v>technology</v>
      </c>
      <c r="R1970" s="4" t="str">
        <f>RIGHT(T1970,LEN(T1970)-FIND("/",T1970))</f>
        <v>hardware</v>
      </c>
      <c r="S1970" s="4" t="b">
        <v>1</v>
      </c>
      <c r="T1970" s="4" t="s">
        <v>8295</v>
      </c>
    </row>
    <row r="1971" spans="1:20" ht="28.8" x14ac:dyDescent="0.3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11">
        <f t="shared" si="90"/>
        <v>42587.584120370368</v>
      </c>
      <c r="K1971" s="4">
        <v>1467831668</v>
      </c>
      <c r="L1971" s="11">
        <f t="shared" si="91"/>
        <v>42557.584120370368</v>
      </c>
      <c r="M1971" s="4" t="b">
        <v>1</v>
      </c>
      <c r="N1971" s="4">
        <v>1887</v>
      </c>
      <c r="O1971" s="16">
        <f>(E1971/D1971)*100</f>
        <v>579.08000000000004</v>
      </c>
      <c r="P1971" s="7">
        <f t="shared" si="92"/>
        <v>61.375728669846318</v>
      </c>
      <c r="Q1971" s="4" t="str">
        <f>LEFT(T1971,FIND("/",T1971,1)-1)</f>
        <v>technology</v>
      </c>
      <c r="R1971" s="4" t="str">
        <f>RIGHT(T1971,LEN(T1971)-FIND("/",T1971))</f>
        <v>hardware</v>
      </c>
      <c r="S1971" s="4" t="b">
        <v>1</v>
      </c>
      <c r="T1971" s="4" t="s">
        <v>8295</v>
      </c>
    </row>
    <row r="1972" spans="1:20" x14ac:dyDescent="0.3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11">
        <f t="shared" si="90"/>
        <v>41383.943298611113</v>
      </c>
      <c r="K1972" s="4">
        <v>1361248701</v>
      </c>
      <c r="L1972" s="11">
        <f t="shared" si="91"/>
        <v>41323.984965277778</v>
      </c>
      <c r="M1972" s="4" t="b">
        <v>1</v>
      </c>
      <c r="N1972" s="4">
        <v>701</v>
      </c>
      <c r="O1972" s="16">
        <f>(E1972/D1972)*100</f>
        <v>1131.8</v>
      </c>
      <c r="P1972" s="7">
        <f t="shared" si="92"/>
        <v>80.727532097004286</v>
      </c>
      <c r="Q1972" s="4" t="str">
        <f>LEFT(T1972,FIND("/",T1972,1)-1)</f>
        <v>technology</v>
      </c>
      <c r="R1972" s="4" t="str">
        <f>RIGHT(T1972,LEN(T1972)-FIND("/",T1972))</f>
        <v>hardware</v>
      </c>
      <c r="S1972" s="4" t="b">
        <v>1</v>
      </c>
      <c r="T1972" s="4" t="s">
        <v>8295</v>
      </c>
    </row>
    <row r="1973" spans="1:20" ht="28.8" x14ac:dyDescent="0.3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11">
        <f t="shared" si="90"/>
        <v>41592.958333333328</v>
      </c>
      <c r="K1973" s="4">
        <v>1381752061</v>
      </c>
      <c r="L1973" s="11">
        <f t="shared" si="91"/>
        <v>41561.29237268518</v>
      </c>
      <c r="M1973" s="4" t="b">
        <v>1</v>
      </c>
      <c r="N1973" s="4">
        <v>3863</v>
      </c>
      <c r="O1973" s="16">
        <f>(E1973/D1973)*100</f>
        <v>263.02771750000005</v>
      </c>
      <c r="P1973" s="7">
        <f t="shared" si="92"/>
        <v>272.35590732591254</v>
      </c>
      <c r="Q1973" s="4" t="str">
        <f>LEFT(T1973,FIND("/",T1973,1)-1)</f>
        <v>technology</v>
      </c>
      <c r="R1973" s="4" t="str">
        <f>RIGHT(T1973,LEN(T1973)-FIND("/",T1973))</f>
        <v>hardware</v>
      </c>
      <c r="S1973" s="4" t="b">
        <v>1</v>
      </c>
      <c r="T1973" s="4" t="s">
        <v>8295</v>
      </c>
    </row>
    <row r="1974" spans="1:20" ht="28.8" x14ac:dyDescent="0.3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11">
        <f t="shared" si="90"/>
        <v>41230.845416666663</v>
      </c>
      <c r="K1974" s="4">
        <v>1350605844</v>
      </c>
      <c r="L1974" s="11">
        <f t="shared" si="91"/>
        <v>41200.803749999999</v>
      </c>
      <c r="M1974" s="4" t="b">
        <v>1</v>
      </c>
      <c r="N1974" s="4">
        <v>238</v>
      </c>
      <c r="O1974" s="16">
        <f>(E1974/D1974)*100</f>
        <v>674.48</v>
      </c>
      <c r="P1974" s="7">
        <f t="shared" si="92"/>
        <v>70.848739495798313</v>
      </c>
      <c r="Q1974" s="4" t="str">
        <f>LEFT(T1974,FIND("/",T1974,1)-1)</f>
        <v>technology</v>
      </c>
      <c r="R1974" s="4" t="str">
        <f>RIGHT(T1974,LEN(T1974)-FIND("/",T1974))</f>
        <v>hardware</v>
      </c>
      <c r="S1974" s="4" t="b">
        <v>1</v>
      </c>
      <c r="T1974" s="4" t="s">
        <v>8295</v>
      </c>
    </row>
    <row r="1975" spans="1:20" ht="28.8" x14ac:dyDescent="0.3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11">
        <f t="shared" si="90"/>
        <v>42588.083333333336</v>
      </c>
      <c r="K1975" s="4">
        <v>1467134464</v>
      </c>
      <c r="L1975" s="11">
        <f t="shared" si="91"/>
        <v>42549.514629629623</v>
      </c>
      <c r="M1975" s="4" t="b">
        <v>1</v>
      </c>
      <c r="N1975" s="4">
        <v>2051</v>
      </c>
      <c r="O1975" s="16">
        <f>(E1975/D1975)*100</f>
        <v>256.83081313131316</v>
      </c>
      <c r="P1975" s="7">
        <f t="shared" si="92"/>
        <v>247.94003412969283</v>
      </c>
      <c r="Q1975" s="4" t="str">
        <f>LEFT(T1975,FIND("/",T1975,1)-1)</f>
        <v>technology</v>
      </c>
      <c r="R1975" s="4" t="str">
        <f>RIGHT(T1975,LEN(T1975)-FIND("/",T1975))</f>
        <v>hardware</v>
      </c>
      <c r="S1975" s="4" t="b">
        <v>1</v>
      </c>
      <c r="T1975" s="4" t="s">
        <v>8295</v>
      </c>
    </row>
    <row r="1976" spans="1:20" ht="28.8" x14ac:dyDescent="0.3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11">
        <f t="shared" si="90"/>
        <v>41505.125798611109</v>
      </c>
      <c r="K1976" s="4">
        <v>1371715269</v>
      </c>
      <c r="L1976" s="11">
        <f t="shared" si="91"/>
        <v>41445.125798611109</v>
      </c>
      <c r="M1976" s="4" t="b">
        <v>1</v>
      </c>
      <c r="N1976" s="4">
        <v>402</v>
      </c>
      <c r="O1976" s="16">
        <f>(E1976/D1976)*100</f>
        <v>375.49599999999998</v>
      </c>
      <c r="P1976" s="7">
        <f t="shared" si="92"/>
        <v>186.81393034825871</v>
      </c>
      <c r="Q1976" s="4" t="str">
        <f>LEFT(T1976,FIND("/",T1976,1)-1)</f>
        <v>technology</v>
      </c>
      <c r="R1976" s="4" t="str">
        <f>RIGHT(T1976,LEN(T1976)-FIND("/",T1976))</f>
        <v>hardware</v>
      </c>
      <c r="S1976" s="4" t="b">
        <v>1</v>
      </c>
      <c r="T1976" s="4" t="s">
        <v>8295</v>
      </c>
    </row>
    <row r="1977" spans="1:20" x14ac:dyDescent="0.3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11">
        <f t="shared" si="90"/>
        <v>41343.54688657407</v>
      </c>
      <c r="K1977" s="4">
        <v>1360346851</v>
      </c>
      <c r="L1977" s="11">
        <f t="shared" si="91"/>
        <v>41313.54688657407</v>
      </c>
      <c r="M1977" s="4" t="b">
        <v>1</v>
      </c>
      <c r="N1977" s="4">
        <v>253</v>
      </c>
      <c r="O1977" s="16">
        <f>(E1977/D1977)*100</f>
        <v>208.70837499999996</v>
      </c>
      <c r="P1977" s="7">
        <f t="shared" si="92"/>
        <v>131.98948616600788</v>
      </c>
      <c r="Q1977" s="4" t="str">
        <f>LEFT(T1977,FIND("/",T1977,1)-1)</f>
        <v>technology</v>
      </c>
      <c r="R1977" s="4" t="str">
        <f>RIGHT(T1977,LEN(T1977)-FIND("/",T1977))</f>
        <v>hardware</v>
      </c>
      <c r="S1977" s="4" t="b">
        <v>1</v>
      </c>
      <c r="T1977" s="4" t="s">
        <v>8295</v>
      </c>
    </row>
    <row r="1978" spans="1:20" x14ac:dyDescent="0.3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11">
        <f t="shared" si="90"/>
        <v>41468.691261574073</v>
      </c>
      <c r="K1978" s="4">
        <v>1371159325</v>
      </c>
      <c r="L1978" s="11">
        <f t="shared" si="91"/>
        <v>41438.691261574073</v>
      </c>
      <c r="M1978" s="4" t="b">
        <v>1</v>
      </c>
      <c r="N1978" s="4">
        <v>473</v>
      </c>
      <c r="O1978" s="16">
        <f>(E1978/D1978)*100</f>
        <v>346.6</v>
      </c>
      <c r="P1978" s="7">
        <f t="shared" si="92"/>
        <v>29.310782241014799</v>
      </c>
      <c r="Q1978" s="4" t="str">
        <f>LEFT(T1978,FIND("/",T1978,1)-1)</f>
        <v>technology</v>
      </c>
      <c r="R1978" s="4" t="str">
        <f>RIGHT(T1978,LEN(T1978)-FIND("/",T1978))</f>
        <v>hardware</v>
      </c>
      <c r="S1978" s="4" t="b">
        <v>1</v>
      </c>
      <c r="T1978" s="4" t="s">
        <v>8295</v>
      </c>
    </row>
    <row r="1979" spans="1:20" x14ac:dyDescent="0.3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11">
        <f t="shared" si="90"/>
        <v>42357.124305555553</v>
      </c>
      <c r="K1979" s="4">
        <v>1446527540</v>
      </c>
      <c r="L1979" s="11">
        <f t="shared" si="91"/>
        <v>42311.008564814816</v>
      </c>
      <c r="M1979" s="4" t="b">
        <v>1</v>
      </c>
      <c r="N1979" s="4">
        <v>821</v>
      </c>
      <c r="O1979" s="16">
        <f>(E1979/D1979)*100</f>
        <v>402.33</v>
      </c>
      <c r="P1979" s="7">
        <f t="shared" si="92"/>
        <v>245.02436053593178</v>
      </c>
      <c r="Q1979" s="4" t="str">
        <f>LEFT(T1979,FIND("/",T1979,1)-1)</f>
        <v>technology</v>
      </c>
      <c r="R1979" s="4" t="str">
        <f>RIGHT(T1979,LEN(T1979)-FIND("/",T1979))</f>
        <v>hardware</v>
      </c>
      <c r="S1979" s="4" t="b">
        <v>1</v>
      </c>
      <c r="T1979" s="4" t="s">
        <v>8295</v>
      </c>
    </row>
    <row r="1980" spans="1:20" ht="28.8" x14ac:dyDescent="0.3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11">
        <f t="shared" si="90"/>
        <v>41072.083333333328</v>
      </c>
      <c r="K1980" s="4">
        <v>1336627492</v>
      </c>
      <c r="L1980" s="11">
        <f t="shared" si="91"/>
        <v>41039.017268518517</v>
      </c>
      <c r="M1980" s="4" t="b">
        <v>1</v>
      </c>
      <c r="N1980" s="4">
        <v>388</v>
      </c>
      <c r="O1980" s="16">
        <f>(E1980/D1980)*100</f>
        <v>1026.8451399999999</v>
      </c>
      <c r="P1980" s="7">
        <f t="shared" si="92"/>
        <v>1323.2540463917526</v>
      </c>
      <c r="Q1980" s="4" t="str">
        <f>LEFT(T1980,FIND("/",T1980,1)-1)</f>
        <v>technology</v>
      </c>
      <c r="R1980" s="4" t="str">
        <f>RIGHT(T1980,LEN(T1980)-FIND("/",T1980))</f>
        <v>hardware</v>
      </c>
      <c r="S1980" s="4" t="b">
        <v>1</v>
      </c>
      <c r="T1980" s="4" t="s">
        <v>8295</v>
      </c>
    </row>
    <row r="1981" spans="1:20" x14ac:dyDescent="0.3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11">
        <f t="shared" si="90"/>
        <v>42326.999305555553</v>
      </c>
      <c r="K1981" s="4">
        <v>1444734146</v>
      </c>
      <c r="L1981" s="11">
        <f t="shared" si="91"/>
        <v>42290.25168981481</v>
      </c>
      <c r="M1981" s="4" t="b">
        <v>1</v>
      </c>
      <c r="N1981" s="4">
        <v>813</v>
      </c>
      <c r="O1981" s="16">
        <f>(E1981/D1981)*100</f>
        <v>114.901155</v>
      </c>
      <c r="P1981" s="7">
        <f t="shared" si="92"/>
        <v>282.65966789667897</v>
      </c>
      <c r="Q1981" s="4" t="str">
        <f>LEFT(T1981,FIND("/",T1981,1)-1)</f>
        <v>technology</v>
      </c>
      <c r="R1981" s="4" t="str">
        <f>RIGHT(T1981,LEN(T1981)-FIND("/",T1981))</f>
        <v>hardware</v>
      </c>
      <c r="S1981" s="4" t="b">
        <v>1</v>
      </c>
      <c r="T1981" s="4" t="s">
        <v>8295</v>
      </c>
    </row>
    <row r="1982" spans="1:20" x14ac:dyDescent="0.3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11">
        <f t="shared" si="90"/>
        <v>42463.292384259257</v>
      </c>
      <c r="K1982" s="4">
        <v>1456232462</v>
      </c>
      <c r="L1982" s="11">
        <f t="shared" si="91"/>
        <v>42423.334050925921</v>
      </c>
      <c r="M1982" s="4" t="b">
        <v>1</v>
      </c>
      <c r="N1982" s="4">
        <v>1945</v>
      </c>
      <c r="O1982" s="16">
        <f>(E1982/D1982)*100</f>
        <v>354.82402000000002</v>
      </c>
      <c r="P1982" s="7">
        <f t="shared" si="92"/>
        <v>91.214401028277635</v>
      </c>
      <c r="Q1982" s="4" t="str">
        <f>LEFT(T1982,FIND("/",T1982,1)-1)</f>
        <v>technology</v>
      </c>
      <c r="R1982" s="4" t="str">
        <f>RIGHT(T1982,LEN(T1982)-FIND("/",T1982))</f>
        <v>hardware</v>
      </c>
      <c r="S1982" s="4" t="b">
        <v>1</v>
      </c>
      <c r="T1982" s="4" t="s">
        <v>8295</v>
      </c>
    </row>
    <row r="1983" spans="1:20" ht="28.8" x14ac:dyDescent="0.3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11">
        <f t="shared" si="90"/>
        <v>41829.516956018517</v>
      </c>
      <c r="K1983" s="4">
        <v>1402334665</v>
      </c>
      <c r="L1983" s="11">
        <f t="shared" si="91"/>
        <v>41799.516956018517</v>
      </c>
      <c r="M1983" s="4" t="b">
        <v>0</v>
      </c>
      <c r="N1983" s="4">
        <v>12</v>
      </c>
      <c r="O1983" s="16">
        <f>(E1983/D1983)*100</f>
        <v>5.08</v>
      </c>
      <c r="P1983" s="7">
        <f t="shared" si="92"/>
        <v>31.75</v>
      </c>
      <c r="Q1983" s="4" t="str">
        <f>LEFT(T1983,FIND("/",T1983,1)-1)</f>
        <v>photography</v>
      </c>
      <c r="R1983" s="4" t="str">
        <f>RIGHT(T1983,LEN(T1983)-FIND("/",T1983))</f>
        <v>people</v>
      </c>
      <c r="S1983" s="4" t="b">
        <v>0</v>
      </c>
      <c r="T1983" s="4" t="s">
        <v>8296</v>
      </c>
    </row>
    <row r="1984" spans="1:20" x14ac:dyDescent="0.3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11">
        <f t="shared" si="90"/>
        <v>42708.419988425921</v>
      </c>
      <c r="K1984" s="4">
        <v>1478268287</v>
      </c>
      <c r="L1984" s="11">
        <f t="shared" si="91"/>
        <v>42678.378321759257</v>
      </c>
      <c r="M1984" s="4" t="b">
        <v>0</v>
      </c>
      <c r="N1984" s="4">
        <v>0</v>
      </c>
      <c r="O1984" s="16">
        <f>(E1984/D1984)*100</f>
        <v>0</v>
      </c>
      <c r="P1984" s="7" t="e">
        <f t="shared" si="92"/>
        <v>#DIV/0!</v>
      </c>
      <c r="Q1984" s="4" t="str">
        <f>LEFT(T1984,FIND("/",T1984,1)-1)</f>
        <v>photography</v>
      </c>
      <c r="R1984" s="4" t="str">
        <f>RIGHT(T1984,LEN(T1984)-FIND("/",T1984))</f>
        <v>people</v>
      </c>
      <c r="S1984" s="4" t="b">
        <v>0</v>
      </c>
      <c r="T1984" s="4" t="s">
        <v>8296</v>
      </c>
    </row>
    <row r="1985" spans="1:20" ht="28.8" x14ac:dyDescent="0.3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11">
        <f t="shared" si="90"/>
        <v>42615.083333333336</v>
      </c>
      <c r="K1985" s="4">
        <v>1470874618</v>
      </c>
      <c r="L1985" s="11">
        <f t="shared" si="91"/>
        <v>42592.803449074076</v>
      </c>
      <c r="M1985" s="4" t="b">
        <v>0</v>
      </c>
      <c r="N1985" s="4">
        <v>16</v>
      </c>
      <c r="O1985" s="16">
        <f>(E1985/D1985)*100</f>
        <v>4.3</v>
      </c>
      <c r="P1985" s="7">
        <f t="shared" si="92"/>
        <v>88.6875</v>
      </c>
      <c r="Q1985" s="4" t="str">
        <f>LEFT(T1985,FIND("/",T1985,1)-1)</f>
        <v>photography</v>
      </c>
      <c r="R1985" s="4" t="str">
        <f>RIGHT(T1985,LEN(T1985)-FIND("/",T1985))</f>
        <v>people</v>
      </c>
      <c r="S1985" s="4" t="b">
        <v>0</v>
      </c>
      <c r="T1985" s="4" t="s">
        <v>8296</v>
      </c>
    </row>
    <row r="1986" spans="1:20" ht="43.2" x14ac:dyDescent="0.3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11">
        <f t="shared" si="90"/>
        <v>41973.623622685183</v>
      </c>
      <c r="K1986" s="4">
        <v>1412189881</v>
      </c>
      <c r="L1986" s="11">
        <f t="shared" si="91"/>
        <v>41913.581956018512</v>
      </c>
      <c r="M1986" s="4" t="b">
        <v>0</v>
      </c>
      <c r="N1986" s="4">
        <v>7</v>
      </c>
      <c r="O1986" s="16">
        <f>(E1986/D1986)*100</f>
        <v>21.146666666666665</v>
      </c>
      <c r="P1986" s="7">
        <f t="shared" si="92"/>
        <v>453.14285714285717</v>
      </c>
      <c r="Q1986" s="4" t="str">
        <f>LEFT(T1986,FIND("/",T1986,1)-1)</f>
        <v>photography</v>
      </c>
      <c r="R1986" s="4" t="str">
        <f>RIGHT(T1986,LEN(T1986)-FIND("/",T1986))</f>
        <v>people</v>
      </c>
      <c r="S1986" s="4" t="b">
        <v>0</v>
      </c>
      <c r="T1986" s="4" t="s">
        <v>8296</v>
      </c>
    </row>
    <row r="1987" spans="1:20" ht="28.8" x14ac:dyDescent="0.3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11">
        <f t="shared" ref="J1987:J2050" si="93">(((I1987/60)/60)/24)+DATE(1970,1,1)+(-5/24)</f>
        <v>42584.749999999993</v>
      </c>
      <c r="K1987" s="4">
        <v>1467650771</v>
      </c>
      <c r="L1987" s="11">
        <f t="shared" ref="L1987:L2050" si="94">(((K1987/60)/60)/24)+DATE(1970,1,1)+(-5/24)</f>
        <v>42555.490405092591</v>
      </c>
      <c r="M1987" s="4" t="b">
        <v>0</v>
      </c>
      <c r="N1987" s="4">
        <v>4</v>
      </c>
      <c r="O1987" s="16">
        <f>(E1987/D1987)*100</f>
        <v>3.1875</v>
      </c>
      <c r="P1987" s="7">
        <f t="shared" ref="P1987:P2050" si="95">(E1987/N1987)</f>
        <v>12.75</v>
      </c>
      <c r="Q1987" s="4" t="str">
        <f>LEFT(T1987,FIND("/",T1987,1)-1)</f>
        <v>photography</v>
      </c>
      <c r="R1987" s="4" t="str">
        <f>RIGHT(T1987,LEN(T1987)-FIND("/",T1987))</f>
        <v>people</v>
      </c>
      <c r="S1987" s="4" t="b">
        <v>0</v>
      </c>
      <c r="T1987" s="4" t="s">
        <v>8296</v>
      </c>
    </row>
    <row r="1988" spans="1:20" ht="28.8" x14ac:dyDescent="0.3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11">
        <f t="shared" si="93"/>
        <v>42443.183831018519</v>
      </c>
      <c r="K1988" s="4">
        <v>1455359083</v>
      </c>
      <c r="L1988" s="11">
        <f t="shared" si="94"/>
        <v>42413.225497685176</v>
      </c>
      <c r="M1988" s="4" t="b">
        <v>0</v>
      </c>
      <c r="N1988" s="4">
        <v>1</v>
      </c>
      <c r="O1988" s="16">
        <f>(E1988/D1988)*100</f>
        <v>0.05</v>
      </c>
      <c r="P1988" s="7">
        <f t="shared" si="95"/>
        <v>1</v>
      </c>
      <c r="Q1988" s="4" t="str">
        <f>LEFT(T1988,FIND("/",T1988,1)-1)</f>
        <v>photography</v>
      </c>
      <c r="R1988" s="4" t="str">
        <f>RIGHT(T1988,LEN(T1988)-FIND("/",T1988))</f>
        <v>people</v>
      </c>
      <c r="S1988" s="4" t="b">
        <v>0</v>
      </c>
      <c r="T1988" s="4" t="s">
        <v>8296</v>
      </c>
    </row>
    <row r="1989" spans="1:20" x14ac:dyDescent="0.3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11">
        <f t="shared" si="93"/>
        <v>42064.431435185186</v>
      </c>
      <c r="K1989" s="4">
        <v>1422631276</v>
      </c>
      <c r="L1989" s="11">
        <f t="shared" si="94"/>
        <v>42034.431435185186</v>
      </c>
      <c r="M1989" s="4" t="b">
        <v>0</v>
      </c>
      <c r="N1989" s="4">
        <v>28</v>
      </c>
      <c r="O1989" s="16">
        <f>(E1989/D1989)*100</f>
        <v>42.472727272727276</v>
      </c>
      <c r="P1989" s="7">
        <f t="shared" si="95"/>
        <v>83.428571428571431</v>
      </c>
      <c r="Q1989" s="4" t="str">
        <f>LEFT(T1989,FIND("/",T1989,1)-1)</f>
        <v>photography</v>
      </c>
      <c r="R1989" s="4" t="str">
        <f>RIGHT(T1989,LEN(T1989)-FIND("/",T1989))</f>
        <v>people</v>
      </c>
      <c r="S1989" s="4" t="b">
        <v>0</v>
      </c>
      <c r="T1989" s="4" t="s">
        <v>8296</v>
      </c>
    </row>
    <row r="1990" spans="1:20" x14ac:dyDescent="0.3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11">
        <f t="shared" si="93"/>
        <v>42236.554884259262</v>
      </c>
      <c r="K1990" s="4">
        <v>1437502742</v>
      </c>
      <c r="L1990" s="11">
        <f t="shared" si="94"/>
        <v>42206.554884259262</v>
      </c>
      <c r="M1990" s="4" t="b">
        <v>0</v>
      </c>
      <c r="N1990" s="4">
        <v>1</v>
      </c>
      <c r="O1990" s="16">
        <f>(E1990/D1990)*100</f>
        <v>0.41666666666666669</v>
      </c>
      <c r="P1990" s="7">
        <f t="shared" si="95"/>
        <v>25</v>
      </c>
      <c r="Q1990" s="4" t="str">
        <f>LEFT(T1990,FIND("/",T1990,1)-1)</f>
        <v>photography</v>
      </c>
      <c r="R1990" s="4" t="str">
        <f>RIGHT(T1990,LEN(T1990)-FIND("/",T1990))</f>
        <v>people</v>
      </c>
      <c r="S1990" s="4" t="b">
        <v>0</v>
      </c>
      <c r="T1990" s="4" t="s">
        <v>8296</v>
      </c>
    </row>
    <row r="1991" spans="1:20" x14ac:dyDescent="0.3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11">
        <f t="shared" si="93"/>
        <v>42715.472314814811</v>
      </c>
      <c r="K1991" s="4">
        <v>1478881208</v>
      </c>
      <c r="L1991" s="11">
        <f t="shared" si="94"/>
        <v>42685.472314814811</v>
      </c>
      <c r="M1991" s="4" t="b">
        <v>0</v>
      </c>
      <c r="N1991" s="4">
        <v>1</v>
      </c>
      <c r="O1991" s="16">
        <f>(E1991/D1991)*100</f>
        <v>1</v>
      </c>
      <c r="P1991" s="7">
        <f t="shared" si="95"/>
        <v>50</v>
      </c>
      <c r="Q1991" s="4" t="str">
        <f>LEFT(T1991,FIND("/",T1991,1)-1)</f>
        <v>photography</v>
      </c>
      <c r="R1991" s="4" t="str">
        <f>RIGHT(T1991,LEN(T1991)-FIND("/",T1991))</f>
        <v>people</v>
      </c>
      <c r="S1991" s="4" t="b">
        <v>0</v>
      </c>
      <c r="T1991" s="4" t="s">
        <v>8296</v>
      </c>
    </row>
    <row r="1992" spans="1:20" x14ac:dyDescent="0.3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11">
        <f t="shared" si="93"/>
        <v>42412.987638888888</v>
      </c>
      <c r="K1992" s="4">
        <v>1454042532</v>
      </c>
      <c r="L1992" s="11">
        <f t="shared" si="94"/>
        <v>42397.987638888888</v>
      </c>
      <c r="M1992" s="4" t="b">
        <v>0</v>
      </c>
      <c r="N1992" s="4">
        <v>5</v>
      </c>
      <c r="O1992" s="16">
        <f>(E1992/D1992)*100</f>
        <v>16.966666666666665</v>
      </c>
      <c r="P1992" s="7">
        <f t="shared" si="95"/>
        <v>101.8</v>
      </c>
      <c r="Q1992" s="4" t="str">
        <f>LEFT(T1992,FIND("/",T1992,1)-1)</f>
        <v>photography</v>
      </c>
      <c r="R1992" s="4" t="str">
        <f>RIGHT(T1992,LEN(T1992)-FIND("/",T1992))</f>
        <v>people</v>
      </c>
      <c r="S1992" s="4" t="b">
        <v>0</v>
      </c>
      <c r="T1992" s="4" t="s">
        <v>8296</v>
      </c>
    </row>
    <row r="1993" spans="1:20" x14ac:dyDescent="0.3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11">
        <f t="shared" si="93"/>
        <v>42188.685023148144</v>
      </c>
      <c r="K1993" s="4">
        <v>1434144386</v>
      </c>
      <c r="L1993" s="11">
        <f t="shared" si="94"/>
        <v>42167.685023148144</v>
      </c>
      <c r="M1993" s="4" t="b">
        <v>0</v>
      </c>
      <c r="N1993" s="4">
        <v>3</v>
      </c>
      <c r="O1993" s="16">
        <f>(E1993/D1993)*100</f>
        <v>7.0000000000000009</v>
      </c>
      <c r="P1993" s="7">
        <f t="shared" si="95"/>
        <v>46.666666666666664</v>
      </c>
      <c r="Q1993" s="4" t="str">
        <f>LEFT(T1993,FIND("/",T1993,1)-1)</f>
        <v>photography</v>
      </c>
      <c r="R1993" s="4" t="str">
        <f>RIGHT(T1993,LEN(T1993)-FIND("/",T1993))</f>
        <v>people</v>
      </c>
      <c r="S1993" s="4" t="b">
        <v>0</v>
      </c>
      <c r="T1993" s="4" t="s">
        <v>8296</v>
      </c>
    </row>
    <row r="1994" spans="1:20" x14ac:dyDescent="0.3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11">
        <f t="shared" si="93"/>
        <v>42052.935081018521</v>
      </c>
      <c r="K1994" s="4">
        <v>1421637991</v>
      </c>
      <c r="L1994" s="11">
        <f t="shared" si="94"/>
        <v>42022.935081018521</v>
      </c>
      <c r="M1994" s="4" t="b">
        <v>0</v>
      </c>
      <c r="N1994" s="4">
        <v>2</v>
      </c>
      <c r="O1994" s="16">
        <f>(E1994/D1994)*100</f>
        <v>0.13333333333333333</v>
      </c>
      <c r="P1994" s="7">
        <f t="shared" si="95"/>
        <v>1</v>
      </c>
      <c r="Q1994" s="4" t="str">
        <f>LEFT(T1994,FIND("/",T1994,1)-1)</f>
        <v>photography</v>
      </c>
      <c r="R1994" s="4" t="str">
        <f>RIGHT(T1994,LEN(T1994)-FIND("/",T1994))</f>
        <v>people</v>
      </c>
      <c r="S1994" s="4" t="b">
        <v>0</v>
      </c>
      <c r="T1994" s="4" t="s">
        <v>8296</v>
      </c>
    </row>
    <row r="1995" spans="1:20" ht="28.8" x14ac:dyDescent="0.3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11">
        <f t="shared" si="93"/>
        <v>42359.380057870374</v>
      </c>
      <c r="K1995" s="4">
        <v>1448114837</v>
      </c>
      <c r="L1995" s="11">
        <f t="shared" si="94"/>
        <v>42329.380057870374</v>
      </c>
      <c r="M1995" s="4" t="b">
        <v>0</v>
      </c>
      <c r="N1995" s="4">
        <v>0</v>
      </c>
      <c r="O1995" s="16">
        <f>(E1995/D1995)*100</f>
        <v>0</v>
      </c>
      <c r="P1995" s="7" t="e">
        <f t="shared" si="95"/>
        <v>#DIV/0!</v>
      </c>
      <c r="Q1995" s="4" t="str">
        <f>LEFT(T1995,FIND("/",T1995,1)-1)</f>
        <v>photography</v>
      </c>
      <c r="R1995" s="4" t="str">
        <f>RIGHT(T1995,LEN(T1995)-FIND("/",T1995))</f>
        <v>people</v>
      </c>
      <c r="S1995" s="4" t="b">
        <v>0</v>
      </c>
      <c r="T1995" s="4" t="s">
        <v>8296</v>
      </c>
    </row>
    <row r="1996" spans="1:20" ht="28.8" x14ac:dyDescent="0.3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11">
        <f t="shared" si="93"/>
        <v>42710.839606481481</v>
      </c>
      <c r="K1996" s="4">
        <v>1475885342</v>
      </c>
      <c r="L1996" s="11">
        <f t="shared" si="94"/>
        <v>42650.797939814809</v>
      </c>
      <c r="M1996" s="4" t="b">
        <v>0</v>
      </c>
      <c r="N1996" s="4">
        <v>0</v>
      </c>
      <c r="O1996" s="16">
        <f>(E1996/D1996)*100</f>
        <v>0</v>
      </c>
      <c r="P1996" s="7" t="e">
        <f t="shared" si="95"/>
        <v>#DIV/0!</v>
      </c>
      <c r="Q1996" s="4" t="str">
        <f>LEFT(T1996,FIND("/",T1996,1)-1)</f>
        <v>photography</v>
      </c>
      <c r="R1996" s="4" t="str">
        <f>RIGHT(T1996,LEN(T1996)-FIND("/",T1996))</f>
        <v>people</v>
      </c>
      <c r="S1996" s="4" t="b">
        <v>0</v>
      </c>
      <c r="T1996" s="4" t="s">
        <v>8296</v>
      </c>
    </row>
    <row r="1997" spans="1:20" ht="28.8" x14ac:dyDescent="0.3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11">
        <f t="shared" si="93"/>
        <v>42201.693703703706</v>
      </c>
      <c r="K1997" s="4">
        <v>1435354736</v>
      </c>
      <c r="L1997" s="11">
        <f t="shared" si="94"/>
        <v>42181.693703703706</v>
      </c>
      <c r="M1997" s="4" t="b">
        <v>0</v>
      </c>
      <c r="N1997" s="4">
        <v>3</v>
      </c>
      <c r="O1997" s="16">
        <f>(E1997/D1997)*100</f>
        <v>7.8</v>
      </c>
      <c r="P1997" s="7">
        <f t="shared" si="95"/>
        <v>26</v>
      </c>
      <c r="Q1997" s="4" t="str">
        <f>LEFT(T1997,FIND("/",T1997,1)-1)</f>
        <v>photography</v>
      </c>
      <c r="R1997" s="4" t="str">
        <f>RIGHT(T1997,LEN(T1997)-FIND("/",T1997))</f>
        <v>people</v>
      </c>
      <c r="S1997" s="4" t="b">
        <v>0</v>
      </c>
      <c r="T1997" s="4" t="s">
        <v>8296</v>
      </c>
    </row>
    <row r="1998" spans="1:20" ht="28.8" x14ac:dyDescent="0.3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11">
        <f t="shared" si="93"/>
        <v>41830.611238425925</v>
      </c>
      <c r="K1998" s="4">
        <v>1402429211</v>
      </c>
      <c r="L1998" s="11">
        <f t="shared" si="94"/>
        <v>41800.611238425925</v>
      </c>
      <c r="M1998" s="4" t="b">
        <v>0</v>
      </c>
      <c r="N1998" s="4">
        <v>0</v>
      </c>
      <c r="O1998" s="16">
        <f>(E1998/D1998)*100</f>
        <v>0</v>
      </c>
      <c r="P1998" s="7" t="e">
        <f t="shared" si="95"/>
        <v>#DIV/0!</v>
      </c>
      <c r="Q1998" s="4" t="str">
        <f>LEFT(T1998,FIND("/",T1998,1)-1)</f>
        <v>photography</v>
      </c>
      <c r="R1998" s="4" t="str">
        <f>RIGHT(T1998,LEN(T1998)-FIND("/",T1998))</f>
        <v>people</v>
      </c>
      <c r="S1998" s="4" t="b">
        <v>0</v>
      </c>
      <c r="T1998" s="4" t="s">
        <v>8296</v>
      </c>
    </row>
    <row r="1999" spans="1:20" ht="28.8" x14ac:dyDescent="0.3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11">
        <f t="shared" si="93"/>
        <v>41877.722361111111</v>
      </c>
      <c r="K1999" s="4">
        <v>1406499612</v>
      </c>
      <c r="L1999" s="11">
        <f t="shared" si="94"/>
        <v>41847.722361111111</v>
      </c>
      <c r="M1999" s="4" t="b">
        <v>0</v>
      </c>
      <c r="N1999" s="4">
        <v>0</v>
      </c>
      <c r="O1999" s="16">
        <f>(E1999/D1999)*100</f>
        <v>0</v>
      </c>
      <c r="P1999" s="7" t="e">
        <f t="shared" si="95"/>
        <v>#DIV/0!</v>
      </c>
      <c r="Q1999" s="4" t="str">
        <f>LEFT(T1999,FIND("/",T1999,1)-1)</f>
        <v>photography</v>
      </c>
      <c r="R1999" s="4" t="str">
        <f>RIGHT(T1999,LEN(T1999)-FIND("/",T1999))</f>
        <v>people</v>
      </c>
      <c r="S1999" s="4" t="b">
        <v>0</v>
      </c>
      <c r="T1999" s="4" t="s">
        <v>8296</v>
      </c>
    </row>
    <row r="2000" spans="1:20" ht="28.8" x14ac:dyDescent="0.3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11">
        <f t="shared" si="93"/>
        <v>41851.910162037035</v>
      </c>
      <c r="K2000" s="4">
        <v>1402973438</v>
      </c>
      <c r="L2000" s="11">
        <f t="shared" si="94"/>
        <v>41806.910162037035</v>
      </c>
      <c r="M2000" s="4" t="b">
        <v>0</v>
      </c>
      <c r="N2000" s="4">
        <v>3</v>
      </c>
      <c r="O2000" s="16">
        <f>(E2000/D2000)*100</f>
        <v>26.200000000000003</v>
      </c>
      <c r="P2000" s="7">
        <f t="shared" si="95"/>
        <v>218.33333333333334</v>
      </c>
      <c r="Q2000" s="4" t="str">
        <f>LEFT(T2000,FIND("/",T2000,1)-1)</f>
        <v>photography</v>
      </c>
      <c r="R2000" s="4" t="str">
        <f>RIGHT(T2000,LEN(T2000)-FIND("/",T2000))</f>
        <v>people</v>
      </c>
      <c r="S2000" s="4" t="b">
        <v>0</v>
      </c>
      <c r="T2000" s="4" t="s">
        <v>8296</v>
      </c>
    </row>
    <row r="2001" spans="1:20" x14ac:dyDescent="0.3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11">
        <f t="shared" si="93"/>
        <v>41956.316064814811</v>
      </c>
      <c r="K2001" s="4">
        <v>1413286508</v>
      </c>
      <c r="L2001" s="11">
        <f t="shared" si="94"/>
        <v>41926.274398148147</v>
      </c>
      <c r="M2001" s="4" t="b">
        <v>0</v>
      </c>
      <c r="N2001" s="4">
        <v>7</v>
      </c>
      <c r="O2001" s="16">
        <f>(E2001/D2001)*100</f>
        <v>0.76129032258064511</v>
      </c>
      <c r="P2001" s="7">
        <f t="shared" si="95"/>
        <v>33.714285714285715</v>
      </c>
      <c r="Q2001" s="4" t="str">
        <f>LEFT(T2001,FIND("/",T2001,1)-1)</f>
        <v>photography</v>
      </c>
      <c r="R2001" s="4" t="str">
        <f>RIGHT(T2001,LEN(T2001)-FIND("/",T2001))</f>
        <v>people</v>
      </c>
      <c r="S2001" s="4" t="b">
        <v>0</v>
      </c>
      <c r="T2001" s="4" t="s">
        <v>8296</v>
      </c>
    </row>
    <row r="2002" spans="1:20" ht="28.8" x14ac:dyDescent="0.3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11">
        <f t="shared" si="93"/>
        <v>42375.743206018517</v>
      </c>
      <c r="K2002" s="4">
        <v>1449528613</v>
      </c>
      <c r="L2002" s="11">
        <f t="shared" si="94"/>
        <v>42345.743206018517</v>
      </c>
      <c r="M2002" s="4" t="b">
        <v>0</v>
      </c>
      <c r="N2002" s="4">
        <v>25</v>
      </c>
      <c r="O2002" s="16">
        <f>(E2002/D2002)*100</f>
        <v>12.5</v>
      </c>
      <c r="P2002" s="7">
        <f t="shared" si="95"/>
        <v>25</v>
      </c>
      <c r="Q2002" s="4" t="str">
        <f>LEFT(T2002,FIND("/",T2002,1)-1)</f>
        <v>photography</v>
      </c>
      <c r="R2002" s="4" t="str">
        <f>RIGHT(T2002,LEN(T2002)-FIND("/",T2002))</f>
        <v>people</v>
      </c>
      <c r="S2002" s="4" t="b">
        <v>0</v>
      </c>
      <c r="T2002" s="4" t="s">
        <v>8296</v>
      </c>
    </row>
    <row r="2003" spans="1:20" x14ac:dyDescent="0.3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11">
        <f t="shared" si="93"/>
        <v>42167.624999999993</v>
      </c>
      <c r="K2003" s="4">
        <v>1431406916</v>
      </c>
      <c r="L2003" s="11">
        <f t="shared" si="94"/>
        <v>42136.001342592594</v>
      </c>
      <c r="M2003" s="4" t="b">
        <v>1</v>
      </c>
      <c r="N2003" s="4">
        <v>1637</v>
      </c>
      <c r="O2003" s="16">
        <f>(E2003/D2003)*100</f>
        <v>382.12909090909091</v>
      </c>
      <c r="P2003" s="7">
        <f t="shared" si="95"/>
        <v>128.38790470372632</v>
      </c>
      <c r="Q2003" s="4" t="str">
        <f>LEFT(T2003,FIND("/",T2003,1)-1)</f>
        <v>technology</v>
      </c>
      <c r="R2003" s="4" t="str">
        <f>RIGHT(T2003,LEN(T2003)-FIND("/",T2003))</f>
        <v>hardware</v>
      </c>
      <c r="S2003" s="4" t="b">
        <v>1</v>
      </c>
      <c r="T2003" s="4" t="s">
        <v>8295</v>
      </c>
    </row>
    <row r="2004" spans="1:20" ht="28.8" x14ac:dyDescent="0.3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11">
        <f t="shared" si="93"/>
        <v>42758.503969907404</v>
      </c>
      <c r="K2004" s="4">
        <v>1482599143</v>
      </c>
      <c r="L2004" s="11">
        <f t="shared" si="94"/>
        <v>42728.503969907404</v>
      </c>
      <c r="M2004" s="4" t="b">
        <v>1</v>
      </c>
      <c r="N2004" s="4">
        <v>1375</v>
      </c>
      <c r="O2004" s="16">
        <f>(E2004/D2004)*100</f>
        <v>216.79422000000002</v>
      </c>
      <c r="P2004" s="7">
        <f t="shared" si="95"/>
        <v>78.834261818181815</v>
      </c>
      <c r="Q2004" s="4" t="str">
        <f>LEFT(T2004,FIND("/",T2004,1)-1)</f>
        <v>technology</v>
      </c>
      <c r="R2004" s="4" t="str">
        <f>RIGHT(T2004,LEN(T2004)-FIND("/",T2004))</f>
        <v>hardware</v>
      </c>
      <c r="S2004" s="4" t="b">
        <v>1</v>
      </c>
      <c r="T2004" s="4" t="s">
        <v>8295</v>
      </c>
    </row>
    <row r="2005" spans="1:20" ht="28.8" x14ac:dyDescent="0.3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11">
        <f t="shared" si="93"/>
        <v>40361.75</v>
      </c>
      <c r="K2005" s="4">
        <v>1276830052</v>
      </c>
      <c r="L2005" s="11">
        <f t="shared" si="94"/>
        <v>40346.917268518519</v>
      </c>
      <c r="M2005" s="4" t="b">
        <v>1</v>
      </c>
      <c r="N2005" s="4">
        <v>17</v>
      </c>
      <c r="O2005" s="16">
        <f>(E2005/D2005)*100</f>
        <v>312</v>
      </c>
      <c r="P2005" s="7">
        <f t="shared" si="95"/>
        <v>91.764705882352942</v>
      </c>
      <c r="Q2005" s="4" t="str">
        <f>LEFT(T2005,FIND("/",T2005,1)-1)</f>
        <v>technology</v>
      </c>
      <c r="R2005" s="4" t="str">
        <f>RIGHT(T2005,LEN(T2005)-FIND("/",T2005))</f>
        <v>hardware</v>
      </c>
      <c r="S2005" s="4" t="b">
        <v>1</v>
      </c>
      <c r="T2005" s="4" t="s">
        <v>8295</v>
      </c>
    </row>
    <row r="2006" spans="1:20" x14ac:dyDescent="0.3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11">
        <f t="shared" si="93"/>
        <v>41830.396562499998</v>
      </c>
      <c r="K2006" s="4">
        <v>1402410663</v>
      </c>
      <c r="L2006" s="11">
        <f t="shared" si="94"/>
        <v>41800.396562499998</v>
      </c>
      <c r="M2006" s="4" t="b">
        <v>1</v>
      </c>
      <c r="N2006" s="4">
        <v>354</v>
      </c>
      <c r="O2006" s="16">
        <f>(E2006/D2006)*100</f>
        <v>234.42048</v>
      </c>
      <c r="P2006" s="7">
        <f t="shared" si="95"/>
        <v>331.10237288135596</v>
      </c>
      <c r="Q2006" s="4" t="str">
        <f>LEFT(T2006,FIND("/",T2006,1)-1)</f>
        <v>technology</v>
      </c>
      <c r="R2006" s="4" t="str">
        <f>RIGHT(T2006,LEN(T2006)-FIND("/",T2006))</f>
        <v>hardware</v>
      </c>
      <c r="S2006" s="4" t="b">
        <v>1</v>
      </c>
      <c r="T2006" s="4" t="s">
        <v>8295</v>
      </c>
    </row>
    <row r="2007" spans="1:20" ht="28.8" x14ac:dyDescent="0.3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11">
        <f t="shared" si="93"/>
        <v>41562.957638888889</v>
      </c>
      <c r="K2007" s="4">
        <v>1379532618</v>
      </c>
      <c r="L2007" s="11">
        <f t="shared" si="94"/>
        <v>41535.604374999995</v>
      </c>
      <c r="M2007" s="4" t="b">
        <v>1</v>
      </c>
      <c r="N2007" s="4">
        <v>191</v>
      </c>
      <c r="O2007" s="16">
        <f>(E2007/D2007)*100</f>
        <v>123.68010000000001</v>
      </c>
      <c r="P2007" s="7">
        <f t="shared" si="95"/>
        <v>194.26193717277485</v>
      </c>
      <c r="Q2007" s="4" t="str">
        <f>LEFT(T2007,FIND("/",T2007,1)-1)</f>
        <v>technology</v>
      </c>
      <c r="R2007" s="4" t="str">
        <f>RIGHT(T2007,LEN(T2007)-FIND("/",T2007))</f>
        <v>hardware</v>
      </c>
      <c r="S2007" s="4" t="b">
        <v>1</v>
      </c>
      <c r="T2007" s="4" t="s">
        <v>8295</v>
      </c>
    </row>
    <row r="2008" spans="1:20" ht="28.8" x14ac:dyDescent="0.3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11">
        <f t="shared" si="93"/>
        <v>41976.333854166667</v>
      </c>
      <c r="K2008" s="4">
        <v>1414584045</v>
      </c>
      <c r="L2008" s="11">
        <f t="shared" si="94"/>
        <v>41941.292187499996</v>
      </c>
      <c r="M2008" s="4" t="b">
        <v>1</v>
      </c>
      <c r="N2008" s="4">
        <v>303</v>
      </c>
      <c r="O2008" s="16">
        <f>(E2008/D2008)*100</f>
        <v>247.84</v>
      </c>
      <c r="P2008" s="7">
        <f t="shared" si="95"/>
        <v>408.97689768976898</v>
      </c>
      <c r="Q2008" s="4" t="str">
        <f>LEFT(T2008,FIND("/",T2008,1)-1)</f>
        <v>technology</v>
      </c>
      <c r="R2008" s="4" t="str">
        <f>RIGHT(T2008,LEN(T2008)-FIND("/",T2008))</f>
        <v>hardware</v>
      </c>
      <c r="S2008" s="4" t="b">
        <v>1</v>
      </c>
      <c r="T2008" s="4" t="s">
        <v>8295</v>
      </c>
    </row>
    <row r="2009" spans="1:20" ht="28.8" x14ac:dyDescent="0.3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11">
        <f t="shared" si="93"/>
        <v>40413.958333333328</v>
      </c>
      <c r="K2009" s="4">
        <v>1276891586</v>
      </c>
      <c r="L2009" s="11">
        <f t="shared" si="94"/>
        <v>40347.629467592589</v>
      </c>
      <c r="M2009" s="4" t="b">
        <v>1</v>
      </c>
      <c r="N2009" s="4">
        <v>137</v>
      </c>
      <c r="O2009" s="16">
        <f>(E2009/D2009)*100</f>
        <v>115.7092</v>
      </c>
      <c r="P2009" s="7">
        <f t="shared" si="95"/>
        <v>84.459270072992695</v>
      </c>
      <c r="Q2009" s="4" t="str">
        <f>LEFT(T2009,FIND("/",T2009,1)-1)</f>
        <v>technology</v>
      </c>
      <c r="R2009" s="4" t="str">
        <f>RIGHT(T2009,LEN(T2009)-FIND("/",T2009))</f>
        <v>hardware</v>
      </c>
      <c r="S2009" s="4" t="b">
        <v>1</v>
      </c>
      <c r="T2009" s="4" t="s">
        <v>8295</v>
      </c>
    </row>
    <row r="2010" spans="1:20" ht="28.8" x14ac:dyDescent="0.3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11">
        <f t="shared" si="93"/>
        <v>40805.396087962959</v>
      </c>
      <c r="K2010" s="4">
        <v>1312641022</v>
      </c>
      <c r="L2010" s="11">
        <f t="shared" si="94"/>
        <v>40761.396087962959</v>
      </c>
      <c r="M2010" s="4" t="b">
        <v>1</v>
      </c>
      <c r="N2010" s="4">
        <v>41</v>
      </c>
      <c r="O2010" s="16">
        <f>(E2010/D2010)*100</f>
        <v>117.07484768810599</v>
      </c>
      <c r="P2010" s="7">
        <f t="shared" si="95"/>
        <v>44.853658536585364</v>
      </c>
      <c r="Q2010" s="4" t="str">
        <f>LEFT(T2010,FIND("/",T2010,1)-1)</f>
        <v>technology</v>
      </c>
      <c r="R2010" s="4" t="str">
        <f>RIGHT(T2010,LEN(T2010)-FIND("/",T2010))</f>
        <v>hardware</v>
      </c>
      <c r="S2010" s="4" t="b">
        <v>1</v>
      </c>
      <c r="T2010" s="4" t="s">
        <v>8295</v>
      </c>
    </row>
    <row r="2011" spans="1:20" ht="28.8" x14ac:dyDescent="0.3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11">
        <f t="shared" si="93"/>
        <v>42697.156747685185</v>
      </c>
      <c r="K2011" s="4">
        <v>1476776743</v>
      </c>
      <c r="L2011" s="11">
        <f t="shared" si="94"/>
        <v>42661.115081018514</v>
      </c>
      <c r="M2011" s="4" t="b">
        <v>1</v>
      </c>
      <c r="N2011" s="4">
        <v>398</v>
      </c>
      <c r="O2011" s="16">
        <f>(E2011/D2011)*100</f>
        <v>305.15800000000002</v>
      </c>
      <c r="P2011" s="7">
        <f t="shared" si="95"/>
        <v>383.3643216080402</v>
      </c>
      <c r="Q2011" s="4" t="str">
        <f>LEFT(T2011,FIND("/",T2011,1)-1)</f>
        <v>technology</v>
      </c>
      <c r="R2011" s="4" t="str">
        <f>RIGHT(T2011,LEN(T2011)-FIND("/",T2011))</f>
        <v>hardware</v>
      </c>
      <c r="S2011" s="4" t="b">
        <v>1</v>
      </c>
      <c r="T2011" s="4" t="s">
        <v>8295</v>
      </c>
    </row>
    <row r="2012" spans="1:20" x14ac:dyDescent="0.3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11">
        <f t="shared" si="93"/>
        <v>42600.788090277776</v>
      </c>
      <c r="K2012" s="4">
        <v>1468972491</v>
      </c>
      <c r="L2012" s="11">
        <f t="shared" si="94"/>
        <v>42570.788090277776</v>
      </c>
      <c r="M2012" s="4" t="b">
        <v>1</v>
      </c>
      <c r="N2012" s="4">
        <v>1737</v>
      </c>
      <c r="O2012" s="16">
        <f>(E2012/D2012)*100</f>
        <v>320.05299999999994</v>
      </c>
      <c r="P2012" s="7">
        <f t="shared" si="95"/>
        <v>55.276856649395505</v>
      </c>
      <c r="Q2012" s="4" t="str">
        <f>LEFT(T2012,FIND("/",T2012,1)-1)</f>
        <v>technology</v>
      </c>
      <c r="R2012" s="4" t="str">
        <f>RIGHT(T2012,LEN(T2012)-FIND("/",T2012))</f>
        <v>hardware</v>
      </c>
      <c r="S2012" s="4" t="b">
        <v>1</v>
      </c>
      <c r="T2012" s="4" t="s">
        <v>8295</v>
      </c>
    </row>
    <row r="2013" spans="1:20" x14ac:dyDescent="0.3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11">
        <f t="shared" si="93"/>
        <v>42380.749999999993</v>
      </c>
      <c r="K2013" s="4">
        <v>1449650173</v>
      </c>
      <c r="L2013" s="11">
        <f t="shared" si="94"/>
        <v>42347.150150462963</v>
      </c>
      <c r="M2013" s="4" t="b">
        <v>1</v>
      </c>
      <c r="N2013" s="4">
        <v>971</v>
      </c>
      <c r="O2013" s="16">
        <f>(E2013/D2013)*100</f>
        <v>819.56399999999996</v>
      </c>
      <c r="P2013" s="7">
        <f t="shared" si="95"/>
        <v>422.02059732234807</v>
      </c>
      <c r="Q2013" s="4" t="str">
        <f>LEFT(T2013,FIND("/",T2013,1)-1)</f>
        <v>technology</v>
      </c>
      <c r="R2013" s="4" t="str">
        <f>RIGHT(T2013,LEN(T2013)-FIND("/",T2013))</f>
        <v>hardware</v>
      </c>
      <c r="S2013" s="4" t="b">
        <v>1</v>
      </c>
      <c r="T2013" s="4" t="s">
        <v>8295</v>
      </c>
    </row>
    <row r="2014" spans="1:20" ht="28.8" x14ac:dyDescent="0.3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11">
        <f t="shared" si="93"/>
        <v>42040.613900462959</v>
      </c>
      <c r="K2014" s="4">
        <v>1420573441</v>
      </c>
      <c r="L2014" s="11">
        <f t="shared" si="94"/>
        <v>42010.613900462959</v>
      </c>
      <c r="M2014" s="4" t="b">
        <v>1</v>
      </c>
      <c r="N2014" s="4">
        <v>183</v>
      </c>
      <c r="O2014" s="16">
        <f>(E2014/D2014)*100</f>
        <v>234.90000000000003</v>
      </c>
      <c r="P2014" s="7">
        <f t="shared" si="95"/>
        <v>64.180327868852459</v>
      </c>
      <c r="Q2014" s="4" t="str">
        <f>LEFT(T2014,FIND("/",T2014,1)-1)</f>
        <v>technology</v>
      </c>
      <c r="R2014" s="4" t="str">
        <f>RIGHT(T2014,LEN(T2014)-FIND("/",T2014))</f>
        <v>hardware</v>
      </c>
      <c r="S2014" s="4" t="b">
        <v>1</v>
      </c>
      <c r="T2014" s="4" t="s">
        <v>8295</v>
      </c>
    </row>
    <row r="2015" spans="1:20" ht="28.8" x14ac:dyDescent="0.3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11">
        <f t="shared" si="93"/>
        <v>42559.752476851849</v>
      </c>
      <c r="K2015" s="4">
        <v>1462835014</v>
      </c>
      <c r="L2015" s="11">
        <f t="shared" si="94"/>
        <v>42499.752476851849</v>
      </c>
      <c r="M2015" s="4" t="b">
        <v>1</v>
      </c>
      <c r="N2015" s="4">
        <v>4562</v>
      </c>
      <c r="O2015" s="16">
        <f>(E2015/D2015)*100</f>
        <v>494.91374999999999</v>
      </c>
      <c r="P2015" s="7">
        <f t="shared" si="95"/>
        <v>173.57781674704077</v>
      </c>
      <c r="Q2015" s="4" t="str">
        <f>LEFT(T2015,FIND("/",T2015,1)-1)</f>
        <v>technology</v>
      </c>
      <c r="R2015" s="4" t="str">
        <f>RIGHT(T2015,LEN(T2015)-FIND("/",T2015))</f>
        <v>hardware</v>
      </c>
      <c r="S2015" s="4" t="b">
        <v>1</v>
      </c>
      <c r="T2015" s="4" t="s">
        <v>8295</v>
      </c>
    </row>
    <row r="2016" spans="1:20" ht="28.8" x14ac:dyDescent="0.3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11">
        <f t="shared" si="93"/>
        <v>41357.964571759258</v>
      </c>
      <c r="K2016" s="4">
        <v>1361250539</v>
      </c>
      <c r="L2016" s="11">
        <f t="shared" si="94"/>
        <v>41324.006238425922</v>
      </c>
      <c r="M2016" s="4" t="b">
        <v>1</v>
      </c>
      <c r="N2016" s="4">
        <v>26457</v>
      </c>
      <c r="O2016" s="16">
        <f>(E2016/D2016)*100</f>
        <v>7813.7822333333334</v>
      </c>
      <c r="P2016" s="7">
        <f t="shared" si="95"/>
        <v>88.601680840609291</v>
      </c>
      <c r="Q2016" s="4" t="str">
        <f>LEFT(T2016,FIND("/",T2016,1)-1)</f>
        <v>technology</v>
      </c>
      <c r="R2016" s="4" t="str">
        <f>RIGHT(T2016,LEN(T2016)-FIND("/",T2016))</f>
        <v>hardware</v>
      </c>
      <c r="S2016" s="4" t="b">
        <v>1</v>
      </c>
      <c r="T2016" s="4" t="s">
        <v>8295</v>
      </c>
    </row>
    <row r="2017" spans="1:20" x14ac:dyDescent="0.3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11">
        <f t="shared" si="93"/>
        <v>40795.668553240735</v>
      </c>
      <c r="K2017" s="4">
        <v>1313010163</v>
      </c>
      <c r="L2017" s="11">
        <f t="shared" si="94"/>
        <v>40765.668553240735</v>
      </c>
      <c r="M2017" s="4" t="b">
        <v>1</v>
      </c>
      <c r="N2017" s="4">
        <v>162</v>
      </c>
      <c r="O2017" s="16">
        <f>(E2017/D2017)*100</f>
        <v>113.00013888888888</v>
      </c>
      <c r="P2017" s="7">
        <f t="shared" si="95"/>
        <v>50.222283950617282</v>
      </c>
      <c r="Q2017" s="4" t="str">
        <f>LEFT(T2017,FIND("/",T2017,1)-1)</f>
        <v>technology</v>
      </c>
      <c r="R2017" s="4" t="str">
        <f>RIGHT(T2017,LEN(T2017)-FIND("/",T2017))</f>
        <v>hardware</v>
      </c>
      <c r="S2017" s="4" t="b">
        <v>1</v>
      </c>
      <c r="T2017" s="4" t="s">
        <v>8295</v>
      </c>
    </row>
    <row r="2018" spans="1:20" ht="28.8" x14ac:dyDescent="0.3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11">
        <f t="shared" si="93"/>
        <v>41342.672442129624</v>
      </c>
      <c r="K2018" s="4">
        <v>1360271299</v>
      </c>
      <c r="L2018" s="11">
        <f t="shared" si="94"/>
        <v>41312.672442129624</v>
      </c>
      <c r="M2018" s="4" t="b">
        <v>1</v>
      </c>
      <c r="N2018" s="4">
        <v>479</v>
      </c>
      <c r="O2018" s="16">
        <f>(E2018/D2018)*100</f>
        <v>921.54219999999998</v>
      </c>
      <c r="P2018" s="7">
        <f t="shared" si="95"/>
        <v>192.38876826722338</v>
      </c>
      <c r="Q2018" s="4" t="str">
        <f>LEFT(T2018,FIND("/",T2018,1)-1)</f>
        <v>technology</v>
      </c>
      <c r="R2018" s="4" t="str">
        <f>RIGHT(T2018,LEN(T2018)-FIND("/",T2018))</f>
        <v>hardware</v>
      </c>
      <c r="S2018" s="4" t="b">
        <v>1</v>
      </c>
      <c r="T2018" s="4" t="s">
        <v>8295</v>
      </c>
    </row>
    <row r="2019" spans="1:20" ht="28.8" x14ac:dyDescent="0.3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11">
        <f t="shared" si="93"/>
        <v>40991.958333333328</v>
      </c>
      <c r="K2019" s="4">
        <v>1329873755</v>
      </c>
      <c r="L2019" s="11">
        <f t="shared" si="94"/>
        <v>40960.849016203698</v>
      </c>
      <c r="M2019" s="4" t="b">
        <v>1</v>
      </c>
      <c r="N2019" s="4">
        <v>426</v>
      </c>
      <c r="O2019" s="16">
        <f>(E2019/D2019)*100</f>
        <v>125.10239999999999</v>
      </c>
      <c r="P2019" s="7">
        <f t="shared" si="95"/>
        <v>73.416901408450698</v>
      </c>
      <c r="Q2019" s="4" t="str">
        <f>LEFT(T2019,FIND("/",T2019,1)-1)</f>
        <v>technology</v>
      </c>
      <c r="R2019" s="4" t="str">
        <f>RIGHT(T2019,LEN(T2019)-FIND("/",T2019))</f>
        <v>hardware</v>
      </c>
      <c r="S2019" s="4" t="b">
        <v>1</v>
      </c>
      <c r="T2019" s="4" t="s">
        <v>8295</v>
      </c>
    </row>
    <row r="2020" spans="1:20" ht="28.8" x14ac:dyDescent="0.3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11">
        <f t="shared" si="93"/>
        <v>42229.157511574071</v>
      </c>
      <c r="K2020" s="4">
        <v>1436863609</v>
      </c>
      <c r="L2020" s="11">
        <f t="shared" si="94"/>
        <v>42199.157511574071</v>
      </c>
      <c r="M2020" s="4" t="b">
        <v>1</v>
      </c>
      <c r="N2020" s="4">
        <v>450</v>
      </c>
      <c r="O2020" s="16">
        <f>(E2020/D2020)*100</f>
        <v>102.24343076923077</v>
      </c>
      <c r="P2020" s="7">
        <f t="shared" si="95"/>
        <v>147.68495555555555</v>
      </c>
      <c r="Q2020" s="4" t="str">
        <f>LEFT(T2020,FIND("/",T2020,1)-1)</f>
        <v>technology</v>
      </c>
      <c r="R2020" s="4" t="str">
        <f>RIGHT(T2020,LEN(T2020)-FIND("/",T2020))</f>
        <v>hardware</v>
      </c>
      <c r="S2020" s="4" t="b">
        <v>1</v>
      </c>
      <c r="T2020" s="4" t="s">
        <v>8295</v>
      </c>
    </row>
    <row r="2021" spans="1:20" ht="28.8" x14ac:dyDescent="0.3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11">
        <f t="shared" si="93"/>
        <v>42635.500243055554</v>
      </c>
      <c r="K2021" s="4">
        <v>1471971621</v>
      </c>
      <c r="L2021" s="11">
        <f t="shared" si="94"/>
        <v>42605.500243055554</v>
      </c>
      <c r="M2021" s="4" t="b">
        <v>1</v>
      </c>
      <c r="N2021" s="4">
        <v>1780</v>
      </c>
      <c r="O2021" s="16">
        <f>(E2021/D2021)*100</f>
        <v>484.90975000000003</v>
      </c>
      <c r="P2021" s="7">
        <f t="shared" si="95"/>
        <v>108.96848314606741</v>
      </c>
      <c r="Q2021" s="4" t="str">
        <f>LEFT(T2021,FIND("/",T2021,1)-1)</f>
        <v>technology</v>
      </c>
      <c r="R2021" s="4" t="str">
        <f>RIGHT(T2021,LEN(T2021)-FIND("/",T2021))</f>
        <v>hardware</v>
      </c>
      <c r="S2021" s="4" t="b">
        <v>1</v>
      </c>
      <c r="T2021" s="4" t="s">
        <v>8295</v>
      </c>
    </row>
    <row r="2022" spans="1:20" ht="28.8" x14ac:dyDescent="0.3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11">
        <f t="shared" si="93"/>
        <v>41773.752777777772</v>
      </c>
      <c r="K2022" s="4">
        <v>1396923624</v>
      </c>
      <c r="L2022" s="11">
        <f t="shared" si="94"/>
        <v>41736.88916666666</v>
      </c>
      <c r="M2022" s="4" t="b">
        <v>1</v>
      </c>
      <c r="N2022" s="4">
        <v>122</v>
      </c>
      <c r="O2022" s="16">
        <f>(E2022/D2022)*100</f>
        <v>192.33333333333334</v>
      </c>
      <c r="P2022" s="7">
        <f t="shared" si="95"/>
        <v>23.647540983606557</v>
      </c>
      <c r="Q2022" s="4" t="str">
        <f>LEFT(T2022,FIND("/",T2022,1)-1)</f>
        <v>technology</v>
      </c>
      <c r="R2022" s="4" t="str">
        <f>RIGHT(T2022,LEN(T2022)-FIND("/",T2022))</f>
        <v>hardware</v>
      </c>
      <c r="S2022" s="4" t="b">
        <v>1</v>
      </c>
      <c r="T2022" s="4" t="s">
        <v>8295</v>
      </c>
    </row>
    <row r="2023" spans="1:20" ht="28.8" x14ac:dyDescent="0.3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11">
        <f t="shared" si="93"/>
        <v>41905.862233796295</v>
      </c>
      <c r="K2023" s="4">
        <v>1407634897</v>
      </c>
      <c r="L2023" s="11">
        <f t="shared" si="94"/>
        <v>41860.862233796295</v>
      </c>
      <c r="M2023" s="4" t="b">
        <v>1</v>
      </c>
      <c r="N2023" s="4">
        <v>95</v>
      </c>
      <c r="O2023" s="16">
        <f>(E2023/D2023)*100</f>
        <v>281.10000000000002</v>
      </c>
      <c r="P2023" s="7">
        <f t="shared" si="95"/>
        <v>147.94736842105263</v>
      </c>
      <c r="Q2023" s="4" t="str">
        <f>LEFT(T2023,FIND("/",T2023,1)-1)</f>
        <v>technology</v>
      </c>
      <c r="R2023" s="4" t="str">
        <f>RIGHT(T2023,LEN(T2023)-FIND("/",T2023))</f>
        <v>hardware</v>
      </c>
      <c r="S2023" s="4" t="b">
        <v>1</v>
      </c>
      <c r="T2023" s="4" t="s">
        <v>8295</v>
      </c>
    </row>
    <row r="2024" spans="1:20" ht="28.8" x14ac:dyDescent="0.3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11">
        <f t="shared" si="93"/>
        <v>42532.36078703704</v>
      </c>
      <c r="K2024" s="4">
        <v>1463060372</v>
      </c>
      <c r="L2024" s="11">
        <f t="shared" si="94"/>
        <v>42502.36078703704</v>
      </c>
      <c r="M2024" s="4" t="b">
        <v>1</v>
      </c>
      <c r="N2024" s="4">
        <v>325</v>
      </c>
      <c r="O2024" s="16">
        <f>(E2024/D2024)*100</f>
        <v>125.13700000000001</v>
      </c>
      <c r="P2024" s="7">
        <f t="shared" si="95"/>
        <v>385.03692307692307</v>
      </c>
      <c r="Q2024" s="4" t="str">
        <f>LEFT(T2024,FIND("/",T2024,1)-1)</f>
        <v>technology</v>
      </c>
      <c r="R2024" s="4" t="str">
        <f>RIGHT(T2024,LEN(T2024)-FIND("/",T2024))</f>
        <v>hardware</v>
      </c>
      <c r="S2024" s="4" t="b">
        <v>1</v>
      </c>
      <c r="T2024" s="4" t="s">
        <v>8295</v>
      </c>
    </row>
    <row r="2025" spans="1:20" ht="28.8" x14ac:dyDescent="0.3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11">
        <f t="shared" si="93"/>
        <v>42166.212418981479</v>
      </c>
      <c r="K2025" s="4">
        <v>1431425153</v>
      </c>
      <c r="L2025" s="11">
        <f t="shared" si="94"/>
        <v>42136.212418981479</v>
      </c>
      <c r="M2025" s="4" t="b">
        <v>1</v>
      </c>
      <c r="N2025" s="4">
        <v>353</v>
      </c>
      <c r="O2025" s="16">
        <f>(E2025/D2025)*100</f>
        <v>161.459</v>
      </c>
      <c r="P2025" s="7">
        <f t="shared" si="95"/>
        <v>457.39093484419266</v>
      </c>
      <c r="Q2025" s="4" t="str">
        <f>LEFT(T2025,FIND("/",T2025,1)-1)</f>
        <v>technology</v>
      </c>
      <c r="R2025" s="4" t="str">
        <f>RIGHT(T2025,LEN(T2025)-FIND("/",T2025))</f>
        <v>hardware</v>
      </c>
      <c r="S2025" s="4" t="b">
        <v>1</v>
      </c>
      <c r="T2025" s="4" t="s">
        <v>8295</v>
      </c>
    </row>
    <row r="2026" spans="1:20" ht="28.8" x14ac:dyDescent="0.3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11">
        <f t="shared" si="93"/>
        <v>41133.916666666664</v>
      </c>
      <c r="K2026" s="4">
        <v>1341875544</v>
      </c>
      <c r="L2026" s="11">
        <f t="shared" si="94"/>
        <v>41099.758611111109</v>
      </c>
      <c r="M2026" s="4" t="b">
        <v>1</v>
      </c>
      <c r="N2026" s="4">
        <v>105</v>
      </c>
      <c r="O2026" s="16">
        <f>(E2026/D2026)*100</f>
        <v>585.35</v>
      </c>
      <c r="P2026" s="7">
        <f t="shared" si="95"/>
        <v>222.99047619047619</v>
      </c>
      <c r="Q2026" s="4" t="str">
        <f>LEFT(T2026,FIND("/",T2026,1)-1)</f>
        <v>technology</v>
      </c>
      <c r="R2026" s="4" t="str">
        <f>RIGHT(T2026,LEN(T2026)-FIND("/",T2026))</f>
        <v>hardware</v>
      </c>
      <c r="S2026" s="4" t="b">
        <v>1</v>
      </c>
      <c r="T2026" s="4" t="s">
        <v>8295</v>
      </c>
    </row>
    <row r="2027" spans="1:20" ht="28.8" x14ac:dyDescent="0.3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11">
        <f t="shared" si="93"/>
        <v>42165.976226851846</v>
      </c>
      <c r="K2027" s="4">
        <v>1431404746</v>
      </c>
      <c r="L2027" s="11">
        <f t="shared" si="94"/>
        <v>42135.976226851846</v>
      </c>
      <c r="M2027" s="4" t="b">
        <v>1</v>
      </c>
      <c r="N2027" s="4">
        <v>729</v>
      </c>
      <c r="O2027" s="16">
        <f>(E2027/D2027)*100</f>
        <v>201.14999999999998</v>
      </c>
      <c r="P2027" s="7">
        <f t="shared" si="95"/>
        <v>220.74074074074073</v>
      </c>
      <c r="Q2027" s="4" t="str">
        <f>LEFT(T2027,FIND("/",T2027,1)-1)</f>
        <v>technology</v>
      </c>
      <c r="R2027" s="4" t="str">
        <f>RIGHT(T2027,LEN(T2027)-FIND("/",T2027))</f>
        <v>hardware</v>
      </c>
      <c r="S2027" s="4" t="b">
        <v>1</v>
      </c>
      <c r="T2027" s="4" t="s">
        <v>8295</v>
      </c>
    </row>
    <row r="2028" spans="1:20" x14ac:dyDescent="0.3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11">
        <f t="shared" si="93"/>
        <v>41749.957638888889</v>
      </c>
      <c r="K2028" s="4">
        <v>1394127585</v>
      </c>
      <c r="L2028" s="11">
        <f t="shared" si="94"/>
        <v>41704.527604166666</v>
      </c>
      <c r="M2028" s="4" t="b">
        <v>1</v>
      </c>
      <c r="N2028" s="4">
        <v>454</v>
      </c>
      <c r="O2028" s="16">
        <f>(E2028/D2028)*100</f>
        <v>133.48307999999997</v>
      </c>
      <c r="P2028" s="7">
        <f t="shared" si="95"/>
        <v>73.503898678414089</v>
      </c>
      <c r="Q2028" s="4" t="str">
        <f>LEFT(T2028,FIND("/",T2028,1)-1)</f>
        <v>technology</v>
      </c>
      <c r="R2028" s="4" t="str">
        <f>RIGHT(T2028,LEN(T2028)-FIND("/",T2028))</f>
        <v>hardware</v>
      </c>
      <c r="S2028" s="4" t="b">
        <v>1</v>
      </c>
      <c r="T2028" s="4" t="s">
        <v>8295</v>
      </c>
    </row>
    <row r="2029" spans="1:20" ht="28.8" x14ac:dyDescent="0.3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11">
        <f t="shared" si="93"/>
        <v>42093.563877314817</v>
      </c>
      <c r="K2029" s="4">
        <v>1423855919</v>
      </c>
      <c r="L2029" s="11">
        <f t="shared" si="94"/>
        <v>42048.605543981481</v>
      </c>
      <c r="M2029" s="4" t="b">
        <v>1</v>
      </c>
      <c r="N2029" s="4">
        <v>539</v>
      </c>
      <c r="O2029" s="16">
        <f>(E2029/D2029)*100</f>
        <v>120.24900000000001</v>
      </c>
      <c r="P2029" s="7">
        <f t="shared" si="95"/>
        <v>223.09647495361781</v>
      </c>
      <c r="Q2029" s="4" t="str">
        <f>LEFT(T2029,FIND("/",T2029,1)-1)</f>
        <v>technology</v>
      </c>
      <c r="R2029" s="4" t="str">
        <f>RIGHT(T2029,LEN(T2029)-FIND("/",T2029))</f>
        <v>hardware</v>
      </c>
      <c r="S2029" s="4" t="b">
        <v>1</v>
      </c>
      <c r="T2029" s="4" t="s">
        <v>8295</v>
      </c>
    </row>
    <row r="2030" spans="1:20" x14ac:dyDescent="0.3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11">
        <f t="shared" si="93"/>
        <v>40252.704861111109</v>
      </c>
      <c r="K2030" s="4">
        <v>1265493806</v>
      </c>
      <c r="L2030" s="11">
        <f t="shared" si="94"/>
        <v>40215.710717592592</v>
      </c>
      <c r="M2030" s="4" t="b">
        <v>1</v>
      </c>
      <c r="N2030" s="4">
        <v>79</v>
      </c>
      <c r="O2030" s="16">
        <f>(E2030/D2030)*100</f>
        <v>126.16666666666667</v>
      </c>
      <c r="P2030" s="7">
        <f t="shared" si="95"/>
        <v>47.911392405063289</v>
      </c>
      <c r="Q2030" s="4" t="str">
        <f>LEFT(T2030,FIND("/",T2030,1)-1)</f>
        <v>technology</v>
      </c>
      <c r="R2030" s="4" t="str">
        <f>RIGHT(T2030,LEN(T2030)-FIND("/",T2030))</f>
        <v>hardware</v>
      </c>
      <c r="S2030" s="4" t="b">
        <v>1</v>
      </c>
      <c r="T2030" s="4" t="s">
        <v>8295</v>
      </c>
    </row>
    <row r="2031" spans="1:20" x14ac:dyDescent="0.3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11">
        <f t="shared" si="93"/>
        <v>41877.813437500001</v>
      </c>
      <c r="K2031" s="4">
        <v>1406507481</v>
      </c>
      <c r="L2031" s="11">
        <f t="shared" si="94"/>
        <v>41847.813437500001</v>
      </c>
      <c r="M2031" s="4" t="b">
        <v>1</v>
      </c>
      <c r="N2031" s="4">
        <v>94</v>
      </c>
      <c r="O2031" s="16">
        <f>(E2031/D2031)*100</f>
        <v>361.2</v>
      </c>
      <c r="P2031" s="7">
        <f t="shared" si="95"/>
        <v>96.063829787234042</v>
      </c>
      <c r="Q2031" s="4" t="str">
        <f>LEFT(T2031,FIND("/",T2031,1)-1)</f>
        <v>technology</v>
      </c>
      <c r="R2031" s="4" t="str">
        <f>RIGHT(T2031,LEN(T2031)-FIND("/",T2031))</f>
        <v>hardware</v>
      </c>
      <c r="S2031" s="4" t="b">
        <v>1</v>
      </c>
      <c r="T2031" s="4" t="s">
        <v>8295</v>
      </c>
    </row>
    <row r="2032" spans="1:20" ht="28.8" x14ac:dyDescent="0.3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11">
        <f t="shared" si="93"/>
        <v>41242.788148148145</v>
      </c>
      <c r="K2032" s="4">
        <v>1351641296</v>
      </c>
      <c r="L2032" s="11">
        <f t="shared" si="94"/>
        <v>41212.788148148145</v>
      </c>
      <c r="M2032" s="4" t="b">
        <v>1</v>
      </c>
      <c r="N2032" s="4">
        <v>625</v>
      </c>
      <c r="O2032" s="16">
        <f>(E2032/D2032)*100</f>
        <v>226.239013671875</v>
      </c>
      <c r="P2032" s="7">
        <f t="shared" si="95"/>
        <v>118.6144</v>
      </c>
      <c r="Q2032" s="4" t="str">
        <f>LEFT(T2032,FIND("/",T2032,1)-1)</f>
        <v>technology</v>
      </c>
      <c r="R2032" s="4" t="str">
        <f>RIGHT(T2032,LEN(T2032)-FIND("/",T2032))</f>
        <v>hardware</v>
      </c>
      <c r="S2032" s="4" t="b">
        <v>1</v>
      </c>
      <c r="T2032" s="4" t="s">
        <v>8295</v>
      </c>
    </row>
    <row r="2033" spans="1:20" x14ac:dyDescent="0.3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11">
        <f t="shared" si="93"/>
        <v>42012.833333333336</v>
      </c>
      <c r="K2033" s="4">
        <v>1417506853</v>
      </c>
      <c r="L2033" s="11">
        <f t="shared" si="94"/>
        <v>41975.120983796289</v>
      </c>
      <c r="M2033" s="4" t="b">
        <v>1</v>
      </c>
      <c r="N2033" s="4">
        <v>508</v>
      </c>
      <c r="O2033" s="16">
        <f>(E2033/D2033)*100</f>
        <v>120.35</v>
      </c>
      <c r="P2033" s="7">
        <f t="shared" si="95"/>
        <v>118.45472440944881</v>
      </c>
      <c r="Q2033" s="4" t="str">
        <f>LEFT(T2033,FIND("/",T2033,1)-1)</f>
        <v>technology</v>
      </c>
      <c r="R2033" s="4" t="str">
        <f>RIGHT(T2033,LEN(T2033)-FIND("/",T2033))</f>
        <v>hardware</v>
      </c>
      <c r="S2033" s="4" t="b">
        <v>1</v>
      </c>
      <c r="T2033" s="4" t="s">
        <v>8295</v>
      </c>
    </row>
    <row r="2034" spans="1:20" ht="28.8" x14ac:dyDescent="0.3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11">
        <f t="shared" si="93"/>
        <v>42718.999999999993</v>
      </c>
      <c r="K2034" s="4">
        <v>1479216874</v>
      </c>
      <c r="L2034" s="11">
        <f t="shared" si="94"/>
        <v>42689.35733796296</v>
      </c>
      <c r="M2034" s="4" t="b">
        <v>1</v>
      </c>
      <c r="N2034" s="4">
        <v>531</v>
      </c>
      <c r="O2034" s="16">
        <f>(E2034/D2034)*100</f>
        <v>304.18799999999999</v>
      </c>
      <c r="P2034" s="7">
        <f t="shared" si="95"/>
        <v>143.21468926553672</v>
      </c>
      <c r="Q2034" s="4" t="str">
        <f>LEFT(T2034,FIND("/",T2034,1)-1)</f>
        <v>technology</v>
      </c>
      <c r="R2034" s="4" t="str">
        <f>RIGHT(T2034,LEN(T2034)-FIND("/",T2034))</f>
        <v>hardware</v>
      </c>
      <c r="S2034" s="4" t="b">
        <v>1</v>
      </c>
      <c r="T2034" s="4" t="s">
        <v>8295</v>
      </c>
    </row>
    <row r="2035" spans="1:20" ht="28.8" x14ac:dyDescent="0.3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11">
        <f t="shared" si="93"/>
        <v>41754.874050925922</v>
      </c>
      <c r="K2035" s="4">
        <v>1395885518</v>
      </c>
      <c r="L2035" s="11">
        <f t="shared" si="94"/>
        <v>41724.874050925922</v>
      </c>
      <c r="M2035" s="4" t="b">
        <v>1</v>
      </c>
      <c r="N2035" s="4">
        <v>158</v>
      </c>
      <c r="O2035" s="16">
        <f>(E2035/D2035)*100</f>
        <v>178.67599999999999</v>
      </c>
      <c r="P2035" s="7">
        <f t="shared" si="95"/>
        <v>282.71518987341773</v>
      </c>
      <c r="Q2035" s="4" t="str">
        <f>LEFT(T2035,FIND("/",T2035,1)-1)</f>
        <v>technology</v>
      </c>
      <c r="R2035" s="4" t="str">
        <f>RIGHT(T2035,LEN(T2035)-FIND("/",T2035))</f>
        <v>hardware</v>
      </c>
      <c r="S2035" s="4" t="b">
        <v>1</v>
      </c>
      <c r="T2035" s="4" t="s">
        <v>8295</v>
      </c>
    </row>
    <row r="2036" spans="1:20" ht="28.8" x14ac:dyDescent="0.3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11">
        <f t="shared" si="93"/>
        <v>42131.081944444442</v>
      </c>
      <c r="K2036" s="4">
        <v>1426216033</v>
      </c>
      <c r="L2036" s="11">
        <f t="shared" si="94"/>
        <v>42075.921678240738</v>
      </c>
      <c r="M2036" s="4" t="b">
        <v>1</v>
      </c>
      <c r="N2036" s="4">
        <v>508</v>
      </c>
      <c r="O2036" s="16">
        <f>(E2036/D2036)*100</f>
        <v>386.81998717948721</v>
      </c>
      <c r="P2036" s="7">
        <f t="shared" si="95"/>
        <v>593.93620078740162</v>
      </c>
      <c r="Q2036" s="4" t="str">
        <f>LEFT(T2036,FIND("/",T2036,1)-1)</f>
        <v>technology</v>
      </c>
      <c r="R2036" s="4" t="str">
        <f>RIGHT(T2036,LEN(T2036)-FIND("/",T2036))</f>
        <v>hardware</v>
      </c>
      <c r="S2036" s="4" t="b">
        <v>1</v>
      </c>
      <c r="T2036" s="4" t="s">
        <v>8295</v>
      </c>
    </row>
    <row r="2037" spans="1:20" ht="28.8" x14ac:dyDescent="0.3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11">
        <f t="shared" si="93"/>
        <v>42356.833333333336</v>
      </c>
      <c r="K2037" s="4">
        <v>1446562807</v>
      </c>
      <c r="L2037" s="11">
        <f t="shared" si="94"/>
        <v>42311.41674768518</v>
      </c>
      <c r="M2037" s="4" t="b">
        <v>1</v>
      </c>
      <c r="N2037" s="4">
        <v>644</v>
      </c>
      <c r="O2037" s="16">
        <f>(E2037/D2037)*100</f>
        <v>211.03642500000004</v>
      </c>
      <c r="P2037" s="7">
        <f t="shared" si="95"/>
        <v>262.15704968944101</v>
      </c>
      <c r="Q2037" s="4" t="str">
        <f>LEFT(T2037,FIND("/",T2037,1)-1)</f>
        <v>technology</v>
      </c>
      <c r="R2037" s="4" t="str">
        <f>RIGHT(T2037,LEN(T2037)-FIND("/",T2037))</f>
        <v>hardware</v>
      </c>
      <c r="S2037" s="4" t="b">
        <v>1</v>
      </c>
      <c r="T2037" s="4" t="s">
        <v>8295</v>
      </c>
    </row>
    <row r="2038" spans="1:20" ht="28.8" x14ac:dyDescent="0.3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11">
        <f t="shared" si="93"/>
        <v>41768.656469907408</v>
      </c>
      <c r="K2038" s="4">
        <v>1397076319</v>
      </c>
      <c r="L2038" s="11">
        <f t="shared" si="94"/>
        <v>41738.656469907408</v>
      </c>
      <c r="M2038" s="4" t="b">
        <v>1</v>
      </c>
      <c r="N2038" s="4">
        <v>848</v>
      </c>
      <c r="O2038" s="16">
        <f>(E2038/D2038)*100</f>
        <v>131.66833333333335</v>
      </c>
      <c r="P2038" s="7">
        <f t="shared" si="95"/>
        <v>46.580778301886795</v>
      </c>
      <c r="Q2038" s="4" t="str">
        <f>LEFT(T2038,FIND("/",T2038,1)-1)</f>
        <v>technology</v>
      </c>
      <c r="R2038" s="4" t="str">
        <f>RIGHT(T2038,LEN(T2038)-FIND("/",T2038))</f>
        <v>hardware</v>
      </c>
      <c r="S2038" s="4" t="b">
        <v>1</v>
      </c>
      <c r="T2038" s="4" t="s">
        <v>8295</v>
      </c>
    </row>
    <row r="2039" spans="1:20" ht="28.8" x14ac:dyDescent="0.3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11">
        <f t="shared" si="93"/>
        <v>41638.043437499997</v>
      </c>
      <c r="K2039" s="4">
        <v>1383195753</v>
      </c>
      <c r="L2039" s="11">
        <f t="shared" si="94"/>
        <v>41578.001770833333</v>
      </c>
      <c r="M2039" s="4" t="b">
        <v>1</v>
      </c>
      <c r="N2039" s="4">
        <v>429</v>
      </c>
      <c r="O2039" s="16">
        <f>(E2039/D2039)*100</f>
        <v>300.47639999999996</v>
      </c>
      <c r="P2039" s="7">
        <f t="shared" si="95"/>
        <v>70.041118881118877</v>
      </c>
      <c r="Q2039" s="4" t="str">
        <f>LEFT(T2039,FIND("/",T2039,1)-1)</f>
        <v>technology</v>
      </c>
      <c r="R2039" s="4" t="str">
        <f>RIGHT(T2039,LEN(T2039)-FIND("/",T2039))</f>
        <v>hardware</v>
      </c>
      <c r="S2039" s="4" t="b">
        <v>1</v>
      </c>
      <c r="T2039" s="4" t="s">
        <v>8295</v>
      </c>
    </row>
    <row r="2040" spans="1:20" x14ac:dyDescent="0.3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11">
        <f t="shared" si="93"/>
        <v>41456.541666666664</v>
      </c>
      <c r="K2040" s="4">
        <v>1369895421</v>
      </c>
      <c r="L2040" s="11">
        <f t="shared" si="94"/>
        <v>41424.062743055554</v>
      </c>
      <c r="M2040" s="4" t="b">
        <v>1</v>
      </c>
      <c r="N2040" s="4">
        <v>204</v>
      </c>
      <c r="O2040" s="16">
        <f>(E2040/D2040)*100</f>
        <v>420.51249999999999</v>
      </c>
      <c r="P2040" s="7">
        <f t="shared" si="95"/>
        <v>164.90686274509804</v>
      </c>
      <c r="Q2040" s="4" t="str">
        <f>LEFT(T2040,FIND("/",T2040,1)-1)</f>
        <v>technology</v>
      </c>
      <c r="R2040" s="4" t="str">
        <f>RIGHT(T2040,LEN(T2040)-FIND("/",T2040))</f>
        <v>hardware</v>
      </c>
      <c r="S2040" s="4" t="b">
        <v>1</v>
      </c>
      <c r="T2040" s="4" t="s">
        <v>8295</v>
      </c>
    </row>
    <row r="2041" spans="1:20" ht="28.8" x14ac:dyDescent="0.3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11">
        <f t="shared" si="93"/>
        <v>42704.999305555553</v>
      </c>
      <c r="K2041" s="4">
        <v>1477996325</v>
      </c>
      <c r="L2041" s="11">
        <f t="shared" si="94"/>
        <v>42675.23061342592</v>
      </c>
      <c r="M2041" s="4" t="b">
        <v>1</v>
      </c>
      <c r="N2041" s="4">
        <v>379</v>
      </c>
      <c r="O2041" s="16">
        <f>(E2041/D2041)*100</f>
        <v>136.21680000000001</v>
      </c>
      <c r="P2041" s="7">
        <f t="shared" si="95"/>
        <v>449.26385224274406</v>
      </c>
      <c r="Q2041" s="4" t="str">
        <f>LEFT(T2041,FIND("/",T2041,1)-1)</f>
        <v>technology</v>
      </c>
      <c r="R2041" s="4" t="str">
        <f>RIGHT(T2041,LEN(T2041)-FIND("/",T2041))</f>
        <v>hardware</v>
      </c>
      <c r="S2041" s="4" t="b">
        <v>1</v>
      </c>
      <c r="T2041" s="4" t="s">
        <v>8295</v>
      </c>
    </row>
    <row r="2042" spans="1:20" ht="28.8" x14ac:dyDescent="0.3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11">
        <f t="shared" si="93"/>
        <v>41593.760451388887</v>
      </c>
      <c r="K2042" s="4">
        <v>1383257703</v>
      </c>
      <c r="L2042" s="11">
        <f t="shared" si="94"/>
        <v>41578.718784722223</v>
      </c>
      <c r="M2042" s="4" t="b">
        <v>1</v>
      </c>
      <c r="N2042" s="4">
        <v>271</v>
      </c>
      <c r="O2042" s="16">
        <f>(E2042/D2042)*100</f>
        <v>248.17133333333334</v>
      </c>
      <c r="P2042" s="7">
        <f t="shared" si="95"/>
        <v>27.472841328413285</v>
      </c>
      <c r="Q2042" s="4" t="str">
        <f>LEFT(T2042,FIND("/",T2042,1)-1)</f>
        <v>technology</v>
      </c>
      <c r="R2042" s="4" t="str">
        <f>RIGHT(T2042,LEN(T2042)-FIND("/",T2042))</f>
        <v>hardware</v>
      </c>
      <c r="S2042" s="4" t="b">
        <v>1</v>
      </c>
      <c r="T2042" s="4" t="s">
        <v>8295</v>
      </c>
    </row>
    <row r="2043" spans="1:20" ht="28.8" x14ac:dyDescent="0.3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11">
        <f t="shared" si="93"/>
        <v>42684.359108796292</v>
      </c>
      <c r="K2043" s="4">
        <v>1476189427</v>
      </c>
      <c r="L2043" s="11">
        <f t="shared" si="94"/>
        <v>42654.317442129628</v>
      </c>
      <c r="M2043" s="4" t="b">
        <v>0</v>
      </c>
      <c r="N2043" s="4">
        <v>120</v>
      </c>
      <c r="O2043" s="16">
        <f>(E2043/D2043)*100</f>
        <v>181.86315789473684</v>
      </c>
      <c r="P2043" s="7">
        <f t="shared" si="95"/>
        <v>143.97499999999999</v>
      </c>
      <c r="Q2043" s="4" t="str">
        <f>LEFT(T2043,FIND("/",T2043,1)-1)</f>
        <v>technology</v>
      </c>
      <c r="R2043" s="4" t="str">
        <f>RIGHT(T2043,LEN(T2043)-FIND("/",T2043))</f>
        <v>hardware</v>
      </c>
      <c r="S2043" s="4" t="b">
        <v>1</v>
      </c>
      <c r="T2043" s="4" t="s">
        <v>8295</v>
      </c>
    </row>
    <row r="2044" spans="1:20" ht="28.8" x14ac:dyDescent="0.3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11">
        <f t="shared" si="93"/>
        <v>42391.499699074069</v>
      </c>
      <c r="K2044" s="4">
        <v>1448297974</v>
      </c>
      <c r="L2044" s="11">
        <f t="shared" si="94"/>
        <v>42331.499699074069</v>
      </c>
      <c r="M2044" s="4" t="b">
        <v>0</v>
      </c>
      <c r="N2044" s="4">
        <v>140</v>
      </c>
      <c r="O2044" s="16">
        <f>(E2044/D2044)*100</f>
        <v>123.53</v>
      </c>
      <c r="P2044" s="7">
        <f t="shared" si="95"/>
        <v>88.23571428571428</v>
      </c>
      <c r="Q2044" s="4" t="str">
        <f>LEFT(T2044,FIND("/",T2044,1)-1)</f>
        <v>technology</v>
      </c>
      <c r="R2044" s="4" t="str">
        <f>RIGHT(T2044,LEN(T2044)-FIND("/",T2044))</f>
        <v>hardware</v>
      </c>
      <c r="S2044" s="4" t="b">
        <v>1</v>
      </c>
      <c r="T2044" s="4" t="s">
        <v>8295</v>
      </c>
    </row>
    <row r="2045" spans="1:20" ht="28.8" x14ac:dyDescent="0.3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11">
        <f t="shared" si="93"/>
        <v>42714.999305555553</v>
      </c>
      <c r="K2045" s="4">
        <v>1476764077</v>
      </c>
      <c r="L2045" s="11">
        <f t="shared" si="94"/>
        <v>42660.968483796292</v>
      </c>
      <c r="M2045" s="4" t="b">
        <v>0</v>
      </c>
      <c r="N2045" s="4">
        <v>193</v>
      </c>
      <c r="O2045" s="16">
        <f>(E2045/D2045)*100</f>
        <v>506.20938628158842</v>
      </c>
      <c r="P2045" s="7">
        <f t="shared" si="95"/>
        <v>36.326424870466319</v>
      </c>
      <c r="Q2045" s="4" t="str">
        <f>LEFT(T2045,FIND("/",T2045,1)-1)</f>
        <v>technology</v>
      </c>
      <c r="R2045" s="4" t="str">
        <f>RIGHT(T2045,LEN(T2045)-FIND("/",T2045))</f>
        <v>hardware</v>
      </c>
      <c r="S2045" s="4" t="b">
        <v>1</v>
      </c>
      <c r="T2045" s="4" t="s">
        <v>8295</v>
      </c>
    </row>
    <row r="2046" spans="1:20" ht="28.8" x14ac:dyDescent="0.3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11">
        <f t="shared" si="93"/>
        <v>42168.475856481477</v>
      </c>
      <c r="K2046" s="4">
        <v>1431620714</v>
      </c>
      <c r="L2046" s="11">
        <f t="shared" si="94"/>
        <v>42138.475856481477</v>
      </c>
      <c r="M2046" s="4" t="b">
        <v>0</v>
      </c>
      <c r="N2046" s="4">
        <v>180</v>
      </c>
      <c r="O2046" s="16">
        <f>(E2046/D2046)*100</f>
        <v>108.21333333333334</v>
      </c>
      <c r="P2046" s="7">
        <f t="shared" si="95"/>
        <v>90.177777777777777</v>
      </c>
      <c r="Q2046" s="4" t="str">
        <f>LEFT(T2046,FIND("/",T2046,1)-1)</f>
        <v>technology</v>
      </c>
      <c r="R2046" s="4" t="str">
        <f>RIGHT(T2046,LEN(T2046)-FIND("/",T2046))</f>
        <v>hardware</v>
      </c>
      <c r="S2046" s="4" t="b">
        <v>1</v>
      </c>
      <c r="T2046" s="4" t="s">
        <v>8295</v>
      </c>
    </row>
    <row r="2047" spans="1:20" ht="28.8" x14ac:dyDescent="0.3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11">
        <f t="shared" si="93"/>
        <v>41098.880173611105</v>
      </c>
      <c r="K2047" s="4">
        <v>1339207647</v>
      </c>
      <c r="L2047" s="11">
        <f t="shared" si="94"/>
        <v>41068.880173611105</v>
      </c>
      <c r="M2047" s="4" t="b">
        <v>0</v>
      </c>
      <c r="N2047" s="4">
        <v>263</v>
      </c>
      <c r="O2047" s="16">
        <f>(E2047/D2047)*100</f>
        <v>819.18387755102037</v>
      </c>
      <c r="P2047" s="7">
        <f t="shared" si="95"/>
        <v>152.62361216730039</v>
      </c>
      <c r="Q2047" s="4" t="str">
        <f>LEFT(T2047,FIND("/",T2047,1)-1)</f>
        <v>technology</v>
      </c>
      <c r="R2047" s="4" t="str">
        <f>RIGHT(T2047,LEN(T2047)-FIND("/",T2047))</f>
        <v>hardware</v>
      </c>
      <c r="S2047" s="4" t="b">
        <v>1</v>
      </c>
      <c r="T2047" s="4" t="s">
        <v>8295</v>
      </c>
    </row>
    <row r="2048" spans="1:20" ht="28.8" x14ac:dyDescent="0.3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11">
        <f t="shared" si="93"/>
        <v>41416.963472222218</v>
      </c>
      <c r="K2048" s="4">
        <v>1366690044</v>
      </c>
      <c r="L2048" s="11">
        <f t="shared" si="94"/>
        <v>41386.963472222218</v>
      </c>
      <c r="M2048" s="4" t="b">
        <v>0</v>
      </c>
      <c r="N2048" s="4">
        <v>217</v>
      </c>
      <c r="O2048" s="16">
        <f>(E2048/D2048)*100</f>
        <v>121.10000000000001</v>
      </c>
      <c r="P2048" s="7">
        <f t="shared" si="95"/>
        <v>55.806451612903224</v>
      </c>
      <c r="Q2048" s="4" t="str">
        <f>LEFT(T2048,FIND("/",T2048,1)-1)</f>
        <v>technology</v>
      </c>
      <c r="R2048" s="4" t="str">
        <f>RIGHT(T2048,LEN(T2048)-FIND("/",T2048))</f>
        <v>hardware</v>
      </c>
      <c r="S2048" s="4" t="b">
        <v>1</v>
      </c>
      <c r="T2048" s="4" t="s">
        <v>8295</v>
      </c>
    </row>
    <row r="2049" spans="1:20" ht="28.8" x14ac:dyDescent="0.3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11">
        <f t="shared" si="93"/>
        <v>42110.791666666664</v>
      </c>
      <c r="K2049" s="4">
        <v>1426714870</v>
      </c>
      <c r="L2049" s="11">
        <f t="shared" si="94"/>
        <v>42081.695254629631</v>
      </c>
      <c r="M2049" s="4" t="b">
        <v>0</v>
      </c>
      <c r="N2049" s="4">
        <v>443</v>
      </c>
      <c r="O2049" s="16">
        <f>(E2049/D2049)*100</f>
        <v>102.99897959183673</v>
      </c>
      <c r="P2049" s="7">
        <f t="shared" si="95"/>
        <v>227.85327313769753</v>
      </c>
      <c r="Q2049" s="4" t="str">
        <f>LEFT(T2049,FIND("/",T2049,1)-1)</f>
        <v>technology</v>
      </c>
      <c r="R2049" s="4" t="str">
        <f>RIGHT(T2049,LEN(T2049)-FIND("/",T2049))</f>
        <v>hardware</v>
      </c>
      <c r="S2049" s="4" t="b">
        <v>1</v>
      </c>
      <c r="T2049" s="4" t="s">
        <v>8295</v>
      </c>
    </row>
    <row r="2050" spans="1:20" ht="28.8" x14ac:dyDescent="0.3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11">
        <f t="shared" si="93"/>
        <v>41417.443182870367</v>
      </c>
      <c r="K2050" s="4">
        <v>1366731491</v>
      </c>
      <c r="L2050" s="11">
        <f t="shared" si="94"/>
        <v>41387.443182870367</v>
      </c>
      <c r="M2050" s="4" t="b">
        <v>0</v>
      </c>
      <c r="N2050" s="4">
        <v>1373</v>
      </c>
      <c r="O2050" s="16">
        <f>(E2050/D2050)*100</f>
        <v>148.33229411764705</v>
      </c>
      <c r="P2050" s="7">
        <f t="shared" si="95"/>
        <v>91.82989803350327</v>
      </c>
      <c r="Q2050" s="4" t="str">
        <f>LEFT(T2050,FIND("/",T2050,1)-1)</f>
        <v>technology</v>
      </c>
      <c r="R2050" s="4" t="str">
        <f>RIGHT(T2050,LEN(T2050)-FIND("/",T2050))</f>
        <v>hardware</v>
      </c>
      <c r="S2050" s="4" t="b">
        <v>1</v>
      </c>
      <c r="T2050" s="4" t="s">
        <v>8295</v>
      </c>
    </row>
    <row r="2051" spans="1:20" x14ac:dyDescent="0.3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11">
        <f t="shared" ref="J2051:J2114" si="96">(((I2051/60)/60)/24)+DATE(1970,1,1)+(-5/24)</f>
        <v>41610.749305555553</v>
      </c>
      <c r="K2051" s="4">
        <v>1382963963</v>
      </c>
      <c r="L2051" s="11">
        <f t="shared" ref="L2051:L2114" si="97">(((K2051/60)/60)/24)+DATE(1970,1,1)+(-5/24)</f>
        <v>41575.319016203699</v>
      </c>
      <c r="M2051" s="4" t="b">
        <v>0</v>
      </c>
      <c r="N2051" s="4">
        <v>742</v>
      </c>
      <c r="O2051" s="16">
        <f>(E2051/D2051)*100</f>
        <v>120.19070000000001</v>
      </c>
      <c r="P2051" s="7">
        <f t="shared" ref="P2051:P2114" si="98">(E2051/N2051)</f>
        <v>80.991037735849048</v>
      </c>
      <c r="Q2051" s="4" t="str">
        <f>LEFT(T2051,FIND("/",T2051,1)-1)</f>
        <v>technology</v>
      </c>
      <c r="R2051" s="4" t="str">
        <f>RIGHT(T2051,LEN(T2051)-FIND("/",T2051))</f>
        <v>hardware</v>
      </c>
      <c r="S2051" s="4" t="b">
        <v>1</v>
      </c>
      <c r="T2051" s="4" t="s">
        <v>8295</v>
      </c>
    </row>
    <row r="2052" spans="1:20" ht="28.8" x14ac:dyDescent="0.3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11">
        <f t="shared" si="96"/>
        <v>42154.863171296289</v>
      </c>
      <c r="K2052" s="4">
        <v>1429580578</v>
      </c>
      <c r="L2052" s="11">
        <f t="shared" si="97"/>
        <v>42114.863171296289</v>
      </c>
      <c r="M2052" s="4" t="b">
        <v>0</v>
      </c>
      <c r="N2052" s="4">
        <v>170</v>
      </c>
      <c r="O2052" s="16">
        <f>(E2052/D2052)*100</f>
        <v>473.27000000000004</v>
      </c>
      <c r="P2052" s="7">
        <f t="shared" si="98"/>
        <v>278.39411764705881</v>
      </c>
      <c r="Q2052" s="4" t="str">
        <f>LEFT(T2052,FIND("/",T2052,1)-1)</f>
        <v>technology</v>
      </c>
      <c r="R2052" s="4" t="str">
        <f>RIGHT(T2052,LEN(T2052)-FIND("/",T2052))</f>
        <v>hardware</v>
      </c>
      <c r="S2052" s="4" t="b">
        <v>1</v>
      </c>
      <c r="T2052" s="4" t="s">
        <v>8295</v>
      </c>
    </row>
    <row r="2053" spans="1:20" ht="28.8" x14ac:dyDescent="0.3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11">
        <f t="shared" si="96"/>
        <v>41633.814085648148</v>
      </c>
      <c r="K2053" s="4">
        <v>1385425937</v>
      </c>
      <c r="L2053" s="11">
        <f t="shared" si="97"/>
        <v>41603.814085648148</v>
      </c>
      <c r="M2053" s="4" t="b">
        <v>0</v>
      </c>
      <c r="N2053" s="4">
        <v>242</v>
      </c>
      <c r="O2053" s="16">
        <f>(E2053/D2053)*100</f>
        <v>130.36250000000001</v>
      </c>
      <c r="P2053" s="7">
        <f t="shared" si="98"/>
        <v>43.095041322314053</v>
      </c>
      <c r="Q2053" s="4" t="str">
        <f>LEFT(T2053,FIND("/",T2053,1)-1)</f>
        <v>technology</v>
      </c>
      <c r="R2053" s="4" t="str">
        <f>RIGHT(T2053,LEN(T2053)-FIND("/",T2053))</f>
        <v>hardware</v>
      </c>
      <c r="S2053" s="4" t="b">
        <v>1</v>
      </c>
      <c r="T2053" s="4" t="s">
        <v>8295</v>
      </c>
    </row>
    <row r="2054" spans="1:20" ht="28.8" x14ac:dyDescent="0.3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11">
        <f t="shared" si="96"/>
        <v>42419.875613425924</v>
      </c>
      <c r="K2054" s="4">
        <v>1452045653</v>
      </c>
      <c r="L2054" s="11">
        <f t="shared" si="97"/>
        <v>42374.875613425924</v>
      </c>
      <c r="M2054" s="4" t="b">
        <v>0</v>
      </c>
      <c r="N2054" s="4">
        <v>541</v>
      </c>
      <c r="O2054" s="16">
        <f>(E2054/D2054)*100</f>
        <v>353.048</v>
      </c>
      <c r="P2054" s="7">
        <f t="shared" si="98"/>
        <v>326.29205175600737</v>
      </c>
      <c r="Q2054" s="4" t="str">
        <f>LEFT(T2054,FIND("/",T2054,1)-1)</f>
        <v>technology</v>
      </c>
      <c r="R2054" s="4" t="str">
        <f>RIGHT(T2054,LEN(T2054)-FIND("/",T2054))</f>
        <v>hardware</v>
      </c>
      <c r="S2054" s="4" t="b">
        <v>1</v>
      </c>
      <c r="T2054" s="4" t="s">
        <v>8295</v>
      </c>
    </row>
    <row r="2055" spans="1:20" ht="28.8" x14ac:dyDescent="0.3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11">
        <f t="shared" si="96"/>
        <v>42333.450821759259</v>
      </c>
      <c r="K2055" s="4">
        <v>1445870951</v>
      </c>
      <c r="L2055" s="11">
        <f t="shared" si="97"/>
        <v>42303.409155092588</v>
      </c>
      <c r="M2055" s="4" t="b">
        <v>0</v>
      </c>
      <c r="N2055" s="4">
        <v>121</v>
      </c>
      <c r="O2055" s="16">
        <f>(E2055/D2055)*100</f>
        <v>101.02</v>
      </c>
      <c r="P2055" s="7">
        <f t="shared" si="98"/>
        <v>41.743801652892564</v>
      </c>
      <c r="Q2055" s="4" t="str">
        <f>LEFT(T2055,FIND("/",T2055,1)-1)</f>
        <v>technology</v>
      </c>
      <c r="R2055" s="4" t="str">
        <f>RIGHT(T2055,LEN(T2055)-FIND("/",T2055))</f>
        <v>hardware</v>
      </c>
      <c r="S2055" s="4" t="b">
        <v>1</v>
      </c>
      <c r="T2055" s="4" t="s">
        <v>8295</v>
      </c>
    </row>
    <row r="2056" spans="1:20" ht="28.8" x14ac:dyDescent="0.3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11">
        <f t="shared" si="96"/>
        <v>41761.312615740739</v>
      </c>
      <c r="K2056" s="4">
        <v>1396441810</v>
      </c>
      <c r="L2056" s="11">
        <f t="shared" si="97"/>
        <v>41731.312615740739</v>
      </c>
      <c r="M2056" s="4" t="b">
        <v>0</v>
      </c>
      <c r="N2056" s="4">
        <v>621</v>
      </c>
      <c r="O2056" s="16">
        <f>(E2056/D2056)*100</f>
        <v>113.59142857142857</v>
      </c>
      <c r="P2056" s="7">
        <f t="shared" si="98"/>
        <v>64.020933977455712</v>
      </c>
      <c r="Q2056" s="4" t="str">
        <f>LEFT(T2056,FIND("/",T2056,1)-1)</f>
        <v>technology</v>
      </c>
      <c r="R2056" s="4" t="str">
        <f>RIGHT(T2056,LEN(T2056)-FIND("/",T2056))</f>
        <v>hardware</v>
      </c>
      <c r="S2056" s="4" t="b">
        <v>1</v>
      </c>
      <c r="T2056" s="4" t="s">
        <v>8295</v>
      </c>
    </row>
    <row r="2057" spans="1:20" ht="28.8" x14ac:dyDescent="0.3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11">
        <f t="shared" si="96"/>
        <v>41975.958333333336</v>
      </c>
      <c r="K2057" s="4">
        <v>1415031043</v>
      </c>
      <c r="L2057" s="11">
        <f t="shared" si="97"/>
        <v>41946.465775462959</v>
      </c>
      <c r="M2057" s="4" t="b">
        <v>0</v>
      </c>
      <c r="N2057" s="4">
        <v>101</v>
      </c>
      <c r="O2057" s="16">
        <f>(E2057/D2057)*100</f>
        <v>167.41666666666666</v>
      </c>
      <c r="P2057" s="7">
        <f t="shared" si="98"/>
        <v>99.455445544554451</v>
      </c>
      <c r="Q2057" s="4" t="str">
        <f>LEFT(T2057,FIND("/",T2057,1)-1)</f>
        <v>technology</v>
      </c>
      <c r="R2057" s="4" t="str">
        <f>RIGHT(T2057,LEN(T2057)-FIND("/",T2057))</f>
        <v>hardware</v>
      </c>
      <c r="S2057" s="4" t="b">
        <v>1</v>
      </c>
      <c r="T2057" s="4" t="s">
        <v>8295</v>
      </c>
    </row>
    <row r="2058" spans="1:20" ht="28.8" x14ac:dyDescent="0.3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11">
        <f t="shared" si="96"/>
        <v>41381.552569444444</v>
      </c>
      <c r="K2058" s="4">
        <v>1363630542</v>
      </c>
      <c r="L2058" s="11">
        <f t="shared" si="97"/>
        <v>41351.552569444444</v>
      </c>
      <c r="M2058" s="4" t="b">
        <v>0</v>
      </c>
      <c r="N2058" s="4">
        <v>554</v>
      </c>
      <c r="O2058" s="16">
        <f>(E2058/D2058)*100</f>
        <v>153.452</v>
      </c>
      <c r="P2058" s="7">
        <f t="shared" si="98"/>
        <v>138.49458483754512</v>
      </c>
      <c r="Q2058" s="4" t="str">
        <f>LEFT(T2058,FIND("/",T2058,1)-1)</f>
        <v>technology</v>
      </c>
      <c r="R2058" s="4" t="str">
        <f>RIGHT(T2058,LEN(T2058)-FIND("/",T2058))</f>
        <v>hardware</v>
      </c>
      <c r="S2058" s="4" t="b">
        <v>1</v>
      </c>
      <c r="T2058" s="4" t="s">
        <v>8295</v>
      </c>
    </row>
    <row r="2059" spans="1:20" ht="28.8" x14ac:dyDescent="0.3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11">
        <f t="shared" si="96"/>
        <v>42426.286249999997</v>
      </c>
      <c r="K2059" s="4">
        <v>1453895532</v>
      </c>
      <c r="L2059" s="11">
        <f t="shared" si="97"/>
        <v>42396.286249999997</v>
      </c>
      <c r="M2059" s="4" t="b">
        <v>0</v>
      </c>
      <c r="N2059" s="4">
        <v>666</v>
      </c>
      <c r="O2059" s="16">
        <f>(E2059/D2059)*100</f>
        <v>202.23220000000001</v>
      </c>
      <c r="P2059" s="7">
        <f t="shared" si="98"/>
        <v>45.547792792792798</v>
      </c>
      <c r="Q2059" s="4" t="str">
        <f>LEFT(T2059,FIND("/",T2059,1)-1)</f>
        <v>technology</v>
      </c>
      <c r="R2059" s="4" t="str">
        <f>RIGHT(T2059,LEN(T2059)-FIND("/",T2059))</f>
        <v>hardware</v>
      </c>
      <c r="S2059" s="4" t="b">
        <v>1</v>
      </c>
      <c r="T2059" s="4" t="s">
        <v>8295</v>
      </c>
    </row>
    <row r="2060" spans="1:20" x14ac:dyDescent="0.3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11">
        <f t="shared" si="96"/>
        <v>42065.624999999993</v>
      </c>
      <c r="K2060" s="4">
        <v>1421916830</v>
      </c>
      <c r="L2060" s="11">
        <f t="shared" si="97"/>
        <v>42026.16238425926</v>
      </c>
      <c r="M2060" s="4" t="b">
        <v>0</v>
      </c>
      <c r="N2060" s="4">
        <v>410</v>
      </c>
      <c r="O2060" s="16">
        <f>(E2060/D2060)*100</f>
        <v>168.28125</v>
      </c>
      <c r="P2060" s="7">
        <f t="shared" si="98"/>
        <v>10.507317073170732</v>
      </c>
      <c r="Q2060" s="4" t="str">
        <f>LEFT(T2060,FIND("/",T2060,1)-1)</f>
        <v>technology</v>
      </c>
      <c r="R2060" s="4" t="str">
        <f>RIGHT(T2060,LEN(T2060)-FIND("/",T2060))</f>
        <v>hardware</v>
      </c>
      <c r="S2060" s="4" t="b">
        <v>1</v>
      </c>
      <c r="T2060" s="4" t="s">
        <v>8295</v>
      </c>
    </row>
    <row r="2061" spans="1:20" ht="28.8" x14ac:dyDescent="0.3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11">
        <f t="shared" si="96"/>
        <v>42400.707638888889</v>
      </c>
      <c r="K2061" s="4">
        <v>1450880854</v>
      </c>
      <c r="L2061" s="11">
        <f t="shared" si="97"/>
        <v>42361.394143518519</v>
      </c>
      <c r="M2061" s="4" t="b">
        <v>0</v>
      </c>
      <c r="N2061" s="4">
        <v>375</v>
      </c>
      <c r="O2061" s="16">
        <f>(E2061/D2061)*100</f>
        <v>143.45666666666668</v>
      </c>
      <c r="P2061" s="7">
        <f t="shared" si="98"/>
        <v>114.76533333333333</v>
      </c>
      <c r="Q2061" s="4" t="str">
        <f>LEFT(T2061,FIND("/",T2061,1)-1)</f>
        <v>technology</v>
      </c>
      <c r="R2061" s="4" t="str">
        <f>RIGHT(T2061,LEN(T2061)-FIND("/",T2061))</f>
        <v>hardware</v>
      </c>
      <c r="S2061" s="4" t="b">
        <v>1</v>
      </c>
      <c r="T2061" s="4" t="s">
        <v>8295</v>
      </c>
    </row>
    <row r="2062" spans="1:20" ht="28.8" x14ac:dyDescent="0.3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11">
        <f t="shared" si="96"/>
        <v>41843.434606481482</v>
      </c>
      <c r="K2062" s="4">
        <v>1400945150</v>
      </c>
      <c r="L2062" s="11">
        <f t="shared" si="97"/>
        <v>41783.434606481482</v>
      </c>
      <c r="M2062" s="4" t="b">
        <v>0</v>
      </c>
      <c r="N2062" s="4">
        <v>1364</v>
      </c>
      <c r="O2062" s="16">
        <f>(E2062/D2062)*100</f>
        <v>196.4</v>
      </c>
      <c r="P2062" s="7">
        <f t="shared" si="98"/>
        <v>35.997067448680355</v>
      </c>
      <c r="Q2062" s="4" t="str">
        <f>LEFT(T2062,FIND("/",T2062,1)-1)</f>
        <v>technology</v>
      </c>
      <c r="R2062" s="4" t="str">
        <f>RIGHT(T2062,LEN(T2062)-FIND("/",T2062))</f>
        <v>hardware</v>
      </c>
      <c r="S2062" s="4" t="b">
        <v>1</v>
      </c>
      <c r="T2062" s="4" t="s">
        <v>8295</v>
      </c>
    </row>
    <row r="2063" spans="1:20" ht="28.8" x14ac:dyDescent="0.3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11">
        <f t="shared" si="96"/>
        <v>42735.556180555555</v>
      </c>
      <c r="K2063" s="4">
        <v>1480616454</v>
      </c>
      <c r="L2063" s="11">
        <f t="shared" si="97"/>
        <v>42705.556180555555</v>
      </c>
      <c r="M2063" s="4" t="b">
        <v>0</v>
      </c>
      <c r="N2063" s="4">
        <v>35</v>
      </c>
      <c r="O2063" s="16">
        <f>(E2063/D2063)*100</f>
        <v>107.91999999999999</v>
      </c>
      <c r="P2063" s="7">
        <f t="shared" si="98"/>
        <v>154.17142857142858</v>
      </c>
      <c r="Q2063" s="4" t="str">
        <f>LEFT(T2063,FIND("/",T2063,1)-1)</f>
        <v>technology</v>
      </c>
      <c r="R2063" s="4" t="str">
        <f>RIGHT(T2063,LEN(T2063)-FIND("/",T2063))</f>
        <v>hardware</v>
      </c>
      <c r="S2063" s="4" t="b">
        <v>1</v>
      </c>
      <c r="T2063" s="4" t="s">
        <v>8295</v>
      </c>
    </row>
    <row r="2064" spans="1:20" ht="28.8" x14ac:dyDescent="0.3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11">
        <f t="shared" si="96"/>
        <v>42453.1330787037</v>
      </c>
      <c r="K2064" s="4">
        <v>1456218698</v>
      </c>
      <c r="L2064" s="11">
        <f t="shared" si="97"/>
        <v>42423.174745370365</v>
      </c>
      <c r="M2064" s="4" t="b">
        <v>0</v>
      </c>
      <c r="N2064" s="4">
        <v>203</v>
      </c>
      <c r="O2064" s="16">
        <f>(E2064/D2064)*100</f>
        <v>114.97699999999999</v>
      </c>
      <c r="P2064" s="7">
        <f t="shared" si="98"/>
        <v>566.38916256157631</v>
      </c>
      <c r="Q2064" s="4" t="str">
        <f>LEFT(T2064,FIND("/",T2064,1)-1)</f>
        <v>technology</v>
      </c>
      <c r="R2064" s="4" t="str">
        <f>RIGHT(T2064,LEN(T2064)-FIND("/",T2064))</f>
        <v>hardware</v>
      </c>
      <c r="S2064" s="4" t="b">
        <v>1</v>
      </c>
      <c r="T2064" s="4" t="s">
        <v>8295</v>
      </c>
    </row>
    <row r="2065" spans="1:20" x14ac:dyDescent="0.3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11">
        <f t="shared" si="96"/>
        <v>42505.524317129624</v>
      </c>
      <c r="K2065" s="4">
        <v>1460482501</v>
      </c>
      <c r="L2065" s="11">
        <f t="shared" si="97"/>
        <v>42472.524317129624</v>
      </c>
      <c r="M2065" s="4" t="b">
        <v>0</v>
      </c>
      <c r="N2065" s="4">
        <v>49</v>
      </c>
      <c r="O2065" s="16">
        <f>(E2065/D2065)*100</f>
        <v>148.04999999999998</v>
      </c>
      <c r="P2065" s="7">
        <f t="shared" si="98"/>
        <v>120.85714285714286</v>
      </c>
      <c r="Q2065" s="4" t="str">
        <f>LEFT(T2065,FIND("/",T2065,1)-1)</f>
        <v>technology</v>
      </c>
      <c r="R2065" s="4" t="str">
        <f>RIGHT(T2065,LEN(T2065)-FIND("/",T2065))</f>
        <v>hardware</v>
      </c>
      <c r="S2065" s="4" t="b">
        <v>1</v>
      </c>
      <c r="T2065" s="4" t="s">
        <v>8295</v>
      </c>
    </row>
    <row r="2066" spans="1:20" ht="28.8" x14ac:dyDescent="0.3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11">
        <f t="shared" si="96"/>
        <v>41425.291666666664</v>
      </c>
      <c r="K2066" s="4">
        <v>1366879523</v>
      </c>
      <c r="L2066" s="11">
        <f t="shared" si="97"/>
        <v>41389.1565162037</v>
      </c>
      <c r="M2066" s="4" t="b">
        <v>0</v>
      </c>
      <c r="N2066" s="4">
        <v>5812</v>
      </c>
      <c r="O2066" s="16">
        <f>(E2066/D2066)*100</f>
        <v>191.16676082790633</v>
      </c>
      <c r="P2066" s="7">
        <f t="shared" si="98"/>
        <v>86.163845492085343</v>
      </c>
      <c r="Q2066" s="4" t="str">
        <f>LEFT(T2066,FIND("/",T2066,1)-1)</f>
        <v>technology</v>
      </c>
      <c r="R2066" s="4" t="str">
        <f>RIGHT(T2066,LEN(T2066)-FIND("/",T2066))</f>
        <v>hardware</v>
      </c>
      <c r="S2066" s="4" t="b">
        <v>1</v>
      </c>
      <c r="T2066" s="4" t="s">
        <v>8295</v>
      </c>
    </row>
    <row r="2067" spans="1:20" ht="28.8" x14ac:dyDescent="0.3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11">
        <f t="shared" si="96"/>
        <v>41633.125335648147</v>
      </c>
      <c r="K2067" s="4">
        <v>1385366429</v>
      </c>
      <c r="L2067" s="11">
        <f t="shared" si="97"/>
        <v>41603.125335648147</v>
      </c>
      <c r="M2067" s="4" t="b">
        <v>0</v>
      </c>
      <c r="N2067" s="4">
        <v>1556</v>
      </c>
      <c r="O2067" s="16">
        <f>(E2067/D2067)*100</f>
        <v>199.215125</v>
      </c>
      <c r="P2067" s="7">
        <f t="shared" si="98"/>
        <v>51.212114395886893</v>
      </c>
      <c r="Q2067" s="4" t="str">
        <f>LEFT(T2067,FIND("/",T2067,1)-1)</f>
        <v>technology</v>
      </c>
      <c r="R2067" s="4" t="str">
        <f>RIGHT(T2067,LEN(T2067)-FIND("/",T2067))</f>
        <v>hardware</v>
      </c>
      <c r="S2067" s="4" t="b">
        <v>1</v>
      </c>
      <c r="T2067" s="4" t="s">
        <v>8295</v>
      </c>
    </row>
    <row r="2068" spans="1:20" ht="28.8" x14ac:dyDescent="0.3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11">
        <f t="shared" si="96"/>
        <v>41874.563460648147</v>
      </c>
      <c r="K2068" s="4">
        <v>1406226683</v>
      </c>
      <c r="L2068" s="11">
        <f t="shared" si="97"/>
        <v>41844.563460648147</v>
      </c>
      <c r="M2068" s="4" t="b">
        <v>0</v>
      </c>
      <c r="N2068" s="4">
        <v>65</v>
      </c>
      <c r="O2068" s="16">
        <f>(E2068/D2068)*100</f>
        <v>218.6</v>
      </c>
      <c r="P2068" s="7">
        <f t="shared" si="98"/>
        <v>67.261538461538464</v>
      </c>
      <c r="Q2068" s="4" t="str">
        <f>LEFT(T2068,FIND("/",T2068,1)-1)</f>
        <v>technology</v>
      </c>
      <c r="R2068" s="4" t="str">
        <f>RIGHT(T2068,LEN(T2068)-FIND("/",T2068))</f>
        <v>hardware</v>
      </c>
      <c r="S2068" s="4" t="b">
        <v>1</v>
      </c>
      <c r="T2068" s="4" t="s">
        <v>8295</v>
      </c>
    </row>
    <row r="2069" spans="1:20" x14ac:dyDescent="0.3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11">
        <f t="shared" si="96"/>
        <v>42148.645555555551</v>
      </c>
      <c r="K2069" s="4">
        <v>1429648176</v>
      </c>
      <c r="L2069" s="11">
        <f t="shared" si="97"/>
        <v>42115.645555555551</v>
      </c>
      <c r="M2069" s="4" t="b">
        <v>0</v>
      </c>
      <c r="N2069" s="4">
        <v>10</v>
      </c>
      <c r="O2069" s="16">
        <f>(E2069/D2069)*100</f>
        <v>126.86868686868686</v>
      </c>
      <c r="P2069" s="7">
        <f t="shared" si="98"/>
        <v>62.8</v>
      </c>
      <c r="Q2069" s="4" t="str">
        <f>LEFT(T2069,FIND("/",T2069,1)-1)</f>
        <v>technology</v>
      </c>
      <c r="R2069" s="4" t="str">
        <f>RIGHT(T2069,LEN(T2069)-FIND("/",T2069))</f>
        <v>hardware</v>
      </c>
      <c r="S2069" s="4" t="b">
        <v>1</v>
      </c>
      <c r="T2069" s="4" t="s">
        <v>8295</v>
      </c>
    </row>
    <row r="2070" spans="1:20" ht="28.8" x14ac:dyDescent="0.3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11">
        <f t="shared" si="96"/>
        <v>42663.633275462962</v>
      </c>
      <c r="K2070" s="4">
        <v>1474402315</v>
      </c>
      <c r="L2070" s="11">
        <f t="shared" si="97"/>
        <v>42633.633275462962</v>
      </c>
      <c r="M2070" s="4" t="b">
        <v>0</v>
      </c>
      <c r="N2070" s="4">
        <v>76</v>
      </c>
      <c r="O2070" s="16">
        <f>(E2070/D2070)*100</f>
        <v>105.22388000000001</v>
      </c>
      <c r="P2070" s="7">
        <f t="shared" si="98"/>
        <v>346.13118421052633</v>
      </c>
      <c r="Q2070" s="4" t="str">
        <f>LEFT(T2070,FIND("/",T2070,1)-1)</f>
        <v>technology</v>
      </c>
      <c r="R2070" s="4" t="str">
        <f>RIGHT(T2070,LEN(T2070)-FIND("/",T2070))</f>
        <v>hardware</v>
      </c>
      <c r="S2070" s="4" t="b">
        <v>1</v>
      </c>
      <c r="T2070" s="4" t="s">
        <v>8295</v>
      </c>
    </row>
    <row r="2071" spans="1:20" ht="28.8" x14ac:dyDescent="0.3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11">
        <f t="shared" si="96"/>
        <v>42371.763784722221</v>
      </c>
      <c r="K2071" s="4">
        <v>1449098391</v>
      </c>
      <c r="L2071" s="11">
        <f t="shared" si="97"/>
        <v>42340.763784722221</v>
      </c>
      <c r="M2071" s="4" t="b">
        <v>0</v>
      </c>
      <c r="N2071" s="4">
        <v>263</v>
      </c>
      <c r="O2071" s="16">
        <f>(E2071/D2071)*100</f>
        <v>128.40666000000002</v>
      </c>
      <c r="P2071" s="7">
        <f t="shared" si="98"/>
        <v>244.11912547528519</v>
      </c>
      <c r="Q2071" s="4" t="str">
        <f>LEFT(T2071,FIND("/",T2071,1)-1)</f>
        <v>technology</v>
      </c>
      <c r="R2071" s="4" t="str">
        <f>RIGHT(T2071,LEN(T2071)-FIND("/",T2071))</f>
        <v>hardware</v>
      </c>
      <c r="S2071" s="4" t="b">
        <v>1</v>
      </c>
      <c r="T2071" s="4" t="s">
        <v>8295</v>
      </c>
    </row>
    <row r="2072" spans="1:20" ht="28.8" x14ac:dyDescent="0.3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11">
        <f t="shared" si="96"/>
        <v>42549.448182870365</v>
      </c>
      <c r="K2072" s="4">
        <v>1464536723</v>
      </c>
      <c r="L2072" s="11">
        <f t="shared" si="97"/>
        <v>42519.448182870365</v>
      </c>
      <c r="M2072" s="4" t="b">
        <v>0</v>
      </c>
      <c r="N2072" s="4">
        <v>1530</v>
      </c>
      <c r="O2072" s="16">
        <f>(E2072/D2072)*100</f>
        <v>317.3272</v>
      </c>
      <c r="P2072" s="7">
        <f t="shared" si="98"/>
        <v>259.25424836601309</v>
      </c>
      <c r="Q2072" s="4" t="str">
        <f>LEFT(T2072,FIND("/",T2072,1)-1)</f>
        <v>technology</v>
      </c>
      <c r="R2072" s="4" t="str">
        <f>RIGHT(T2072,LEN(T2072)-FIND("/",T2072))</f>
        <v>hardware</v>
      </c>
      <c r="S2072" s="4" t="b">
        <v>1</v>
      </c>
      <c r="T2072" s="4" t="s">
        <v>8295</v>
      </c>
    </row>
    <row r="2073" spans="1:20" ht="28.8" x14ac:dyDescent="0.3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11">
        <f t="shared" si="96"/>
        <v>42645.070416666662</v>
      </c>
      <c r="K2073" s="4">
        <v>1471502484</v>
      </c>
      <c r="L2073" s="11">
        <f t="shared" si="97"/>
        <v>42600.070416666662</v>
      </c>
      <c r="M2073" s="4" t="b">
        <v>0</v>
      </c>
      <c r="N2073" s="4">
        <v>278</v>
      </c>
      <c r="O2073" s="16">
        <f>(E2073/D2073)*100</f>
        <v>280.73</v>
      </c>
      <c r="P2073" s="7">
        <f t="shared" si="98"/>
        <v>201.96402877697841</v>
      </c>
      <c r="Q2073" s="4" t="str">
        <f>LEFT(T2073,FIND("/",T2073,1)-1)</f>
        <v>technology</v>
      </c>
      <c r="R2073" s="4" t="str">
        <f>RIGHT(T2073,LEN(T2073)-FIND("/",T2073))</f>
        <v>hardware</v>
      </c>
      <c r="S2073" s="4" t="b">
        <v>1</v>
      </c>
      <c r="T2073" s="4" t="s">
        <v>8295</v>
      </c>
    </row>
    <row r="2074" spans="1:20" ht="28.8" x14ac:dyDescent="0.3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11">
        <f t="shared" si="96"/>
        <v>42497.373055555552</v>
      </c>
      <c r="K2074" s="4">
        <v>1460037432</v>
      </c>
      <c r="L2074" s="11">
        <f t="shared" si="97"/>
        <v>42467.373055555552</v>
      </c>
      <c r="M2074" s="4" t="b">
        <v>0</v>
      </c>
      <c r="N2074" s="4">
        <v>350</v>
      </c>
      <c r="O2074" s="16">
        <f>(E2074/D2074)*100</f>
        <v>110.73146853146854</v>
      </c>
      <c r="P2074" s="7">
        <f t="shared" si="98"/>
        <v>226.20857142857142</v>
      </c>
      <c r="Q2074" s="4" t="str">
        <f>LEFT(T2074,FIND("/",T2074,1)-1)</f>
        <v>technology</v>
      </c>
      <c r="R2074" s="4" t="str">
        <f>RIGHT(T2074,LEN(T2074)-FIND("/",T2074))</f>
        <v>hardware</v>
      </c>
      <c r="S2074" s="4" t="b">
        <v>1</v>
      </c>
      <c r="T2074" s="4" t="s">
        <v>8295</v>
      </c>
    </row>
    <row r="2075" spans="1:20" ht="28.8" x14ac:dyDescent="0.3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11">
        <f t="shared" si="96"/>
        <v>42132.459699074076</v>
      </c>
      <c r="K2075" s="4">
        <v>1427212918</v>
      </c>
      <c r="L2075" s="11">
        <f t="shared" si="97"/>
        <v>42087.459699074076</v>
      </c>
      <c r="M2075" s="4" t="b">
        <v>0</v>
      </c>
      <c r="N2075" s="4">
        <v>470</v>
      </c>
      <c r="O2075" s="16">
        <f>(E2075/D2075)*100</f>
        <v>152.60429999999999</v>
      </c>
      <c r="P2075" s="7">
        <f t="shared" si="98"/>
        <v>324.69</v>
      </c>
      <c r="Q2075" s="4" t="str">
        <f>LEFT(T2075,FIND("/",T2075,1)-1)</f>
        <v>technology</v>
      </c>
      <c r="R2075" s="4" t="str">
        <f>RIGHT(T2075,LEN(T2075)-FIND("/",T2075))</f>
        <v>hardware</v>
      </c>
      <c r="S2075" s="4" t="b">
        <v>1</v>
      </c>
      <c r="T2075" s="4" t="s">
        <v>8295</v>
      </c>
    </row>
    <row r="2076" spans="1:20" x14ac:dyDescent="0.3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11">
        <f t="shared" si="96"/>
        <v>42496.617847222216</v>
      </c>
      <c r="K2076" s="4">
        <v>1459972182</v>
      </c>
      <c r="L2076" s="11">
        <f t="shared" si="97"/>
        <v>42466.617847222216</v>
      </c>
      <c r="M2076" s="4" t="b">
        <v>0</v>
      </c>
      <c r="N2076" s="4">
        <v>3</v>
      </c>
      <c r="O2076" s="16">
        <f>(E2076/D2076)*100</f>
        <v>102.49999999999999</v>
      </c>
      <c r="P2076" s="7">
        <f t="shared" si="98"/>
        <v>205</v>
      </c>
      <c r="Q2076" s="4" t="str">
        <f>LEFT(T2076,FIND("/",T2076,1)-1)</f>
        <v>technology</v>
      </c>
      <c r="R2076" s="4" t="str">
        <f>RIGHT(T2076,LEN(T2076)-FIND("/",T2076))</f>
        <v>hardware</v>
      </c>
      <c r="S2076" s="4" t="b">
        <v>1</v>
      </c>
      <c r="T2076" s="4" t="s">
        <v>8295</v>
      </c>
    </row>
    <row r="2077" spans="1:20" x14ac:dyDescent="0.3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11">
        <f t="shared" si="96"/>
        <v>41480.473240740735</v>
      </c>
      <c r="K2077" s="4">
        <v>1372177288</v>
      </c>
      <c r="L2077" s="11">
        <f t="shared" si="97"/>
        <v>41450.473240740735</v>
      </c>
      <c r="M2077" s="4" t="b">
        <v>0</v>
      </c>
      <c r="N2077" s="4">
        <v>8200</v>
      </c>
      <c r="O2077" s="16">
        <f>(E2077/D2077)*100</f>
        <v>1678.3738373837384</v>
      </c>
      <c r="P2077" s="7">
        <f t="shared" si="98"/>
        <v>20.465926829268295</v>
      </c>
      <c r="Q2077" s="4" t="str">
        <f>LEFT(T2077,FIND("/",T2077,1)-1)</f>
        <v>technology</v>
      </c>
      <c r="R2077" s="4" t="str">
        <f>RIGHT(T2077,LEN(T2077)-FIND("/",T2077))</f>
        <v>hardware</v>
      </c>
      <c r="S2077" s="4" t="b">
        <v>1</v>
      </c>
      <c r="T2077" s="4" t="s">
        <v>8295</v>
      </c>
    </row>
    <row r="2078" spans="1:20" x14ac:dyDescent="0.3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11">
        <f t="shared" si="96"/>
        <v>41843.672326388885</v>
      </c>
      <c r="K2078" s="4">
        <v>1402693689</v>
      </c>
      <c r="L2078" s="11">
        <f t="shared" si="97"/>
        <v>41803.672326388885</v>
      </c>
      <c r="M2078" s="4" t="b">
        <v>0</v>
      </c>
      <c r="N2078" s="4">
        <v>8359</v>
      </c>
      <c r="O2078" s="16">
        <f>(E2078/D2078)*100</f>
        <v>543.349156424581</v>
      </c>
      <c r="P2078" s="7">
        <f t="shared" si="98"/>
        <v>116.35303146309367</v>
      </c>
      <c r="Q2078" s="4" t="str">
        <f>LEFT(T2078,FIND("/",T2078,1)-1)</f>
        <v>technology</v>
      </c>
      <c r="R2078" s="4" t="str">
        <f>RIGHT(T2078,LEN(T2078)-FIND("/",T2078))</f>
        <v>hardware</v>
      </c>
      <c r="S2078" s="4" t="b">
        <v>1</v>
      </c>
      <c r="T2078" s="4" t="s">
        <v>8295</v>
      </c>
    </row>
    <row r="2079" spans="1:20" ht="28.8" x14ac:dyDescent="0.3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11">
        <f t="shared" si="96"/>
        <v>42160.666666666664</v>
      </c>
      <c r="K2079" s="4">
        <v>1428541276</v>
      </c>
      <c r="L2079" s="11">
        <f t="shared" si="97"/>
        <v>42102.83421296296</v>
      </c>
      <c r="M2079" s="4" t="b">
        <v>0</v>
      </c>
      <c r="N2079" s="4">
        <v>188</v>
      </c>
      <c r="O2079" s="16">
        <f>(E2079/D2079)*100</f>
        <v>115.50800000000001</v>
      </c>
      <c r="P2079" s="7">
        <f t="shared" si="98"/>
        <v>307.20212765957444</v>
      </c>
      <c r="Q2079" s="4" t="str">
        <f>LEFT(T2079,FIND("/",T2079,1)-1)</f>
        <v>technology</v>
      </c>
      <c r="R2079" s="4" t="str">
        <f>RIGHT(T2079,LEN(T2079)-FIND("/",T2079))</f>
        <v>hardware</v>
      </c>
      <c r="S2079" s="4" t="b">
        <v>1</v>
      </c>
      <c r="T2079" s="4" t="s">
        <v>8295</v>
      </c>
    </row>
    <row r="2080" spans="1:20" ht="28.8" x14ac:dyDescent="0.3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11">
        <f t="shared" si="96"/>
        <v>42722.563159722216</v>
      </c>
      <c r="K2080" s="4">
        <v>1479493857</v>
      </c>
      <c r="L2080" s="11">
        <f t="shared" si="97"/>
        <v>42692.563159722216</v>
      </c>
      <c r="M2080" s="4" t="b">
        <v>0</v>
      </c>
      <c r="N2080" s="4">
        <v>48</v>
      </c>
      <c r="O2080" s="16">
        <f>(E2080/D2080)*100</f>
        <v>131.20499999999998</v>
      </c>
      <c r="P2080" s="7">
        <f t="shared" si="98"/>
        <v>546.6875</v>
      </c>
      <c r="Q2080" s="4" t="str">
        <f>LEFT(T2080,FIND("/",T2080,1)-1)</f>
        <v>technology</v>
      </c>
      <c r="R2080" s="4" t="str">
        <f>RIGHT(T2080,LEN(T2080)-FIND("/",T2080))</f>
        <v>hardware</v>
      </c>
      <c r="S2080" s="4" t="b">
        <v>1</v>
      </c>
      <c r="T2080" s="4" t="s">
        <v>8295</v>
      </c>
    </row>
    <row r="2081" spans="1:20" ht="28.8" x14ac:dyDescent="0.3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11">
        <f t="shared" si="96"/>
        <v>42180.583333333336</v>
      </c>
      <c r="K2081" s="4">
        <v>1432659793</v>
      </c>
      <c r="L2081" s="11">
        <f t="shared" si="97"/>
        <v>42150.502233796295</v>
      </c>
      <c r="M2081" s="4" t="b">
        <v>0</v>
      </c>
      <c r="N2081" s="4">
        <v>607</v>
      </c>
      <c r="O2081" s="16">
        <f>(E2081/D2081)*100</f>
        <v>288.17</v>
      </c>
      <c r="P2081" s="7">
        <f t="shared" si="98"/>
        <v>47.474464579901152</v>
      </c>
      <c r="Q2081" s="4" t="str">
        <f>LEFT(T2081,FIND("/",T2081,1)-1)</f>
        <v>technology</v>
      </c>
      <c r="R2081" s="4" t="str">
        <f>RIGHT(T2081,LEN(T2081)-FIND("/",T2081))</f>
        <v>hardware</v>
      </c>
      <c r="S2081" s="4" t="b">
        <v>1</v>
      </c>
      <c r="T2081" s="4" t="s">
        <v>8295</v>
      </c>
    </row>
    <row r="2082" spans="1:20" ht="28.8" x14ac:dyDescent="0.3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11">
        <f t="shared" si="96"/>
        <v>42319.790509259255</v>
      </c>
      <c r="K2082" s="4">
        <v>1444690700</v>
      </c>
      <c r="L2082" s="11">
        <f t="shared" si="97"/>
        <v>42289.748842592591</v>
      </c>
      <c r="M2082" s="4" t="b">
        <v>0</v>
      </c>
      <c r="N2082" s="4">
        <v>50</v>
      </c>
      <c r="O2082" s="16">
        <f>(E2082/D2082)*100</f>
        <v>507.8</v>
      </c>
      <c r="P2082" s="7">
        <f t="shared" si="98"/>
        <v>101.56</v>
      </c>
      <c r="Q2082" s="4" t="str">
        <f>LEFT(T2082,FIND("/",T2082,1)-1)</f>
        <v>technology</v>
      </c>
      <c r="R2082" s="4" t="str">
        <f>RIGHT(T2082,LEN(T2082)-FIND("/",T2082))</f>
        <v>hardware</v>
      </c>
      <c r="S2082" s="4" t="b">
        <v>1</v>
      </c>
      <c r="T2082" s="4" t="s">
        <v>8295</v>
      </c>
    </row>
    <row r="2083" spans="1:20" ht="28.8" x14ac:dyDescent="0.3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11">
        <f t="shared" si="96"/>
        <v>41044.999305555553</v>
      </c>
      <c r="K2083" s="4">
        <v>1333597555</v>
      </c>
      <c r="L2083" s="11">
        <f t="shared" si="97"/>
        <v>41003.948553240742</v>
      </c>
      <c r="M2083" s="4" t="b">
        <v>0</v>
      </c>
      <c r="N2083" s="4">
        <v>55</v>
      </c>
      <c r="O2083" s="16">
        <f>(E2083/D2083)*100</f>
        <v>114.57142857142857</v>
      </c>
      <c r="P2083" s="7">
        <f t="shared" si="98"/>
        <v>72.909090909090907</v>
      </c>
      <c r="Q2083" s="4" t="str">
        <f>LEFT(T2083,FIND("/",T2083,1)-1)</f>
        <v>music</v>
      </c>
      <c r="R2083" s="4" t="str">
        <f>RIGHT(T2083,LEN(T2083)-FIND("/",T2083))</f>
        <v>indie rock</v>
      </c>
      <c r="S2083" s="4" t="b">
        <v>1</v>
      </c>
      <c r="T2083" s="4" t="s">
        <v>8279</v>
      </c>
    </row>
    <row r="2084" spans="1:20" ht="28.8" x14ac:dyDescent="0.3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11">
        <f t="shared" si="96"/>
        <v>40870.953657407401</v>
      </c>
      <c r="K2084" s="4">
        <v>1316919196</v>
      </c>
      <c r="L2084" s="11">
        <f t="shared" si="97"/>
        <v>40810.911990740737</v>
      </c>
      <c r="M2084" s="4" t="b">
        <v>0</v>
      </c>
      <c r="N2084" s="4">
        <v>38</v>
      </c>
      <c r="O2084" s="16">
        <f>(E2084/D2084)*100</f>
        <v>110.73333333333333</v>
      </c>
      <c r="P2084" s="7">
        <f t="shared" si="98"/>
        <v>43.710526315789473</v>
      </c>
      <c r="Q2084" s="4" t="str">
        <f>LEFT(T2084,FIND("/",T2084,1)-1)</f>
        <v>music</v>
      </c>
      <c r="R2084" s="4" t="str">
        <f>RIGHT(T2084,LEN(T2084)-FIND("/",T2084))</f>
        <v>indie rock</v>
      </c>
      <c r="S2084" s="4" t="b">
        <v>1</v>
      </c>
      <c r="T2084" s="4" t="s">
        <v>8279</v>
      </c>
    </row>
    <row r="2085" spans="1:20" ht="28.8" x14ac:dyDescent="0.3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11">
        <f t="shared" si="96"/>
        <v>41064.513831018514</v>
      </c>
      <c r="K2085" s="4">
        <v>1336238395</v>
      </c>
      <c r="L2085" s="11">
        <f t="shared" si="97"/>
        <v>41034.513831018514</v>
      </c>
      <c r="M2085" s="4" t="b">
        <v>0</v>
      </c>
      <c r="N2085" s="4">
        <v>25</v>
      </c>
      <c r="O2085" s="16">
        <f>(E2085/D2085)*100</f>
        <v>113.33333333333333</v>
      </c>
      <c r="P2085" s="7">
        <f t="shared" si="98"/>
        <v>34</v>
      </c>
      <c r="Q2085" s="4" t="str">
        <f>LEFT(T2085,FIND("/",T2085,1)-1)</f>
        <v>music</v>
      </c>
      <c r="R2085" s="4" t="str">
        <f>RIGHT(T2085,LEN(T2085)-FIND("/",T2085))</f>
        <v>indie rock</v>
      </c>
      <c r="S2085" s="4" t="b">
        <v>1</v>
      </c>
      <c r="T2085" s="4" t="s">
        <v>8279</v>
      </c>
    </row>
    <row r="2086" spans="1:20" x14ac:dyDescent="0.3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11">
        <f t="shared" si="96"/>
        <v>41763.082638888889</v>
      </c>
      <c r="K2086" s="4">
        <v>1396468782</v>
      </c>
      <c r="L2086" s="11">
        <f t="shared" si="97"/>
        <v>41731.624791666662</v>
      </c>
      <c r="M2086" s="4" t="b">
        <v>0</v>
      </c>
      <c r="N2086" s="4">
        <v>46</v>
      </c>
      <c r="O2086" s="16">
        <f>(E2086/D2086)*100</f>
        <v>108.33333333333333</v>
      </c>
      <c r="P2086" s="7">
        <f t="shared" si="98"/>
        <v>70.652173913043484</v>
      </c>
      <c r="Q2086" s="4" t="str">
        <f>LEFT(T2086,FIND("/",T2086,1)-1)</f>
        <v>music</v>
      </c>
      <c r="R2086" s="4" t="str">
        <f>RIGHT(T2086,LEN(T2086)-FIND("/",T2086))</f>
        <v>indie rock</v>
      </c>
      <c r="S2086" s="4" t="b">
        <v>1</v>
      </c>
      <c r="T2086" s="4" t="s">
        <v>8279</v>
      </c>
    </row>
    <row r="2087" spans="1:20" ht="28.8" x14ac:dyDescent="0.3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11">
        <f t="shared" si="96"/>
        <v>41105.627164351848</v>
      </c>
      <c r="K2087" s="4">
        <v>1339790587</v>
      </c>
      <c r="L2087" s="11">
        <f t="shared" si="97"/>
        <v>41075.627164351848</v>
      </c>
      <c r="M2087" s="4" t="b">
        <v>0</v>
      </c>
      <c r="N2087" s="4">
        <v>83</v>
      </c>
      <c r="O2087" s="16">
        <f>(E2087/D2087)*100</f>
        <v>123.53333333333335</v>
      </c>
      <c r="P2087" s="7">
        <f t="shared" si="98"/>
        <v>89.301204819277103</v>
      </c>
      <c r="Q2087" s="4" t="str">
        <f>LEFT(T2087,FIND("/",T2087,1)-1)</f>
        <v>music</v>
      </c>
      <c r="R2087" s="4" t="str">
        <f>RIGHT(T2087,LEN(T2087)-FIND("/",T2087))</f>
        <v>indie rock</v>
      </c>
      <c r="S2087" s="4" t="b">
        <v>1</v>
      </c>
      <c r="T2087" s="4" t="s">
        <v>8279</v>
      </c>
    </row>
    <row r="2088" spans="1:20" x14ac:dyDescent="0.3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11">
        <f t="shared" si="96"/>
        <v>40890.999305555553</v>
      </c>
      <c r="K2088" s="4">
        <v>1321200332</v>
      </c>
      <c r="L2088" s="11">
        <f t="shared" si="97"/>
        <v>40860.462175925924</v>
      </c>
      <c r="M2088" s="4" t="b">
        <v>0</v>
      </c>
      <c r="N2088" s="4">
        <v>35</v>
      </c>
      <c r="O2088" s="16">
        <f>(E2088/D2088)*100</f>
        <v>100.69999999999999</v>
      </c>
      <c r="P2088" s="7">
        <f t="shared" si="98"/>
        <v>115.08571428571429</v>
      </c>
      <c r="Q2088" s="4" t="str">
        <f>LEFT(T2088,FIND("/",T2088,1)-1)</f>
        <v>music</v>
      </c>
      <c r="R2088" s="4" t="str">
        <f>RIGHT(T2088,LEN(T2088)-FIND("/",T2088))</f>
        <v>indie rock</v>
      </c>
      <c r="S2088" s="4" t="b">
        <v>1</v>
      </c>
      <c r="T2088" s="4" t="s">
        <v>8279</v>
      </c>
    </row>
    <row r="2089" spans="1:20" ht="28.8" x14ac:dyDescent="0.3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11">
        <f t="shared" si="96"/>
        <v>40793.996041666665</v>
      </c>
      <c r="K2089" s="4">
        <v>1312865658</v>
      </c>
      <c r="L2089" s="11">
        <f t="shared" si="97"/>
        <v>40763.996041666665</v>
      </c>
      <c r="M2089" s="4" t="b">
        <v>0</v>
      </c>
      <c r="N2089" s="4">
        <v>25</v>
      </c>
      <c r="O2089" s="16">
        <f>(E2089/D2089)*100</f>
        <v>103.53333333333335</v>
      </c>
      <c r="P2089" s="7">
        <f t="shared" si="98"/>
        <v>62.12</v>
      </c>
      <c r="Q2089" s="4" t="str">
        <f>LEFT(T2089,FIND("/",T2089,1)-1)</f>
        <v>music</v>
      </c>
      <c r="R2089" s="4" t="str">
        <f>RIGHT(T2089,LEN(T2089)-FIND("/",T2089))</f>
        <v>indie rock</v>
      </c>
      <c r="S2089" s="4" t="b">
        <v>1</v>
      </c>
      <c r="T2089" s="4" t="s">
        <v>8279</v>
      </c>
    </row>
    <row r="2090" spans="1:20" ht="28.8" x14ac:dyDescent="0.3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11">
        <f t="shared" si="96"/>
        <v>40431.957638888889</v>
      </c>
      <c r="K2090" s="4">
        <v>1281028152</v>
      </c>
      <c r="L2090" s="11">
        <f t="shared" si="97"/>
        <v>40395.506388888884</v>
      </c>
      <c r="M2090" s="4" t="b">
        <v>0</v>
      </c>
      <c r="N2090" s="4">
        <v>75</v>
      </c>
      <c r="O2090" s="16">
        <f>(E2090/D2090)*100</f>
        <v>115.51066666666668</v>
      </c>
      <c r="P2090" s="7">
        <f t="shared" si="98"/>
        <v>46.204266666666669</v>
      </c>
      <c r="Q2090" s="4" t="str">
        <f>LEFT(T2090,FIND("/",T2090,1)-1)</f>
        <v>music</v>
      </c>
      <c r="R2090" s="4" t="str">
        <f>RIGHT(T2090,LEN(T2090)-FIND("/",T2090))</f>
        <v>indie rock</v>
      </c>
      <c r="S2090" s="4" t="b">
        <v>1</v>
      </c>
      <c r="T2090" s="4" t="s">
        <v>8279</v>
      </c>
    </row>
    <row r="2091" spans="1:20" x14ac:dyDescent="0.3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11">
        <f t="shared" si="96"/>
        <v>41487.867986111109</v>
      </c>
      <c r="K2091" s="4">
        <v>1372384194</v>
      </c>
      <c r="L2091" s="11">
        <f t="shared" si="97"/>
        <v>41452.867986111109</v>
      </c>
      <c r="M2091" s="4" t="b">
        <v>0</v>
      </c>
      <c r="N2091" s="4">
        <v>62</v>
      </c>
      <c r="O2091" s="16">
        <f>(E2091/D2091)*100</f>
        <v>120.4004</v>
      </c>
      <c r="P2091" s="7">
        <f t="shared" si="98"/>
        <v>48.54854838709678</v>
      </c>
      <c r="Q2091" s="4" t="str">
        <f>LEFT(T2091,FIND("/",T2091,1)-1)</f>
        <v>music</v>
      </c>
      <c r="R2091" s="4" t="str">
        <f>RIGHT(T2091,LEN(T2091)-FIND("/",T2091))</f>
        <v>indie rock</v>
      </c>
      <c r="S2091" s="4" t="b">
        <v>1</v>
      </c>
      <c r="T2091" s="4" t="s">
        <v>8279</v>
      </c>
    </row>
    <row r="2092" spans="1:20" ht="28.8" x14ac:dyDescent="0.3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11">
        <f t="shared" si="96"/>
        <v>41329.173090277778</v>
      </c>
      <c r="K2092" s="4">
        <v>1359104955</v>
      </c>
      <c r="L2092" s="11">
        <f t="shared" si="97"/>
        <v>41299.173090277778</v>
      </c>
      <c r="M2092" s="4" t="b">
        <v>0</v>
      </c>
      <c r="N2092" s="4">
        <v>160</v>
      </c>
      <c r="O2092" s="16">
        <f>(E2092/D2092)*100</f>
        <v>115.040375</v>
      </c>
      <c r="P2092" s="7">
        <f t="shared" si="98"/>
        <v>57.520187499999999</v>
      </c>
      <c r="Q2092" s="4" t="str">
        <f>LEFT(T2092,FIND("/",T2092,1)-1)</f>
        <v>music</v>
      </c>
      <c r="R2092" s="4" t="str">
        <f>RIGHT(T2092,LEN(T2092)-FIND("/",T2092))</f>
        <v>indie rock</v>
      </c>
      <c r="S2092" s="4" t="b">
        <v>1</v>
      </c>
      <c r="T2092" s="4" t="s">
        <v>8279</v>
      </c>
    </row>
    <row r="2093" spans="1:20" ht="28.8" x14ac:dyDescent="0.3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11">
        <f t="shared" si="96"/>
        <v>40603.625</v>
      </c>
      <c r="K2093" s="4">
        <v>1294818278</v>
      </c>
      <c r="L2093" s="11">
        <f t="shared" si="97"/>
        <v>40555.114328703698</v>
      </c>
      <c r="M2093" s="4" t="b">
        <v>0</v>
      </c>
      <c r="N2093" s="4">
        <v>246</v>
      </c>
      <c r="O2093" s="16">
        <f>(E2093/D2093)*100</f>
        <v>120.46777777777777</v>
      </c>
      <c r="P2093" s="7">
        <f t="shared" si="98"/>
        <v>88.147154471544724</v>
      </c>
      <c r="Q2093" s="4" t="str">
        <f>LEFT(T2093,FIND("/",T2093,1)-1)</f>
        <v>music</v>
      </c>
      <c r="R2093" s="4" t="str">
        <f>RIGHT(T2093,LEN(T2093)-FIND("/",T2093))</f>
        <v>indie rock</v>
      </c>
      <c r="S2093" s="4" t="b">
        <v>1</v>
      </c>
      <c r="T2093" s="4" t="s">
        <v>8279</v>
      </c>
    </row>
    <row r="2094" spans="1:20" ht="28.8" x14ac:dyDescent="0.3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11">
        <f t="shared" si="96"/>
        <v>40823.499212962961</v>
      </c>
      <c r="K2094" s="4">
        <v>1312822732</v>
      </c>
      <c r="L2094" s="11">
        <f t="shared" si="97"/>
        <v>40763.499212962961</v>
      </c>
      <c r="M2094" s="4" t="b">
        <v>0</v>
      </c>
      <c r="N2094" s="4">
        <v>55</v>
      </c>
      <c r="O2094" s="16">
        <f>(E2094/D2094)*100</f>
        <v>101.28333333333333</v>
      </c>
      <c r="P2094" s="7">
        <f t="shared" si="98"/>
        <v>110.49090909090908</v>
      </c>
      <c r="Q2094" s="4" t="str">
        <f>LEFT(T2094,FIND("/",T2094,1)-1)</f>
        <v>music</v>
      </c>
      <c r="R2094" s="4" t="str">
        <f>RIGHT(T2094,LEN(T2094)-FIND("/",T2094))</f>
        <v>indie rock</v>
      </c>
      <c r="S2094" s="4" t="b">
        <v>1</v>
      </c>
      <c r="T2094" s="4" t="s">
        <v>8279</v>
      </c>
    </row>
    <row r="2095" spans="1:20" x14ac:dyDescent="0.3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11">
        <f t="shared" si="96"/>
        <v>41265.68787037037</v>
      </c>
      <c r="K2095" s="4">
        <v>1351024232</v>
      </c>
      <c r="L2095" s="11">
        <f t="shared" si="97"/>
        <v>41205.646203703705</v>
      </c>
      <c r="M2095" s="4" t="b">
        <v>0</v>
      </c>
      <c r="N2095" s="4">
        <v>23</v>
      </c>
      <c r="O2095" s="16">
        <f>(E2095/D2095)*100</f>
        <v>102.46666666666667</v>
      </c>
      <c r="P2095" s="7">
        <f t="shared" si="98"/>
        <v>66.826086956521735</v>
      </c>
      <c r="Q2095" s="4" t="str">
        <f>LEFT(T2095,FIND("/",T2095,1)-1)</f>
        <v>music</v>
      </c>
      <c r="R2095" s="4" t="str">
        <f>RIGHT(T2095,LEN(T2095)-FIND("/",T2095))</f>
        <v>indie rock</v>
      </c>
      <c r="S2095" s="4" t="b">
        <v>1</v>
      </c>
      <c r="T2095" s="4" t="s">
        <v>8279</v>
      </c>
    </row>
    <row r="2096" spans="1:20" ht="28.8" x14ac:dyDescent="0.3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11">
        <f t="shared" si="96"/>
        <v>40972.916666666664</v>
      </c>
      <c r="K2096" s="4">
        <v>1327969730</v>
      </c>
      <c r="L2096" s="11">
        <f t="shared" si="97"/>
        <v>40938.811689814815</v>
      </c>
      <c r="M2096" s="4" t="b">
        <v>0</v>
      </c>
      <c r="N2096" s="4">
        <v>72</v>
      </c>
      <c r="O2096" s="16">
        <f>(E2096/D2096)*100</f>
        <v>120.54285714285714</v>
      </c>
      <c r="P2096" s="7">
        <f t="shared" si="98"/>
        <v>58.597222222222221</v>
      </c>
      <c r="Q2096" s="4" t="str">
        <f>LEFT(T2096,FIND("/",T2096,1)-1)</f>
        <v>music</v>
      </c>
      <c r="R2096" s="4" t="str">
        <f>RIGHT(T2096,LEN(T2096)-FIND("/",T2096))</f>
        <v>indie rock</v>
      </c>
      <c r="S2096" s="4" t="b">
        <v>1</v>
      </c>
      <c r="T2096" s="4" t="s">
        <v>8279</v>
      </c>
    </row>
    <row r="2097" spans="1:20" ht="28.8" x14ac:dyDescent="0.3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11">
        <f t="shared" si="96"/>
        <v>40818.525150462956</v>
      </c>
      <c r="K2097" s="4">
        <v>1312392973</v>
      </c>
      <c r="L2097" s="11">
        <f t="shared" si="97"/>
        <v>40758.525150462956</v>
      </c>
      <c r="M2097" s="4" t="b">
        <v>0</v>
      </c>
      <c r="N2097" s="4">
        <v>22</v>
      </c>
      <c r="O2097" s="16">
        <f>(E2097/D2097)*100</f>
        <v>100</v>
      </c>
      <c r="P2097" s="7">
        <f t="shared" si="98"/>
        <v>113.63636363636364</v>
      </c>
      <c r="Q2097" s="4" t="str">
        <f>LEFT(T2097,FIND("/",T2097,1)-1)</f>
        <v>music</v>
      </c>
      <c r="R2097" s="4" t="str">
        <f>RIGHT(T2097,LEN(T2097)-FIND("/",T2097))</f>
        <v>indie rock</v>
      </c>
      <c r="S2097" s="4" t="b">
        <v>1</v>
      </c>
      <c r="T2097" s="4" t="s">
        <v>8279</v>
      </c>
    </row>
    <row r="2098" spans="1:20" x14ac:dyDescent="0.3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11">
        <f t="shared" si="96"/>
        <v>41207.957638888889</v>
      </c>
      <c r="K2098" s="4">
        <v>1349892735</v>
      </c>
      <c r="L2098" s="11">
        <f t="shared" si="97"/>
        <v>41192.550173611111</v>
      </c>
      <c r="M2098" s="4" t="b">
        <v>0</v>
      </c>
      <c r="N2098" s="4">
        <v>14</v>
      </c>
      <c r="O2098" s="16">
        <f>(E2098/D2098)*100</f>
        <v>101.66666666666666</v>
      </c>
      <c r="P2098" s="7">
        <f t="shared" si="98"/>
        <v>43.571428571428569</v>
      </c>
      <c r="Q2098" s="4" t="str">
        <f>LEFT(T2098,FIND("/",T2098,1)-1)</f>
        <v>music</v>
      </c>
      <c r="R2098" s="4" t="str">
        <f>RIGHT(T2098,LEN(T2098)-FIND("/",T2098))</f>
        <v>indie rock</v>
      </c>
      <c r="S2098" s="4" t="b">
        <v>1</v>
      </c>
      <c r="T2098" s="4" t="s">
        <v>8279</v>
      </c>
    </row>
    <row r="2099" spans="1:20" ht="28.8" x14ac:dyDescent="0.3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11">
        <f t="shared" si="96"/>
        <v>40878.418229166666</v>
      </c>
      <c r="K2099" s="4">
        <v>1317564135</v>
      </c>
      <c r="L2099" s="11">
        <f t="shared" si="97"/>
        <v>40818.376562499994</v>
      </c>
      <c r="M2099" s="4" t="b">
        <v>0</v>
      </c>
      <c r="N2099" s="4">
        <v>38</v>
      </c>
      <c r="O2099" s="16">
        <f>(E2099/D2099)*100</f>
        <v>100</v>
      </c>
      <c r="P2099" s="7">
        <f t="shared" si="98"/>
        <v>78.94736842105263</v>
      </c>
      <c r="Q2099" s="4" t="str">
        <f>LEFT(T2099,FIND("/",T2099,1)-1)</f>
        <v>music</v>
      </c>
      <c r="R2099" s="4" t="str">
        <f>RIGHT(T2099,LEN(T2099)-FIND("/",T2099))</f>
        <v>indie rock</v>
      </c>
      <c r="S2099" s="4" t="b">
        <v>1</v>
      </c>
      <c r="T2099" s="4" t="s">
        <v>8279</v>
      </c>
    </row>
    <row r="2100" spans="1:20" ht="28.8" x14ac:dyDescent="0.3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11">
        <f t="shared" si="96"/>
        <v>40975.905497685184</v>
      </c>
      <c r="K2100" s="4">
        <v>1328582635</v>
      </c>
      <c r="L2100" s="11">
        <f t="shared" si="97"/>
        <v>40945.905497685184</v>
      </c>
      <c r="M2100" s="4" t="b">
        <v>0</v>
      </c>
      <c r="N2100" s="4">
        <v>32</v>
      </c>
      <c r="O2100" s="16">
        <f>(E2100/D2100)*100</f>
        <v>100.33333333333334</v>
      </c>
      <c r="P2100" s="7">
        <f t="shared" si="98"/>
        <v>188.125</v>
      </c>
      <c r="Q2100" s="4" t="str">
        <f>LEFT(T2100,FIND("/",T2100,1)-1)</f>
        <v>music</v>
      </c>
      <c r="R2100" s="4" t="str">
        <f>RIGHT(T2100,LEN(T2100)-FIND("/",T2100))</f>
        <v>indie rock</v>
      </c>
      <c r="S2100" s="4" t="b">
        <v>1</v>
      </c>
      <c r="T2100" s="4" t="s">
        <v>8279</v>
      </c>
    </row>
    <row r="2101" spans="1:20" x14ac:dyDescent="0.3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11">
        <f t="shared" si="96"/>
        <v>42186.944444444445</v>
      </c>
      <c r="K2101" s="4">
        <v>1434650084</v>
      </c>
      <c r="L2101" s="11">
        <f t="shared" si="97"/>
        <v>42173.53800925926</v>
      </c>
      <c r="M2101" s="4" t="b">
        <v>0</v>
      </c>
      <c r="N2101" s="4">
        <v>63</v>
      </c>
      <c r="O2101" s="16">
        <f>(E2101/D2101)*100</f>
        <v>132.36666666666667</v>
      </c>
      <c r="P2101" s="7">
        <f t="shared" si="98"/>
        <v>63.031746031746032</v>
      </c>
      <c r="Q2101" s="4" t="str">
        <f>LEFT(T2101,FIND("/",T2101,1)-1)</f>
        <v>music</v>
      </c>
      <c r="R2101" s="4" t="str">
        <f>RIGHT(T2101,LEN(T2101)-FIND("/",T2101))</f>
        <v>indie rock</v>
      </c>
      <c r="S2101" s="4" t="b">
        <v>1</v>
      </c>
      <c r="T2101" s="4" t="s">
        <v>8279</v>
      </c>
    </row>
    <row r="2102" spans="1:20" ht="28.8" x14ac:dyDescent="0.3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11">
        <f t="shared" si="96"/>
        <v>41089.957638888889</v>
      </c>
      <c r="K2102" s="4">
        <v>1339704141</v>
      </c>
      <c r="L2102" s="11">
        <f t="shared" si="97"/>
        <v>41074.62663194444</v>
      </c>
      <c r="M2102" s="4" t="b">
        <v>0</v>
      </c>
      <c r="N2102" s="4">
        <v>27</v>
      </c>
      <c r="O2102" s="16">
        <f>(E2102/D2102)*100</f>
        <v>136.66666666666666</v>
      </c>
      <c r="P2102" s="7">
        <f t="shared" si="98"/>
        <v>30.37037037037037</v>
      </c>
      <c r="Q2102" s="4" t="str">
        <f>LEFT(T2102,FIND("/",T2102,1)-1)</f>
        <v>music</v>
      </c>
      <c r="R2102" s="4" t="str">
        <f>RIGHT(T2102,LEN(T2102)-FIND("/",T2102))</f>
        <v>indie rock</v>
      </c>
      <c r="S2102" s="4" t="b">
        <v>1</v>
      </c>
      <c r="T2102" s="4" t="s">
        <v>8279</v>
      </c>
    </row>
    <row r="2103" spans="1:20" ht="28.8" x14ac:dyDescent="0.3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11">
        <f t="shared" si="96"/>
        <v>40951.941134259258</v>
      </c>
      <c r="K2103" s="4">
        <v>1323920114</v>
      </c>
      <c r="L2103" s="11">
        <f t="shared" si="97"/>
        <v>40891.941134259258</v>
      </c>
      <c r="M2103" s="4" t="b">
        <v>0</v>
      </c>
      <c r="N2103" s="4">
        <v>44</v>
      </c>
      <c r="O2103" s="16">
        <f>(E2103/D2103)*100</f>
        <v>113.25</v>
      </c>
      <c r="P2103" s="7">
        <f t="shared" si="98"/>
        <v>51.477272727272727</v>
      </c>
      <c r="Q2103" s="4" t="str">
        <f>LEFT(T2103,FIND("/",T2103,1)-1)</f>
        <v>music</v>
      </c>
      <c r="R2103" s="4" t="str">
        <f>RIGHT(T2103,LEN(T2103)-FIND("/",T2103))</f>
        <v>indie rock</v>
      </c>
      <c r="S2103" s="4" t="b">
        <v>1</v>
      </c>
      <c r="T2103" s="4" t="s">
        <v>8279</v>
      </c>
    </row>
    <row r="2104" spans="1:20" ht="28.8" x14ac:dyDescent="0.3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11">
        <f t="shared" si="96"/>
        <v>40668.660277777773</v>
      </c>
      <c r="K2104" s="4">
        <v>1302036648</v>
      </c>
      <c r="L2104" s="11">
        <f t="shared" si="97"/>
        <v>40638.660277777773</v>
      </c>
      <c r="M2104" s="4" t="b">
        <v>0</v>
      </c>
      <c r="N2104" s="4">
        <v>38</v>
      </c>
      <c r="O2104" s="16">
        <f>(E2104/D2104)*100</f>
        <v>136</v>
      </c>
      <c r="P2104" s="7">
        <f t="shared" si="98"/>
        <v>35.789473684210527</v>
      </c>
      <c r="Q2104" s="4" t="str">
        <f>LEFT(T2104,FIND("/",T2104,1)-1)</f>
        <v>music</v>
      </c>
      <c r="R2104" s="4" t="str">
        <f>RIGHT(T2104,LEN(T2104)-FIND("/",T2104))</f>
        <v>indie rock</v>
      </c>
      <c r="S2104" s="4" t="b">
        <v>1</v>
      </c>
      <c r="T2104" s="4" t="s">
        <v>8279</v>
      </c>
    </row>
    <row r="2105" spans="1:20" x14ac:dyDescent="0.3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11">
        <f t="shared" si="96"/>
        <v>41222.588275462964</v>
      </c>
      <c r="K2105" s="4">
        <v>1349892427</v>
      </c>
      <c r="L2105" s="11">
        <f t="shared" si="97"/>
        <v>41192.546608796292</v>
      </c>
      <c r="M2105" s="4" t="b">
        <v>0</v>
      </c>
      <c r="N2105" s="4">
        <v>115</v>
      </c>
      <c r="O2105" s="16">
        <f>(E2105/D2105)*100</f>
        <v>146.12318374694613</v>
      </c>
      <c r="P2105" s="7">
        <f t="shared" si="98"/>
        <v>98.817391304347822</v>
      </c>
      <c r="Q2105" s="4" t="str">
        <f>LEFT(T2105,FIND("/",T2105,1)-1)</f>
        <v>music</v>
      </c>
      <c r="R2105" s="4" t="str">
        <f>RIGHT(T2105,LEN(T2105)-FIND("/",T2105))</f>
        <v>indie rock</v>
      </c>
      <c r="S2105" s="4" t="b">
        <v>1</v>
      </c>
      <c r="T2105" s="4" t="s">
        <v>8279</v>
      </c>
    </row>
    <row r="2106" spans="1:20" x14ac:dyDescent="0.3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11">
        <f t="shared" si="96"/>
        <v>41424.791666666664</v>
      </c>
      <c r="K2106" s="4">
        <v>1367286434</v>
      </c>
      <c r="L2106" s="11">
        <f t="shared" si="97"/>
        <v>41393.86613425926</v>
      </c>
      <c r="M2106" s="4" t="b">
        <v>0</v>
      </c>
      <c r="N2106" s="4">
        <v>37</v>
      </c>
      <c r="O2106" s="16">
        <f>(E2106/D2106)*100</f>
        <v>129.5</v>
      </c>
      <c r="P2106" s="7">
        <f t="shared" si="98"/>
        <v>28</v>
      </c>
      <c r="Q2106" s="4" t="str">
        <f>LEFT(T2106,FIND("/",T2106,1)-1)</f>
        <v>music</v>
      </c>
      <c r="R2106" s="4" t="str">
        <f>RIGHT(T2106,LEN(T2106)-FIND("/",T2106))</f>
        <v>indie rock</v>
      </c>
      <c r="S2106" s="4" t="b">
        <v>1</v>
      </c>
      <c r="T2106" s="4" t="s">
        <v>8279</v>
      </c>
    </row>
    <row r="2107" spans="1:20" x14ac:dyDescent="0.3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11">
        <f t="shared" si="96"/>
        <v>41963.958333333336</v>
      </c>
      <c r="K2107" s="4">
        <v>1415472953</v>
      </c>
      <c r="L2107" s="11">
        <f t="shared" si="97"/>
        <v>41951.580474537033</v>
      </c>
      <c r="M2107" s="4" t="b">
        <v>0</v>
      </c>
      <c r="N2107" s="4">
        <v>99</v>
      </c>
      <c r="O2107" s="16">
        <f>(E2107/D2107)*100</f>
        <v>254</v>
      </c>
      <c r="P2107" s="7">
        <f t="shared" si="98"/>
        <v>51.313131313131315</v>
      </c>
      <c r="Q2107" s="4" t="str">
        <f>LEFT(T2107,FIND("/",T2107,1)-1)</f>
        <v>music</v>
      </c>
      <c r="R2107" s="4" t="str">
        <f>RIGHT(T2107,LEN(T2107)-FIND("/",T2107))</f>
        <v>indie rock</v>
      </c>
      <c r="S2107" s="4" t="b">
        <v>1</v>
      </c>
      <c r="T2107" s="4" t="s">
        <v>8279</v>
      </c>
    </row>
    <row r="2108" spans="1:20" ht="28.8" x14ac:dyDescent="0.3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11">
        <f t="shared" si="96"/>
        <v>41300.006643518514</v>
      </c>
      <c r="K2108" s="4">
        <v>1356584974</v>
      </c>
      <c r="L2108" s="11">
        <f t="shared" si="97"/>
        <v>41270.006643518514</v>
      </c>
      <c r="M2108" s="4" t="b">
        <v>0</v>
      </c>
      <c r="N2108" s="4">
        <v>44</v>
      </c>
      <c r="O2108" s="16">
        <f>(E2108/D2108)*100</f>
        <v>107.04545454545456</v>
      </c>
      <c r="P2108" s="7">
        <f t="shared" si="98"/>
        <v>53.522727272727273</v>
      </c>
      <c r="Q2108" s="4" t="str">
        <f>LEFT(T2108,FIND("/",T2108,1)-1)</f>
        <v>music</v>
      </c>
      <c r="R2108" s="4" t="str">
        <f>RIGHT(T2108,LEN(T2108)-FIND("/",T2108))</f>
        <v>indie rock</v>
      </c>
      <c r="S2108" s="4" t="b">
        <v>1</v>
      </c>
      <c r="T2108" s="4" t="s">
        <v>8279</v>
      </c>
    </row>
    <row r="2109" spans="1:20" ht="28.8" x14ac:dyDescent="0.3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11">
        <f t="shared" si="96"/>
        <v>41955.543900462959</v>
      </c>
      <c r="K2109" s="4">
        <v>1413997393</v>
      </c>
      <c r="L2109" s="11">
        <f t="shared" si="97"/>
        <v>41934.502233796295</v>
      </c>
      <c r="M2109" s="4" t="b">
        <v>0</v>
      </c>
      <c r="N2109" s="4">
        <v>58</v>
      </c>
      <c r="O2109" s="16">
        <f>(E2109/D2109)*100</f>
        <v>107.73299999999999</v>
      </c>
      <c r="P2109" s="7">
        <f t="shared" si="98"/>
        <v>37.149310344827583</v>
      </c>
      <c r="Q2109" s="4" t="str">
        <f>LEFT(T2109,FIND("/",T2109,1)-1)</f>
        <v>music</v>
      </c>
      <c r="R2109" s="4" t="str">
        <f>RIGHT(T2109,LEN(T2109)-FIND("/",T2109))</f>
        <v>indie rock</v>
      </c>
      <c r="S2109" s="4" t="b">
        <v>1</v>
      </c>
      <c r="T2109" s="4" t="s">
        <v>8279</v>
      </c>
    </row>
    <row r="2110" spans="1:20" ht="28.8" x14ac:dyDescent="0.3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11">
        <f t="shared" si="96"/>
        <v>41161.954861111109</v>
      </c>
      <c r="K2110" s="4">
        <v>1344917580</v>
      </c>
      <c r="L2110" s="11">
        <f t="shared" si="97"/>
        <v>41134.967361111107</v>
      </c>
      <c r="M2110" s="4" t="b">
        <v>0</v>
      </c>
      <c r="N2110" s="4">
        <v>191</v>
      </c>
      <c r="O2110" s="16">
        <f>(E2110/D2110)*100</f>
        <v>107.31250000000001</v>
      </c>
      <c r="P2110" s="7">
        <f t="shared" si="98"/>
        <v>89.895287958115176</v>
      </c>
      <c r="Q2110" s="4" t="str">
        <f>LEFT(T2110,FIND("/",T2110,1)-1)</f>
        <v>music</v>
      </c>
      <c r="R2110" s="4" t="str">
        <f>RIGHT(T2110,LEN(T2110)-FIND("/",T2110))</f>
        <v>indie rock</v>
      </c>
      <c r="S2110" s="4" t="b">
        <v>1</v>
      </c>
      <c r="T2110" s="4" t="s">
        <v>8279</v>
      </c>
    </row>
    <row r="2111" spans="1:20" x14ac:dyDescent="0.3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11">
        <f t="shared" si="96"/>
        <v>42190.500196759262</v>
      </c>
      <c r="K2111" s="4">
        <v>1433523617</v>
      </c>
      <c r="L2111" s="11">
        <f t="shared" si="97"/>
        <v>42160.500196759262</v>
      </c>
      <c r="M2111" s="4" t="b">
        <v>0</v>
      </c>
      <c r="N2111" s="4">
        <v>40</v>
      </c>
      <c r="O2111" s="16">
        <f>(E2111/D2111)*100</f>
        <v>106.52500000000001</v>
      </c>
      <c r="P2111" s="7">
        <f t="shared" si="98"/>
        <v>106.52500000000001</v>
      </c>
      <c r="Q2111" s="4" t="str">
        <f>LEFT(T2111,FIND("/",T2111,1)-1)</f>
        <v>music</v>
      </c>
      <c r="R2111" s="4" t="str">
        <f>RIGHT(T2111,LEN(T2111)-FIND("/",T2111))</f>
        <v>indie rock</v>
      </c>
      <c r="S2111" s="4" t="b">
        <v>1</v>
      </c>
      <c r="T2111" s="4" t="s">
        <v>8279</v>
      </c>
    </row>
    <row r="2112" spans="1:20" x14ac:dyDescent="0.3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11">
        <f t="shared" si="96"/>
        <v>41786.999305555553</v>
      </c>
      <c r="K2112" s="4">
        <v>1398873969</v>
      </c>
      <c r="L2112" s="11">
        <f t="shared" si="97"/>
        <v>41759.462604166663</v>
      </c>
      <c r="M2112" s="4" t="b">
        <v>0</v>
      </c>
      <c r="N2112" s="4">
        <v>38</v>
      </c>
      <c r="O2112" s="16">
        <f>(E2112/D2112)*100</f>
        <v>100.35000000000001</v>
      </c>
      <c r="P2112" s="7">
        <f t="shared" si="98"/>
        <v>52.815789473684212</v>
      </c>
      <c r="Q2112" s="4" t="str">
        <f>LEFT(T2112,FIND("/",T2112,1)-1)</f>
        <v>music</v>
      </c>
      <c r="R2112" s="4" t="str">
        <f>RIGHT(T2112,LEN(T2112)-FIND("/",T2112))</f>
        <v>indie rock</v>
      </c>
      <c r="S2112" s="4" t="b">
        <v>1</v>
      </c>
      <c r="T2112" s="4" t="s">
        <v>8279</v>
      </c>
    </row>
    <row r="2113" spans="1:20" ht="28.8" x14ac:dyDescent="0.3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11">
        <f t="shared" si="96"/>
        <v>40769.833333333328</v>
      </c>
      <c r="K2113" s="4">
        <v>1307594625</v>
      </c>
      <c r="L2113" s="11">
        <f t="shared" si="97"/>
        <v>40702.988715277774</v>
      </c>
      <c r="M2113" s="4" t="b">
        <v>0</v>
      </c>
      <c r="N2113" s="4">
        <v>39</v>
      </c>
      <c r="O2113" s="16">
        <f>(E2113/D2113)*100</f>
        <v>106.5</v>
      </c>
      <c r="P2113" s="7">
        <f t="shared" si="98"/>
        <v>54.615384615384613</v>
      </c>
      <c r="Q2113" s="4" t="str">
        <f>LEFT(T2113,FIND("/",T2113,1)-1)</f>
        <v>music</v>
      </c>
      <c r="R2113" s="4" t="str">
        <f>RIGHT(T2113,LEN(T2113)-FIND("/",T2113))</f>
        <v>indie rock</v>
      </c>
      <c r="S2113" s="4" t="b">
        <v>1</v>
      </c>
      <c r="T2113" s="4" t="s">
        <v>8279</v>
      </c>
    </row>
    <row r="2114" spans="1:20" x14ac:dyDescent="0.3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11">
        <f t="shared" si="96"/>
        <v>41379.719826388886</v>
      </c>
      <c r="K2114" s="4">
        <v>1364854593</v>
      </c>
      <c r="L2114" s="11">
        <f t="shared" si="97"/>
        <v>41365.719826388886</v>
      </c>
      <c r="M2114" s="4" t="b">
        <v>0</v>
      </c>
      <c r="N2114" s="4">
        <v>11</v>
      </c>
      <c r="O2114" s="16">
        <f>(E2114/D2114)*100</f>
        <v>100</v>
      </c>
      <c r="P2114" s="7">
        <f t="shared" si="98"/>
        <v>27.272727272727273</v>
      </c>
      <c r="Q2114" s="4" t="str">
        <f>LEFT(T2114,FIND("/",T2114,1)-1)</f>
        <v>music</v>
      </c>
      <c r="R2114" s="4" t="str">
        <f>RIGHT(T2114,LEN(T2114)-FIND("/",T2114))</f>
        <v>indie rock</v>
      </c>
      <c r="S2114" s="4" t="b">
        <v>1</v>
      </c>
      <c r="T2114" s="4" t="s">
        <v>8279</v>
      </c>
    </row>
    <row r="2115" spans="1:20" x14ac:dyDescent="0.3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11">
        <f t="shared" ref="J2115:J2178" si="99">(((I2115/60)/60)/24)+DATE(1970,1,1)+(-5/24)</f>
        <v>41905.657129629624</v>
      </c>
      <c r="K2115" s="4">
        <v>1408481176</v>
      </c>
      <c r="L2115" s="11">
        <f t="shared" ref="L2115:L2178" si="100">(((K2115/60)/60)/24)+DATE(1970,1,1)+(-5/24)</f>
        <v>41870.657129629624</v>
      </c>
      <c r="M2115" s="4" t="b">
        <v>0</v>
      </c>
      <c r="N2115" s="4">
        <v>107</v>
      </c>
      <c r="O2115" s="16">
        <f>(E2115/D2115)*100</f>
        <v>104.85714285714285</v>
      </c>
      <c r="P2115" s="7">
        <f t="shared" ref="P2115:P2178" si="101">(E2115/N2115)</f>
        <v>68.598130841121488</v>
      </c>
      <c r="Q2115" s="4" t="str">
        <f>LEFT(T2115,FIND("/",T2115,1)-1)</f>
        <v>music</v>
      </c>
      <c r="R2115" s="4" t="str">
        <f>RIGHT(T2115,LEN(T2115)-FIND("/",T2115))</f>
        <v>indie rock</v>
      </c>
      <c r="S2115" s="4" t="b">
        <v>1</v>
      </c>
      <c r="T2115" s="4" t="s">
        <v>8279</v>
      </c>
    </row>
    <row r="2116" spans="1:20" ht="28.8" x14ac:dyDescent="0.3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11">
        <f t="shared" si="99"/>
        <v>40520.999305555553</v>
      </c>
      <c r="K2116" s="4">
        <v>1286480070</v>
      </c>
      <c r="L2116" s="11">
        <f t="shared" si="100"/>
        <v>40458.607291666667</v>
      </c>
      <c r="M2116" s="4" t="b">
        <v>0</v>
      </c>
      <c r="N2116" s="4">
        <v>147</v>
      </c>
      <c r="O2116" s="16">
        <f>(E2116/D2116)*100</f>
        <v>104.69999999999999</v>
      </c>
      <c r="P2116" s="7">
        <f t="shared" si="101"/>
        <v>35.612244897959187</v>
      </c>
      <c r="Q2116" s="4" t="str">
        <f>LEFT(T2116,FIND("/",T2116,1)-1)</f>
        <v>music</v>
      </c>
      <c r="R2116" s="4" t="str">
        <f>RIGHT(T2116,LEN(T2116)-FIND("/",T2116))</f>
        <v>indie rock</v>
      </c>
      <c r="S2116" s="4" t="b">
        <v>1</v>
      </c>
      <c r="T2116" s="4" t="s">
        <v>8279</v>
      </c>
    </row>
    <row r="2117" spans="1:20" x14ac:dyDescent="0.3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11">
        <f t="shared" si="99"/>
        <v>40593.872696759259</v>
      </c>
      <c r="K2117" s="4">
        <v>1295575001</v>
      </c>
      <c r="L2117" s="11">
        <f t="shared" si="100"/>
        <v>40563.872696759259</v>
      </c>
      <c r="M2117" s="4" t="b">
        <v>0</v>
      </c>
      <c r="N2117" s="4">
        <v>36</v>
      </c>
      <c r="O2117" s="16">
        <f>(E2117/D2117)*100</f>
        <v>225.66666666666669</v>
      </c>
      <c r="P2117" s="7">
        <f t="shared" si="101"/>
        <v>94.027777777777771</v>
      </c>
      <c r="Q2117" s="4" t="str">
        <f>LEFT(T2117,FIND("/",T2117,1)-1)</f>
        <v>music</v>
      </c>
      <c r="R2117" s="4" t="str">
        <f>RIGHT(T2117,LEN(T2117)-FIND("/",T2117))</f>
        <v>indie rock</v>
      </c>
      <c r="S2117" s="4" t="b">
        <v>1</v>
      </c>
      <c r="T2117" s="4" t="s">
        <v>8279</v>
      </c>
    </row>
    <row r="2118" spans="1:20" ht="28.8" x14ac:dyDescent="0.3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11">
        <f t="shared" si="99"/>
        <v>41184.569479166668</v>
      </c>
      <c r="K2118" s="4">
        <v>1345056003</v>
      </c>
      <c r="L2118" s="11">
        <f t="shared" si="100"/>
        <v>41136.569479166668</v>
      </c>
      <c r="M2118" s="4" t="b">
        <v>0</v>
      </c>
      <c r="N2118" s="4">
        <v>92</v>
      </c>
      <c r="O2118" s="16">
        <f>(E2118/D2118)*100</f>
        <v>100.90416666666667</v>
      </c>
      <c r="P2118" s="7">
        <f t="shared" si="101"/>
        <v>526.45652173913038</v>
      </c>
      <c r="Q2118" s="4" t="str">
        <f>LEFT(T2118,FIND("/",T2118,1)-1)</f>
        <v>music</v>
      </c>
      <c r="R2118" s="4" t="str">
        <f>RIGHT(T2118,LEN(T2118)-FIND("/",T2118))</f>
        <v>indie rock</v>
      </c>
      <c r="S2118" s="4" t="b">
        <v>1</v>
      </c>
      <c r="T2118" s="4" t="s">
        <v>8279</v>
      </c>
    </row>
    <row r="2119" spans="1:20" ht="28.8" x14ac:dyDescent="0.3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11">
        <f t="shared" si="99"/>
        <v>42303.999305555553</v>
      </c>
      <c r="K2119" s="4">
        <v>1444699549</v>
      </c>
      <c r="L2119" s="11">
        <f t="shared" si="100"/>
        <v>42289.851261574069</v>
      </c>
      <c r="M2119" s="4" t="b">
        <v>0</v>
      </c>
      <c r="N2119" s="4">
        <v>35</v>
      </c>
      <c r="O2119" s="16">
        <f>(E2119/D2119)*100</f>
        <v>147.75</v>
      </c>
      <c r="P2119" s="7">
        <f t="shared" si="101"/>
        <v>50.657142857142858</v>
      </c>
      <c r="Q2119" s="4" t="str">
        <f>LEFT(T2119,FIND("/",T2119,1)-1)</f>
        <v>music</v>
      </c>
      <c r="R2119" s="4" t="str">
        <f>RIGHT(T2119,LEN(T2119)-FIND("/",T2119))</f>
        <v>indie rock</v>
      </c>
      <c r="S2119" s="4" t="b">
        <v>1</v>
      </c>
      <c r="T2119" s="4" t="s">
        <v>8279</v>
      </c>
    </row>
    <row r="2120" spans="1:20" x14ac:dyDescent="0.3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11">
        <f t="shared" si="99"/>
        <v>40748.631203703699</v>
      </c>
      <c r="K2120" s="4">
        <v>1308946136</v>
      </c>
      <c r="L2120" s="11">
        <f t="shared" si="100"/>
        <v>40718.631203703699</v>
      </c>
      <c r="M2120" s="4" t="b">
        <v>0</v>
      </c>
      <c r="N2120" s="4">
        <v>17</v>
      </c>
      <c r="O2120" s="16">
        <f>(E2120/D2120)*100</f>
        <v>134.61099999999999</v>
      </c>
      <c r="P2120" s="7">
        <f t="shared" si="101"/>
        <v>79.182941176470578</v>
      </c>
      <c r="Q2120" s="4" t="str">
        <f>LEFT(T2120,FIND("/",T2120,1)-1)</f>
        <v>music</v>
      </c>
      <c r="R2120" s="4" t="str">
        <f>RIGHT(T2120,LEN(T2120)-FIND("/",T2120))</f>
        <v>indie rock</v>
      </c>
      <c r="S2120" s="4" t="b">
        <v>1</v>
      </c>
      <c r="T2120" s="4" t="s">
        <v>8279</v>
      </c>
    </row>
    <row r="2121" spans="1:20" x14ac:dyDescent="0.3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11">
        <f t="shared" si="99"/>
        <v>41136.921817129631</v>
      </c>
      <c r="K2121" s="4">
        <v>1342494445</v>
      </c>
      <c r="L2121" s="11">
        <f t="shared" si="100"/>
        <v>41106.921817129631</v>
      </c>
      <c r="M2121" s="4" t="b">
        <v>0</v>
      </c>
      <c r="N2121" s="4">
        <v>22</v>
      </c>
      <c r="O2121" s="16">
        <f>(E2121/D2121)*100</f>
        <v>100.75</v>
      </c>
      <c r="P2121" s="7">
        <f t="shared" si="101"/>
        <v>91.590909090909093</v>
      </c>
      <c r="Q2121" s="4" t="str">
        <f>LEFT(T2121,FIND("/",T2121,1)-1)</f>
        <v>music</v>
      </c>
      <c r="R2121" s="4" t="str">
        <f>RIGHT(T2121,LEN(T2121)-FIND("/",T2121))</f>
        <v>indie rock</v>
      </c>
      <c r="S2121" s="4" t="b">
        <v>1</v>
      </c>
      <c r="T2121" s="4" t="s">
        <v>8279</v>
      </c>
    </row>
    <row r="2122" spans="1:20" ht="28.8" x14ac:dyDescent="0.3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11">
        <f t="shared" si="99"/>
        <v>41640.756203703699</v>
      </c>
      <c r="K2122" s="4">
        <v>1384384136</v>
      </c>
      <c r="L2122" s="11">
        <f t="shared" si="100"/>
        <v>41591.756203703699</v>
      </c>
      <c r="M2122" s="4" t="b">
        <v>0</v>
      </c>
      <c r="N2122" s="4">
        <v>69</v>
      </c>
      <c r="O2122" s="16">
        <f>(E2122/D2122)*100</f>
        <v>100.880375</v>
      </c>
      <c r="P2122" s="7">
        <f t="shared" si="101"/>
        <v>116.96275362318841</v>
      </c>
      <c r="Q2122" s="4" t="str">
        <f>LEFT(T2122,FIND("/",T2122,1)-1)</f>
        <v>music</v>
      </c>
      <c r="R2122" s="4" t="str">
        <f>RIGHT(T2122,LEN(T2122)-FIND("/",T2122))</f>
        <v>indie rock</v>
      </c>
      <c r="S2122" s="4" t="b">
        <v>1</v>
      </c>
      <c r="T2122" s="4" t="s">
        <v>8279</v>
      </c>
    </row>
    <row r="2123" spans="1:20" x14ac:dyDescent="0.3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11">
        <f t="shared" si="99"/>
        <v>42746.534120370365</v>
      </c>
      <c r="K2123" s="4">
        <v>1481564948</v>
      </c>
      <c r="L2123" s="11">
        <f t="shared" si="100"/>
        <v>42716.534120370365</v>
      </c>
      <c r="M2123" s="4" t="b">
        <v>0</v>
      </c>
      <c r="N2123" s="4">
        <v>10</v>
      </c>
      <c r="O2123" s="16">
        <f>(E2123/D2123)*100</f>
        <v>0.56800000000000006</v>
      </c>
      <c r="P2123" s="7">
        <f t="shared" si="101"/>
        <v>28.4</v>
      </c>
      <c r="Q2123" s="4" t="str">
        <f>LEFT(T2123,FIND("/",T2123,1)-1)</f>
        <v>games</v>
      </c>
      <c r="R2123" s="4" t="str">
        <f>RIGHT(T2123,LEN(T2123)-FIND("/",T2123))</f>
        <v>video games</v>
      </c>
      <c r="S2123" s="4" t="b">
        <v>0</v>
      </c>
      <c r="T2123" s="4" t="s">
        <v>8282</v>
      </c>
    </row>
    <row r="2124" spans="1:20" x14ac:dyDescent="0.3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11">
        <f t="shared" si="99"/>
        <v>42742.092233796291</v>
      </c>
      <c r="K2124" s="4">
        <v>1481181169</v>
      </c>
      <c r="L2124" s="11">
        <f t="shared" si="100"/>
        <v>42712.092233796291</v>
      </c>
      <c r="M2124" s="4" t="b">
        <v>0</v>
      </c>
      <c r="N2124" s="4">
        <v>3</v>
      </c>
      <c r="O2124" s="16">
        <f>(E2124/D2124)*100</f>
        <v>0.38750000000000001</v>
      </c>
      <c r="P2124" s="7">
        <f t="shared" si="101"/>
        <v>103.33333333333333</v>
      </c>
      <c r="Q2124" s="4" t="str">
        <f>LEFT(T2124,FIND("/",T2124,1)-1)</f>
        <v>games</v>
      </c>
      <c r="R2124" s="4" t="str">
        <f>RIGHT(T2124,LEN(T2124)-FIND("/",T2124))</f>
        <v>video games</v>
      </c>
      <c r="S2124" s="4" t="b">
        <v>0</v>
      </c>
      <c r="T2124" s="4" t="s">
        <v>8282</v>
      </c>
    </row>
    <row r="2125" spans="1:20" ht="28.8" x14ac:dyDescent="0.3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11">
        <f t="shared" si="99"/>
        <v>40252.082638888889</v>
      </c>
      <c r="K2125" s="4">
        <v>1263982307</v>
      </c>
      <c r="L2125" s="11">
        <f t="shared" si="100"/>
        <v>40198.216516203705</v>
      </c>
      <c r="M2125" s="4" t="b">
        <v>0</v>
      </c>
      <c r="N2125" s="4">
        <v>5</v>
      </c>
      <c r="O2125" s="16">
        <f>(E2125/D2125)*100</f>
        <v>10</v>
      </c>
      <c r="P2125" s="7">
        <f t="shared" si="101"/>
        <v>10</v>
      </c>
      <c r="Q2125" s="4" t="str">
        <f>LEFT(T2125,FIND("/",T2125,1)-1)</f>
        <v>games</v>
      </c>
      <c r="R2125" s="4" t="str">
        <f>RIGHT(T2125,LEN(T2125)-FIND("/",T2125))</f>
        <v>video games</v>
      </c>
      <c r="S2125" s="4" t="b">
        <v>0</v>
      </c>
      <c r="T2125" s="4" t="s">
        <v>8282</v>
      </c>
    </row>
    <row r="2126" spans="1:20" ht="28.8" x14ac:dyDescent="0.3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11">
        <f t="shared" si="99"/>
        <v>40512</v>
      </c>
      <c r="K2126" s="4">
        <v>1286930435</v>
      </c>
      <c r="L2126" s="11">
        <f t="shared" si="100"/>
        <v>40463.819849537031</v>
      </c>
      <c r="M2126" s="4" t="b">
        <v>0</v>
      </c>
      <c r="N2126" s="4">
        <v>5</v>
      </c>
      <c r="O2126" s="16">
        <f>(E2126/D2126)*100</f>
        <v>10.454545454545453</v>
      </c>
      <c r="P2126" s="7">
        <f t="shared" si="101"/>
        <v>23</v>
      </c>
      <c r="Q2126" s="4" t="str">
        <f>LEFT(T2126,FIND("/",T2126,1)-1)</f>
        <v>games</v>
      </c>
      <c r="R2126" s="4" t="str">
        <f>RIGHT(T2126,LEN(T2126)-FIND("/",T2126))</f>
        <v>video games</v>
      </c>
      <c r="S2126" s="4" t="b">
        <v>0</v>
      </c>
      <c r="T2126" s="4" t="s">
        <v>8282</v>
      </c>
    </row>
    <row r="2127" spans="1:20" x14ac:dyDescent="0.3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11">
        <f t="shared" si="99"/>
        <v>42220.815196759257</v>
      </c>
      <c r="K2127" s="4">
        <v>1436142833</v>
      </c>
      <c r="L2127" s="11">
        <f t="shared" si="100"/>
        <v>42190.815196759257</v>
      </c>
      <c r="M2127" s="4" t="b">
        <v>0</v>
      </c>
      <c r="N2127" s="4">
        <v>27</v>
      </c>
      <c r="O2127" s="16">
        <f>(E2127/D2127)*100</f>
        <v>1.4200000000000002</v>
      </c>
      <c r="P2127" s="7">
        <f t="shared" si="101"/>
        <v>31.555555555555557</v>
      </c>
      <c r="Q2127" s="4" t="str">
        <f>LEFT(T2127,FIND("/",T2127,1)-1)</f>
        <v>games</v>
      </c>
      <c r="R2127" s="4" t="str">
        <f>RIGHT(T2127,LEN(T2127)-FIND("/",T2127))</f>
        <v>video games</v>
      </c>
      <c r="S2127" s="4" t="b">
        <v>0</v>
      </c>
      <c r="T2127" s="4" t="s">
        <v>8282</v>
      </c>
    </row>
    <row r="2128" spans="1:20" ht="28.8" x14ac:dyDescent="0.3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11">
        <f t="shared" si="99"/>
        <v>41981.76489583333</v>
      </c>
      <c r="K2128" s="4">
        <v>1415488887</v>
      </c>
      <c r="L2128" s="11">
        <f t="shared" si="100"/>
        <v>41951.76489583333</v>
      </c>
      <c r="M2128" s="4" t="b">
        <v>0</v>
      </c>
      <c r="N2128" s="4">
        <v>2</v>
      </c>
      <c r="O2128" s="16">
        <f>(E2128/D2128)*100</f>
        <v>0.05</v>
      </c>
      <c r="P2128" s="7">
        <f t="shared" si="101"/>
        <v>5</v>
      </c>
      <c r="Q2128" s="4" t="str">
        <f>LEFT(T2128,FIND("/",T2128,1)-1)</f>
        <v>games</v>
      </c>
      <c r="R2128" s="4" t="str">
        <f>RIGHT(T2128,LEN(T2128)-FIND("/",T2128))</f>
        <v>video games</v>
      </c>
      <c r="S2128" s="4" t="b">
        <v>0</v>
      </c>
      <c r="T2128" s="4" t="s">
        <v>8282</v>
      </c>
    </row>
    <row r="2129" spans="1:20" x14ac:dyDescent="0.3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11">
        <f t="shared" si="99"/>
        <v>42075.255358796298</v>
      </c>
      <c r="K2129" s="4">
        <v>1423570063</v>
      </c>
      <c r="L2129" s="11">
        <f t="shared" si="100"/>
        <v>42045.297025462954</v>
      </c>
      <c r="M2129" s="4" t="b">
        <v>0</v>
      </c>
      <c r="N2129" s="4">
        <v>236</v>
      </c>
      <c r="O2129" s="16">
        <f>(E2129/D2129)*100</f>
        <v>28.842857142857142</v>
      </c>
      <c r="P2129" s="7">
        <f t="shared" si="101"/>
        <v>34.220338983050844</v>
      </c>
      <c r="Q2129" s="4" t="str">
        <f>LEFT(T2129,FIND("/",T2129,1)-1)</f>
        <v>games</v>
      </c>
      <c r="R2129" s="4" t="str">
        <f>RIGHT(T2129,LEN(T2129)-FIND("/",T2129))</f>
        <v>video games</v>
      </c>
      <c r="S2129" s="4" t="b">
        <v>0</v>
      </c>
      <c r="T2129" s="4" t="s">
        <v>8282</v>
      </c>
    </row>
    <row r="2130" spans="1:20" ht="28.8" x14ac:dyDescent="0.3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11">
        <f t="shared" si="99"/>
        <v>41903.564456018517</v>
      </c>
      <c r="K2130" s="4">
        <v>1406140369</v>
      </c>
      <c r="L2130" s="11">
        <f t="shared" si="100"/>
        <v>41843.564456018517</v>
      </c>
      <c r="M2130" s="4" t="b">
        <v>0</v>
      </c>
      <c r="N2130" s="4">
        <v>1</v>
      </c>
      <c r="O2130" s="16">
        <f>(E2130/D2130)*100</f>
        <v>0.16666666666666669</v>
      </c>
      <c r="P2130" s="7">
        <f t="shared" si="101"/>
        <v>25</v>
      </c>
      <c r="Q2130" s="4" t="str">
        <f>LEFT(T2130,FIND("/",T2130,1)-1)</f>
        <v>games</v>
      </c>
      <c r="R2130" s="4" t="str">
        <f>RIGHT(T2130,LEN(T2130)-FIND("/",T2130))</f>
        <v>video games</v>
      </c>
      <c r="S2130" s="4" t="b">
        <v>0</v>
      </c>
      <c r="T2130" s="4" t="s">
        <v>8282</v>
      </c>
    </row>
    <row r="2131" spans="1:20" ht="28.8" x14ac:dyDescent="0.3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11">
        <f t="shared" si="99"/>
        <v>42438.815972222219</v>
      </c>
      <c r="K2131" s="4">
        <v>1454978100</v>
      </c>
      <c r="L2131" s="11">
        <f t="shared" si="100"/>
        <v>42408.815972222219</v>
      </c>
      <c r="M2131" s="4" t="b">
        <v>0</v>
      </c>
      <c r="N2131" s="4">
        <v>12</v>
      </c>
      <c r="O2131" s="16">
        <f>(E2131/D2131)*100</f>
        <v>11.799999999999999</v>
      </c>
      <c r="P2131" s="7">
        <f t="shared" si="101"/>
        <v>19.666666666666668</v>
      </c>
      <c r="Q2131" s="4" t="str">
        <f>LEFT(T2131,FIND("/",T2131,1)-1)</f>
        <v>games</v>
      </c>
      <c r="R2131" s="4" t="str">
        <f>RIGHT(T2131,LEN(T2131)-FIND("/",T2131))</f>
        <v>video games</v>
      </c>
      <c r="S2131" s="4" t="b">
        <v>0</v>
      </c>
      <c r="T2131" s="4" t="s">
        <v>8282</v>
      </c>
    </row>
    <row r="2132" spans="1:20" x14ac:dyDescent="0.3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11">
        <f t="shared" si="99"/>
        <v>41866.87804398148</v>
      </c>
      <c r="K2132" s="4">
        <v>1405130663</v>
      </c>
      <c r="L2132" s="11">
        <f t="shared" si="100"/>
        <v>41831.87804398148</v>
      </c>
      <c r="M2132" s="4" t="b">
        <v>0</v>
      </c>
      <c r="N2132" s="4">
        <v>4</v>
      </c>
      <c r="O2132" s="16">
        <f>(E2132/D2132)*100</f>
        <v>0.20238095238095236</v>
      </c>
      <c r="P2132" s="7">
        <f t="shared" si="101"/>
        <v>21.25</v>
      </c>
      <c r="Q2132" s="4" t="str">
        <f>LEFT(T2132,FIND("/",T2132,1)-1)</f>
        <v>games</v>
      </c>
      <c r="R2132" s="4" t="str">
        <f>RIGHT(T2132,LEN(T2132)-FIND("/",T2132))</f>
        <v>video games</v>
      </c>
      <c r="S2132" s="4" t="b">
        <v>0</v>
      </c>
      <c r="T2132" s="4" t="s">
        <v>8282</v>
      </c>
    </row>
    <row r="2133" spans="1:20" x14ac:dyDescent="0.3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11">
        <f t="shared" si="99"/>
        <v>42196.998738425922</v>
      </c>
      <c r="K2133" s="4">
        <v>1434085091</v>
      </c>
      <c r="L2133" s="11">
        <f t="shared" si="100"/>
        <v>42166.998738425922</v>
      </c>
      <c r="M2133" s="4" t="b">
        <v>0</v>
      </c>
      <c r="N2133" s="4">
        <v>3</v>
      </c>
      <c r="O2133" s="16">
        <f>(E2133/D2133)*100</f>
        <v>5</v>
      </c>
      <c r="P2133" s="7">
        <f t="shared" si="101"/>
        <v>8.3333333333333339</v>
      </c>
      <c r="Q2133" s="4" t="str">
        <f>LEFT(T2133,FIND("/",T2133,1)-1)</f>
        <v>games</v>
      </c>
      <c r="R2133" s="4" t="str">
        <f>RIGHT(T2133,LEN(T2133)-FIND("/",T2133))</f>
        <v>video games</v>
      </c>
      <c r="S2133" s="4" t="b">
        <v>0</v>
      </c>
      <c r="T2133" s="4" t="s">
        <v>8282</v>
      </c>
    </row>
    <row r="2134" spans="1:20" ht="28.8" x14ac:dyDescent="0.3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11">
        <f t="shared" si="99"/>
        <v>41673.27884259259</v>
      </c>
      <c r="K2134" s="4">
        <v>1388835692</v>
      </c>
      <c r="L2134" s="11">
        <f t="shared" si="100"/>
        <v>41643.27884259259</v>
      </c>
      <c r="M2134" s="4" t="b">
        <v>0</v>
      </c>
      <c r="N2134" s="4">
        <v>99</v>
      </c>
      <c r="O2134" s="16">
        <f>(E2134/D2134)*100</f>
        <v>2.1129899999999995</v>
      </c>
      <c r="P2134" s="7">
        <f t="shared" si="101"/>
        <v>21.34333333333333</v>
      </c>
      <c r="Q2134" s="4" t="str">
        <f>LEFT(T2134,FIND("/",T2134,1)-1)</f>
        <v>games</v>
      </c>
      <c r="R2134" s="4" t="str">
        <f>RIGHT(T2134,LEN(T2134)-FIND("/",T2134))</f>
        <v>video games</v>
      </c>
      <c r="S2134" s="4" t="b">
        <v>0</v>
      </c>
      <c r="T2134" s="4" t="s">
        <v>8282</v>
      </c>
    </row>
    <row r="2135" spans="1:20" ht="28.8" x14ac:dyDescent="0.3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11">
        <f t="shared" si="99"/>
        <v>40657.082638888889</v>
      </c>
      <c r="K2135" s="4">
        <v>1300328399</v>
      </c>
      <c r="L2135" s="11">
        <f t="shared" si="100"/>
        <v>40618.888877314814</v>
      </c>
      <c r="M2135" s="4" t="b">
        <v>0</v>
      </c>
      <c r="N2135" s="4">
        <v>3</v>
      </c>
      <c r="O2135" s="16">
        <f>(E2135/D2135)*100</f>
        <v>1.6</v>
      </c>
      <c r="P2135" s="7">
        <f t="shared" si="101"/>
        <v>5.333333333333333</v>
      </c>
      <c r="Q2135" s="4" t="str">
        <f>LEFT(T2135,FIND("/",T2135,1)-1)</f>
        <v>games</v>
      </c>
      <c r="R2135" s="4" t="str">
        <f>RIGHT(T2135,LEN(T2135)-FIND("/",T2135))</f>
        <v>video games</v>
      </c>
      <c r="S2135" s="4" t="b">
        <v>0</v>
      </c>
      <c r="T2135" s="4" t="s">
        <v>8282</v>
      </c>
    </row>
    <row r="2136" spans="1:20" ht="28.8" x14ac:dyDescent="0.3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11">
        <f t="shared" si="99"/>
        <v>41391.678136574068</v>
      </c>
      <c r="K2136" s="4">
        <v>1364505391</v>
      </c>
      <c r="L2136" s="11">
        <f t="shared" si="100"/>
        <v>41361.678136574068</v>
      </c>
      <c r="M2136" s="4" t="b">
        <v>0</v>
      </c>
      <c r="N2136" s="4">
        <v>3</v>
      </c>
      <c r="O2136" s="16">
        <f>(E2136/D2136)*100</f>
        <v>1.7333333333333332</v>
      </c>
      <c r="P2136" s="7">
        <f t="shared" si="101"/>
        <v>34.666666666666664</v>
      </c>
      <c r="Q2136" s="4" t="str">
        <f>LEFT(T2136,FIND("/",T2136,1)-1)</f>
        <v>games</v>
      </c>
      <c r="R2136" s="4" t="str">
        <f>RIGHT(T2136,LEN(T2136)-FIND("/",T2136))</f>
        <v>video games</v>
      </c>
      <c r="S2136" s="4" t="b">
        <v>0</v>
      </c>
      <c r="T2136" s="4" t="s">
        <v>8282</v>
      </c>
    </row>
    <row r="2137" spans="1:20" ht="28.8" x14ac:dyDescent="0.3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11">
        <f t="shared" si="99"/>
        <v>41186.755011574067</v>
      </c>
      <c r="K2137" s="4">
        <v>1346800033</v>
      </c>
      <c r="L2137" s="11">
        <f t="shared" si="100"/>
        <v>41156.755011574067</v>
      </c>
      <c r="M2137" s="4" t="b">
        <v>0</v>
      </c>
      <c r="N2137" s="4">
        <v>22</v>
      </c>
      <c r="O2137" s="16">
        <f>(E2137/D2137)*100</f>
        <v>9.56</v>
      </c>
      <c r="P2137" s="7">
        <f t="shared" si="101"/>
        <v>21.727272727272727</v>
      </c>
      <c r="Q2137" s="4" t="str">
        <f>LEFT(T2137,FIND("/",T2137,1)-1)</f>
        <v>games</v>
      </c>
      <c r="R2137" s="4" t="str">
        <f>RIGHT(T2137,LEN(T2137)-FIND("/",T2137))</f>
        <v>video games</v>
      </c>
      <c r="S2137" s="4" t="b">
        <v>0</v>
      </c>
      <c r="T2137" s="4" t="s">
        <v>8282</v>
      </c>
    </row>
    <row r="2138" spans="1:20" x14ac:dyDescent="0.3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11">
        <f t="shared" si="99"/>
        <v>41566.300763888888</v>
      </c>
      <c r="K2138" s="4">
        <v>1379592786</v>
      </c>
      <c r="L2138" s="11">
        <f t="shared" si="100"/>
        <v>41536.300763888888</v>
      </c>
      <c r="M2138" s="4" t="b">
        <v>0</v>
      </c>
      <c r="N2138" s="4">
        <v>4</v>
      </c>
      <c r="O2138" s="16">
        <f>(E2138/D2138)*100</f>
        <v>5.9612499999999999E-2</v>
      </c>
      <c r="P2138" s="7">
        <f t="shared" si="101"/>
        <v>11.922499999999999</v>
      </c>
      <c r="Q2138" s="4" t="str">
        <f>LEFT(T2138,FIND("/",T2138,1)-1)</f>
        <v>games</v>
      </c>
      <c r="R2138" s="4" t="str">
        <f>RIGHT(T2138,LEN(T2138)-FIND("/",T2138))</f>
        <v>video games</v>
      </c>
      <c r="S2138" s="4" t="b">
        <v>0</v>
      </c>
      <c r="T2138" s="4" t="s">
        <v>8282</v>
      </c>
    </row>
    <row r="2139" spans="1:20" ht="28.8" x14ac:dyDescent="0.3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11">
        <f t="shared" si="99"/>
        <v>41978.562835648147</v>
      </c>
      <c r="K2139" s="4">
        <v>1415212229</v>
      </c>
      <c r="L2139" s="11">
        <f t="shared" si="100"/>
        <v>41948.562835648147</v>
      </c>
      <c r="M2139" s="4" t="b">
        <v>0</v>
      </c>
      <c r="N2139" s="4">
        <v>534</v>
      </c>
      <c r="O2139" s="16">
        <f>(E2139/D2139)*100</f>
        <v>28.405999999999999</v>
      </c>
      <c r="P2139" s="7">
        <f t="shared" si="101"/>
        <v>26.59737827715356</v>
      </c>
      <c r="Q2139" s="4" t="str">
        <f>LEFT(T2139,FIND("/",T2139,1)-1)</f>
        <v>games</v>
      </c>
      <c r="R2139" s="4" t="str">
        <f>RIGHT(T2139,LEN(T2139)-FIND("/",T2139))</f>
        <v>video games</v>
      </c>
      <c r="S2139" s="4" t="b">
        <v>0</v>
      </c>
      <c r="T2139" s="4" t="s">
        <v>8282</v>
      </c>
    </row>
    <row r="2140" spans="1:20" x14ac:dyDescent="0.3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11">
        <f t="shared" si="99"/>
        <v>41586.846516203703</v>
      </c>
      <c r="K2140" s="4">
        <v>1381364339</v>
      </c>
      <c r="L2140" s="11">
        <f t="shared" si="100"/>
        <v>41556.804849537039</v>
      </c>
      <c r="M2140" s="4" t="b">
        <v>0</v>
      </c>
      <c r="N2140" s="4">
        <v>12</v>
      </c>
      <c r="O2140" s="16">
        <f>(E2140/D2140)*100</f>
        <v>12.8</v>
      </c>
      <c r="P2140" s="7">
        <f t="shared" si="101"/>
        <v>10.666666666666666</v>
      </c>
      <c r="Q2140" s="4" t="str">
        <f>LEFT(T2140,FIND("/",T2140,1)-1)</f>
        <v>games</v>
      </c>
      <c r="R2140" s="4" t="str">
        <f>RIGHT(T2140,LEN(T2140)-FIND("/",T2140))</f>
        <v>video games</v>
      </c>
      <c r="S2140" s="4" t="b">
        <v>0</v>
      </c>
      <c r="T2140" s="4" t="s">
        <v>8282</v>
      </c>
    </row>
    <row r="2141" spans="1:20" ht="28.8" x14ac:dyDescent="0.3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11">
        <f t="shared" si="99"/>
        <v>42677.541759259257</v>
      </c>
      <c r="K2141" s="4">
        <v>1475604008</v>
      </c>
      <c r="L2141" s="11">
        <f t="shared" si="100"/>
        <v>42647.541759259257</v>
      </c>
      <c r="M2141" s="4" t="b">
        <v>0</v>
      </c>
      <c r="N2141" s="4">
        <v>56</v>
      </c>
      <c r="O2141" s="16">
        <f>(E2141/D2141)*100</f>
        <v>5.42</v>
      </c>
      <c r="P2141" s="7">
        <f t="shared" si="101"/>
        <v>29.035714285714285</v>
      </c>
      <c r="Q2141" s="4" t="str">
        <f>LEFT(T2141,FIND("/",T2141,1)-1)</f>
        <v>games</v>
      </c>
      <c r="R2141" s="4" t="str">
        <f>RIGHT(T2141,LEN(T2141)-FIND("/",T2141))</f>
        <v>video games</v>
      </c>
      <c r="S2141" s="4" t="b">
        <v>0</v>
      </c>
      <c r="T2141" s="4" t="s">
        <v>8282</v>
      </c>
    </row>
    <row r="2142" spans="1:20" ht="28.8" x14ac:dyDescent="0.3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11">
        <f t="shared" si="99"/>
        <v>41285.625277777777</v>
      </c>
      <c r="K2142" s="4">
        <v>1355342424</v>
      </c>
      <c r="L2142" s="11">
        <f t="shared" si="100"/>
        <v>41255.625277777777</v>
      </c>
      <c r="M2142" s="4" t="b">
        <v>0</v>
      </c>
      <c r="N2142" s="4">
        <v>11</v>
      </c>
      <c r="O2142" s="16">
        <f>(E2142/D2142)*100</f>
        <v>0.11199999999999999</v>
      </c>
      <c r="P2142" s="7">
        <f t="shared" si="101"/>
        <v>50.909090909090907</v>
      </c>
      <c r="Q2142" s="4" t="str">
        <f>LEFT(T2142,FIND("/",T2142,1)-1)</f>
        <v>games</v>
      </c>
      <c r="R2142" s="4" t="str">
        <f>RIGHT(T2142,LEN(T2142)-FIND("/",T2142))</f>
        <v>video games</v>
      </c>
      <c r="S2142" s="4" t="b">
        <v>0</v>
      </c>
      <c r="T2142" s="4" t="s">
        <v>8282</v>
      </c>
    </row>
    <row r="2143" spans="1:20" ht="28.8" x14ac:dyDescent="0.3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11">
        <f t="shared" si="99"/>
        <v>41957.068969907406</v>
      </c>
      <c r="K2143" s="4">
        <v>1413351559</v>
      </c>
      <c r="L2143" s="11">
        <f t="shared" si="100"/>
        <v>41927.027303240735</v>
      </c>
      <c r="M2143" s="4" t="b">
        <v>0</v>
      </c>
      <c r="N2143" s="4">
        <v>0</v>
      </c>
      <c r="O2143" s="16">
        <f>(E2143/D2143)*100</f>
        <v>0</v>
      </c>
      <c r="P2143" s="7" t="e">
        <f t="shared" si="101"/>
        <v>#DIV/0!</v>
      </c>
      <c r="Q2143" s="4" t="str">
        <f>LEFT(T2143,FIND("/",T2143,1)-1)</f>
        <v>games</v>
      </c>
      <c r="R2143" s="4" t="str">
        <f>RIGHT(T2143,LEN(T2143)-FIND("/",T2143))</f>
        <v>video games</v>
      </c>
      <c r="S2143" s="4" t="b">
        <v>0</v>
      </c>
      <c r="T2143" s="4" t="s">
        <v>8282</v>
      </c>
    </row>
    <row r="2144" spans="1:20" ht="28.8" x14ac:dyDescent="0.3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11">
        <f t="shared" si="99"/>
        <v>42368.493171296293</v>
      </c>
      <c r="K2144" s="4">
        <v>1449075010</v>
      </c>
      <c r="L2144" s="11">
        <f t="shared" si="100"/>
        <v>42340.493171296293</v>
      </c>
      <c r="M2144" s="4" t="b">
        <v>0</v>
      </c>
      <c r="N2144" s="4">
        <v>12</v>
      </c>
      <c r="O2144" s="16">
        <f>(E2144/D2144)*100</f>
        <v>5.7238095238095239</v>
      </c>
      <c r="P2144" s="7">
        <f t="shared" si="101"/>
        <v>50.083333333333336</v>
      </c>
      <c r="Q2144" s="4" t="str">
        <f>LEFT(T2144,FIND("/",T2144,1)-1)</f>
        <v>games</v>
      </c>
      <c r="R2144" s="4" t="str">
        <f>RIGHT(T2144,LEN(T2144)-FIND("/",T2144))</f>
        <v>video games</v>
      </c>
      <c r="S2144" s="4" t="b">
        <v>0</v>
      </c>
      <c r="T2144" s="4" t="s">
        <v>8282</v>
      </c>
    </row>
    <row r="2145" spans="1:20" ht="28.8" x14ac:dyDescent="0.3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11">
        <f t="shared" si="99"/>
        <v>40380.583333333328</v>
      </c>
      <c r="K2145" s="4">
        <v>1275599812</v>
      </c>
      <c r="L2145" s="11">
        <f t="shared" si="100"/>
        <v>40332.678379629629</v>
      </c>
      <c r="M2145" s="4" t="b">
        <v>0</v>
      </c>
      <c r="N2145" s="4">
        <v>5</v>
      </c>
      <c r="O2145" s="16">
        <f>(E2145/D2145)*100</f>
        <v>11.25</v>
      </c>
      <c r="P2145" s="7">
        <f t="shared" si="101"/>
        <v>45</v>
      </c>
      <c r="Q2145" s="4" t="str">
        <f>LEFT(T2145,FIND("/",T2145,1)-1)</f>
        <v>games</v>
      </c>
      <c r="R2145" s="4" t="str">
        <f>RIGHT(T2145,LEN(T2145)-FIND("/",T2145))</f>
        <v>video games</v>
      </c>
      <c r="S2145" s="4" t="b">
        <v>0</v>
      </c>
      <c r="T2145" s="4" t="s">
        <v>8282</v>
      </c>
    </row>
    <row r="2146" spans="1:20" x14ac:dyDescent="0.3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11">
        <f t="shared" si="99"/>
        <v>41531.338425925926</v>
      </c>
      <c r="K2146" s="4">
        <v>1376399240</v>
      </c>
      <c r="L2146" s="11">
        <f t="shared" si="100"/>
        <v>41499.338425925926</v>
      </c>
      <c r="M2146" s="4" t="b">
        <v>0</v>
      </c>
      <c r="N2146" s="4">
        <v>24</v>
      </c>
      <c r="O2146" s="16">
        <f>(E2146/D2146)*100</f>
        <v>1.7098591549295776</v>
      </c>
      <c r="P2146" s="7">
        <f t="shared" si="101"/>
        <v>25.291666666666668</v>
      </c>
      <c r="Q2146" s="4" t="str">
        <f>LEFT(T2146,FIND("/",T2146,1)-1)</f>
        <v>games</v>
      </c>
      <c r="R2146" s="4" t="str">
        <f>RIGHT(T2146,LEN(T2146)-FIND("/",T2146))</f>
        <v>video games</v>
      </c>
      <c r="S2146" s="4" t="b">
        <v>0</v>
      </c>
      <c r="T2146" s="4" t="s">
        <v>8282</v>
      </c>
    </row>
    <row r="2147" spans="1:20" ht="28.8" x14ac:dyDescent="0.3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11">
        <f t="shared" si="99"/>
        <v>41605.070763888885</v>
      </c>
      <c r="K2147" s="4">
        <v>1382938914</v>
      </c>
      <c r="L2147" s="11">
        <f t="shared" si="100"/>
        <v>41575.029097222221</v>
      </c>
      <c r="M2147" s="4" t="b">
        <v>0</v>
      </c>
      <c r="N2147" s="4">
        <v>89</v>
      </c>
      <c r="O2147" s="16">
        <f>(E2147/D2147)*100</f>
        <v>30.433333333333334</v>
      </c>
      <c r="P2147" s="7">
        <f t="shared" si="101"/>
        <v>51.292134831460672</v>
      </c>
      <c r="Q2147" s="4" t="str">
        <f>LEFT(T2147,FIND("/",T2147,1)-1)</f>
        <v>games</v>
      </c>
      <c r="R2147" s="4" t="str">
        <f>RIGHT(T2147,LEN(T2147)-FIND("/",T2147))</f>
        <v>video games</v>
      </c>
      <c r="S2147" s="4" t="b">
        <v>0</v>
      </c>
      <c r="T2147" s="4" t="s">
        <v>8282</v>
      </c>
    </row>
    <row r="2148" spans="1:20" ht="28.8" x14ac:dyDescent="0.3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11">
        <f t="shared" si="99"/>
        <v>42411.471180555549</v>
      </c>
      <c r="K2148" s="4">
        <v>1453997910</v>
      </c>
      <c r="L2148" s="11">
        <f t="shared" si="100"/>
        <v>42397.471180555549</v>
      </c>
      <c r="M2148" s="4" t="b">
        <v>0</v>
      </c>
      <c r="N2148" s="4">
        <v>1</v>
      </c>
      <c r="O2148" s="16">
        <f>(E2148/D2148)*100</f>
        <v>0.02</v>
      </c>
      <c r="P2148" s="7">
        <f t="shared" si="101"/>
        <v>1</v>
      </c>
      <c r="Q2148" s="4" t="str">
        <f>LEFT(T2148,FIND("/",T2148,1)-1)</f>
        <v>games</v>
      </c>
      <c r="R2148" s="4" t="str">
        <f>RIGHT(T2148,LEN(T2148)-FIND("/",T2148))</f>
        <v>video games</v>
      </c>
      <c r="S2148" s="4" t="b">
        <v>0</v>
      </c>
      <c r="T2148" s="4" t="s">
        <v>8282</v>
      </c>
    </row>
    <row r="2149" spans="1:20" x14ac:dyDescent="0.3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11">
        <f t="shared" si="99"/>
        <v>41959.129027777781</v>
      </c>
      <c r="K2149" s="4">
        <v>1413356748</v>
      </c>
      <c r="L2149" s="11">
        <f t="shared" si="100"/>
        <v>41927.087361111109</v>
      </c>
      <c r="M2149" s="4" t="b">
        <v>0</v>
      </c>
      <c r="N2149" s="4">
        <v>55</v>
      </c>
      <c r="O2149" s="16">
        <f>(E2149/D2149)*100</f>
        <v>0.69641025641025645</v>
      </c>
      <c r="P2149" s="7">
        <f t="shared" si="101"/>
        <v>49.381818181818183</v>
      </c>
      <c r="Q2149" s="4" t="str">
        <f>LEFT(T2149,FIND("/",T2149,1)-1)</f>
        <v>games</v>
      </c>
      <c r="R2149" s="4" t="str">
        <f>RIGHT(T2149,LEN(T2149)-FIND("/",T2149))</f>
        <v>video games</v>
      </c>
      <c r="S2149" s="4" t="b">
        <v>0</v>
      </c>
      <c r="T2149" s="4" t="s">
        <v>8282</v>
      </c>
    </row>
    <row r="2150" spans="1:20" ht="28.8" x14ac:dyDescent="0.3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11">
        <f t="shared" si="99"/>
        <v>42096.483587962961</v>
      </c>
      <c r="K2150" s="4">
        <v>1425404182</v>
      </c>
      <c r="L2150" s="11">
        <f t="shared" si="100"/>
        <v>42066.525254629632</v>
      </c>
      <c r="M2150" s="4" t="b">
        <v>0</v>
      </c>
      <c r="N2150" s="4">
        <v>2</v>
      </c>
      <c r="O2150" s="16">
        <f>(E2150/D2150)*100</f>
        <v>2</v>
      </c>
      <c r="P2150" s="7">
        <f t="shared" si="101"/>
        <v>1</v>
      </c>
      <c r="Q2150" s="4" t="str">
        <f>LEFT(T2150,FIND("/",T2150,1)-1)</f>
        <v>games</v>
      </c>
      <c r="R2150" s="4" t="str">
        <f>RIGHT(T2150,LEN(T2150)-FIND("/",T2150))</f>
        <v>video games</v>
      </c>
      <c r="S2150" s="4" t="b">
        <v>0</v>
      </c>
      <c r="T2150" s="4" t="s">
        <v>8282</v>
      </c>
    </row>
    <row r="2151" spans="1:20" ht="28.8" x14ac:dyDescent="0.3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11">
        <f t="shared" si="99"/>
        <v>40389.791666666664</v>
      </c>
      <c r="K2151" s="4">
        <v>1277512556</v>
      </c>
      <c r="L2151" s="11">
        <f t="shared" si="100"/>
        <v>40354.816620370366</v>
      </c>
      <c r="M2151" s="4" t="b">
        <v>0</v>
      </c>
      <c r="N2151" s="4">
        <v>0</v>
      </c>
      <c r="O2151" s="16">
        <f>(E2151/D2151)*100</f>
        <v>0</v>
      </c>
      <c r="P2151" s="7" t="e">
        <f t="shared" si="101"/>
        <v>#DIV/0!</v>
      </c>
      <c r="Q2151" s="4" t="str">
        <f>LEFT(T2151,FIND("/",T2151,1)-1)</f>
        <v>games</v>
      </c>
      <c r="R2151" s="4" t="str">
        <f>RIGHT(T2151,LEN(T2151)-FIND("/",T2151))</f>
        <v>video games</v>
      </c>
      <c r="S2151" s="4" t="b">
        <v>0</v>
      </c>
      <c r="T2151" s="4" t="s">
        <v>8282</v>
      </c>
    </row>
    <row r="2152" spans="1:20" x14ac:dyDescent="0.3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11">
        <f t="shared" si="99"/>
        <v>42564.076377314814</v>
      </c>
      <c r="K2152" s="4">
        <v>1465800599</v>
      </c>
      <c r="L2152" s="11">
        <f t="shared" si="100"/>
        <v>42534.076377314814</v>
      </c>
      <c r="M2152" s="4" t="b">
        <v>0</v>
      </c>
      <c r="N2152" s="4">
        <v>4</v>
      </c>
      <c r="O2152" s="16">
        <f>(E2152/D2152)*100</f>
        <v>0.80999999999999994</v>
      </c>
      <c r="P2152" s="7">
        <f t="shared" si="101"/>
        <v>101.25</v>
      </c>
      <c r="Q2152" s="4" t="str">
        <f>LEFT(T2152,FIND("/",T2152,1)-1)</f>
        <v>games</v>
      </c>
      <c r="R2152" s="4" t="str">
        <f>RIGHT(T2152,LEN(T2152)-FIND("/",T2152))</f>
        <v>video games</v>
      </c>
      <c r="S2152" s="4" t="b">
        <v>0</v>
      </c>
      <c r="T2152" s="4" t="s">
        <v>8282</v>
      </c>
    </row>
    <row r="2153" spans="1:20" x14ac:dyDescent="0.3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11">
        <f t="shared" si="99"/>
        <v>42550.639050925929</v>
      </c>
      <c r="K2153" s="4">
        <v>1464639614</v>
      </c>
      <c r="L2153" s="11">
        <f t="shared" si="100"/>
        <v>42520.639050925929</v>
      </c>
      <c r="M2153" s="4" t="b">
        <v>0</v>
      </c>
      <c r="N2153" s="4">
        <v>6</v>
      </c>
      <c r="O2153" s="16">
        <f>(E2153/D2153)*100</f>
        <v>0.26222222222222225</v>
      </c>
      <c r="P2153" s="7">
        <f t="shared" si="101"/>
        <v>19.666666666666668</v>
      </c>
      <c r="Q2153" s="4" t="str">
        <f>LEFT(T2153,FIND("/",T2153,1)-1)</f>
        <v>games</v>
      </c>
      <c r="R2153" s="4" t="str">
        <f>RIGHT(T2153,LEN(T2153)-FIND("/",T2153))</f>
        <v>video games</v>
      </c>
      <c r="S2153" s="4" t="b">
        <v>0</v>
      </c>
      <c r="T2153" s="4" t="s">
        <v>8282</v>
      </c>
    </row>
    <row r="2154" spans="1:20" ht="28.8" x14ac:dyDescent="0.3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11">
        <f t="shared" si="99"/>
        <v>41713.582280092589</v>
      </c>
      <c r="K2154" s="4">
        <v>1392321509</v>
      </c>
      <c r="L2154" s="11">
        <f t="shared" si="100"/>
        <v>41683.62394675926</v>
      </c>
      <c r="M2154" s="4" t="b">
        <v>0</v>
      </c>
      <c r="N2154" s="4">
        <v>4</v>
      </c>
      <c r="O2154" s="16">
        <f>(E2154/D2154)*100</f>
        <v>0.16666666666666669</v>
      </c>
      <c r="P2154" s="7">
        <f t="shared" si="101"/>
        <v>12.5</v>
      </c>
      <c r="Q2154" s="4" t="str">
        <f>LEFT(T2154,FIND("/",T2154,1)-1)</f>
        <v>games</v>
      </c>
      <c r="R2154" s="4" t="str">
        <f>RIGHT(T2154,LEN(T2154)-FIND("/",T2154))</f>
        <v>video games</v>
      </c>
      <c r="S2154" s="4" t="b">
        <v>0</v>
      </c>
      <c r="T2154" s="4" t="s">
        <v>8282</v>
      </c>
    </row>
    <row r="2155" spans="1:20" ht="28.8" x14ac:dyDescent="0.3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11">
        <f t="shared" si="99"/>
        <v>42014.124305555553</v>
      </c>
      <c r="K2155" s="4">
        <v>1417470718</v>
      </c>
      <c r="L2155" s="11">
        <f t="shared" si="100"/>
        <v>41974.702754629623</v>
      </c>
      <c r="M2155" s="4" t="b">
        <v>0</v>
      </c>
      <c r="N2155" s="4">
        <v>4</v>
      </c>
      <c r="O2155" s="16">
        <f>(E2155/D2155)*100</f>
        <v>9.124454880912446E-3</v>
      </c>
      <c r="P2155" s="7">
        <f t="shared" si="101"/>
        <v>8.5</v>
      </c>
      <c r="Q2155" s="4" t="str">
        <f>LEFT(T2155,FIND("/",T2155,1)-1)</f>
        <v>games</v>
      </c>
      <c r="R2155" s="4" t="str">
        <f>RIGHT(T2155,LEN(T2155)-FIND("/",T2155))</f>
        <v>video games</v>
      </c>
      <c r="S2155" s="4" t="b">
        <v>0</v>
      </c>
      <c r="T2155" s="4" t="s">
        <v>8282</v>
      </c>
    </row>
    <row r="2156" spans="1:20" x14ac:dyDescent="0.3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11">
        <f t="shared" si="99"/>
        <v>41667.42392361111</v>
      </c>
      <c r="K2156" s="4">
        <v>1389193827</v>
      </c>
      <c r="L2156" s="11">
        <f t="shared" si="100"/>
        <v>41647.42392361111</v>
      </c>
      <c r="M2156" s="4" t="b">
        <v>0</v>
      </c>
      <c r="N2156" s="4">
        <v>2</v>
      </c>
      <c r="O2156" s="16">
        <f>(E2156/D2156)*100</f>
        <v>0.8</v>
      </c>
      <c r="P2156" s="7">
        <f t="shared" si="101"/>
        <v>1</v>
      </c>
      <c r="Q2156" s="4" t="str">
        <f>LEFT(T2156,FIND("/",T2156,1)-1)</f>
        <v>games</v>
      </c>
      <c r="R2156" s="4" t="str">
        <f>RIGHT(T2156,LEN(T2156)-FIND("/",T2156))</f>
        <v>video games</v>
      </c>
      <c r="S2156" s="4" t="b">
        <v>0</v>
      </c>
      <c r="T2156" s="4" t="s">
        <v>8282</v>
      </c>
    </row>
    <row r="2157" spans="1:20" x14ac:dyDescent="0.3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11">
        <f t="shared" si="99"/>
        <v>42460.497511574074</v>
      </c>
      <c r="K2157" s="4">
        <v>1456854985</v>
      </c>
      <c r="L2157" s="11">
        <f t="shared" si="100"/>
        <v>42430.539178240739</v>
      </c>
      <c r="M2157" s="4" t="b">
        <v>0</v>
      </c>
      <c r="N2157" s="4">
        <v>5</v>
      </c>
      <c r="O2157" s="16">
        <f>(E2157/D2157)*100</f>
        <v>2.2999999999999998</v>
      </c>
      <c r="P2157" s="7">
        <f t="shared" si="101"/>
        <v>23</v>
      </c>
      <c r="Q2157" s="4" t="str">
        <f>LEFT(T2157,FIND("/",T2157,1)-1)</f>
        <v>games</v>
      </c>
      <c r="R2157" s="4" t="str">
        <f>RIGHT(T2157,LEN(T2157)-FIND("/",T2157))</f>
        <v>video games</v>
      </c>
      <c r="S2157" s="4" t="b">
        <v>0</v>
      </c>
      <c r="T2157" s="4" t="s">
        <v>8282</v>
      </c>
    </row>
    <row r="2158" spans="1:20" x14ac:dyDescent="0.3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11">
        <f t="shared" si="99"/>
        <v>41533.645902777775</v>
      </c>
      <c r="K2158" s="4">
        <v>1375475406</v>
      </c>
      <c r="L2158" s="11">
        <f t="shared" si="100"/>
        <v>41488.645902777775</v>
      </c>
      <c r="M2158" s="4" t="b">
        <v>0</v>
      </c>
      <c r="N2158" s="4">
        <v>83</v>
      </c>
      <c r="O2158" s="16">
        <f>(E2158/D2158)*100</f>
        <v>2.6660714285714282</v>
      </c>
      <c r="P2158" s="7">
        <f t="shared" si="101"/>
        <v>17.987951807228917</v>
      </c>
      <c r="Q2158" s="4" t="str">
        <f>LEFT(T2158,FIND("/",T2158,1)-1)</f>
        <v>games</v>
      </c>
      <c r="R2158" s="4" t="str">
        <f>RIGHT(T2158,LEN(T2158)-FIND("/",T2158))</f>
        <v>video games</v>
      </c>
      <c r="S2158" s="4" t="b">
        <v>0</v>
      </c>
      <c r="T2158" s="4" t="s">
        <v>8282</v>
      </c>
    </row>
    <row r="2159" spans="1:20" x14ac:dyDescent="0.3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11">
        <f t="shared" si="99"/>
        <v>42727.124305555553</v>
      </c>
      <c r="K2159" s="4">
        <v>1479684783</v>
      </c>
      <c r="L2159" s="11">
        <f t="shared" si="100"/>
        <v>42694.772951388884</v>
      </c>
      <c r="M2159" s="4" t="b">
        <v>0</v>
      </c>
      <c r="N2159" s="4">
        <v>57</v>
      </c>
      <c r="O2159" s="16">
        <f>(E2159/D2159)*100</f>
        <v>28.192</v>
      </c>
      <c r="P2159" s="7">
        <f t="shared" si="101"/>
        <v>370.94736842105266</v>
      </c>
      <c r="Q2159" s="4" t="str">
        <f>LEFT(T2159,FIND("/",T2159,1)-1)</f>
        <v>games</v>
      </c>
      <c r="R2159" s="4" t="str">
        <f>RIGHT(T2159,LEN(T2159)-FIND("/",T2159))</f>
        <v>video games</v>
      </c>
      <c r="S2159" s="4" t="b">
        <v>0</v>
      </c>
      <c r="T2159" s="4" t="s">
        <v>8282</v>
      </c>
    </row>
    <row r="2160" spans="1:20" ht="28.8" x14ac:dyDescent="0.3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11">
        <f t="shared" si="99"/>
        <v>41309.645532407405</v>
      </c>
      <c r="K2160" s="4">
        <v>1356121774</v>
      </c>
      <c r="L2160" s="11">
        <f t="shared" si="100"/>
        <v>41264.645532407405</v>
      </c>
      <c r="M2160" s="4" t="b">
        <v>0</v>
      </c>
      <c r="N2160" s="4">
        <v>311</v>
      </c>
      <c r="O2160" s="16">
        <f>(E2160/D2160)*100</f>
        <v>6.5900366666666672</v>
      </c>
      <c r="P2160" s="7">
        <f t="shared" si="101"/>
        <v>63.569485530546629</v>
      </c>
      <c r="Q2160" s="4" t="str">
        <f>LEFT(T2160,FIND("/",T2160,1)-1)</f>
        <v>games</v>
      </c>
      <c r="R2160" s="4" t="str">
        <f>RIGHT(T2160,LEN(T2160)-FIND("/",T2160))</f>
        <v>video games</v>
      </c>
      <c r="S2160" s="4" t="b">
        <v>0</v>
      </c>
      <c r="T2160" s="4" t="s">
        <v>8282</v>
      </c>
    </row>
    <row r="2161" spans="1:20" ht="43.2" x14ac:dyDescent="0.3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11">
        <f t="shared" si="99"/>
        <v>40740.522847222215</v>
      </c>
      <c r="K2161" s="4">
        <v>1308245574</v>
      </c>
      <c r="L2161" s="11">
        <f t="shared" si="100"/>
        <v>40710.522847222215</v>
      </c>
      <c r="M2161" s="4" t="b">
        <v>0</v>
      </c>
      <c r="N2161" s="4">
        <v>2</v>
      </c>
      <c r="O2161" s="16">
        <f>(E2161/D2161)*100</f>
        <v>0.72222222222222221</v>
      </c>
      <c r="P2161" s="7">
        <f t="shared" si="101"/>
        <v>13</v>
      </c>
      <c r="Q2161" s="4" t="str">
        <f>LEFT(T2161,FIND("/",T2161,1)-1)</f>
        <v>games</v>
      </c>
      <c r="R2161" s="4" t="str">
        <f>RIGHT(T2161,LEN(T2161)-FIND("/",T2161))</f>
        <v>video games</v>
      </c>
      <c r="S2161" s="4" t="b">
        <v>0</v>
      </c>
      <c r="T2161" s="4" t="s">
        <v>8282</v>
      </c>
    </row>
    <row r="2162" spans="1:20" x14ac:dyDescent="0.3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11">
        <f t="shared" si="99"/>
        <v>41048.503530092588</v>
      </c>
      <c r="K2162" s="4">
        <v>1334855105</v>
      </c>
      <c r="L2162" s="11">
        <f t="shared" si="100"/>
        <v>41018.503530092588</v>
      </c>
      <c r="M2162" s="4" t="b">
        <v>0</v>
      </c>
      <c r="N2162" s="4">
        <v>16</v>
      </c>
      <c r="O2162" s="16">
        <f>(E2162/D2162)*100</f>
        <v>0.85000000000000009</v>
      </c>
      <c r="P2162" s="7">
        <f t="shared" si="101"/>
        <v>5.3125</v>
      </c>
      <c r="Q2162" s="4" t="str">
        <f>LEFT(T2162,FIND("/",T2162,1)-1)</f>
        <v>games</v>
      </c>
      <c r="R2162" s="4" t="str">
        <f>RIGHT(T2162,LEN(T2162)-FIND("/",T2162))</f>
        <v>video games</v>
      </c>
      <c r="S2162" s="4" t="b">
        <v>0</v>
      </c>
      <c r="T2162" s="4" t="s">
        <v>8282</v>
      </c>
    </row>
    <row r="2163" spans="1:20" x14ac:dyDescent="0.3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11">
        <f t="shared" si="99"/>
        <v>42270.644201388881</v>
      </c>
      <c r="K2163" s="4">
        <v>1440448059</v>
      </c>
      <c r="L2163" s="11">
        <f t="shared" si="100"/>
        <v>42240.644201388881</v>
      </c>
      <c r="M2163" s="4" t="b">
        <v>0</v>
      </c>
      <c r="N2163" s="4">
        <v>13</v>
      </c>
      <c r="O2163" s="16">
        <f>(E2163/D2163)*100</f>
        <v>115.75</v>
      </c>
      <c r="P2163" s="7">
        <f t="shared" si="101"/>
        <v>35.615384615384613</v>
      </c>
      <c r="Q2163" s="4" t="str">
        <f>LEFT(T2163,FIND("/",T2163,1)-1)</f>
        <v>music</v>
      </c>
      <c r="R2163" s="4" t="str">
        <f>RIGHT(T2163,LEN(T2163)-FIND("/",T2163))</f>
        <v>rock</v>
      </c>
      <c r="S2163" s="4" t="b">
        <v>1</v>
      </c>
      <c r="T2163" s="4" t="s">
        <v>8276</v>
      </c>
    </row>
    <row r="2164" spans="1:20" ht="28.8" x14ac:dyDescent="0.3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11">
        <f t="shared" si="99"/>
        <v>41844.557766203703</v>
      </c>
      <c r="K2164" s="4">
        <v>1403547791</v>
      </c>
      <c r="L2164" s="11">
        <f t="shared" si="100"/>
        <v>41813.557766203703</v>
      </c>
      <c r="M2164" s="4" t="b">
        <v>0</v>
      </c>
      <c r="N2164" s="4">
        <v>58</v>
      </c>
      <c r="O2164" s="16">
        <f>(E2164/D2164)*100</f>
        <v>112.26666666666667</v>
      </c>
      <c r="P2164" s="7">
        <f t="shared" si="101"/>
        <v>87.103448275862064</v>
      </c>
      <c r="Q2164" s="4" t="str">
        <f>LEFT(T2164,FIND("/",T2164,1)-1)</f>
        <v>music</v>
      </c>
      <c r="R2164" s="4" t="str">
        <f>RIGHT(T2164,LEN(T2164)-FIND("/",T2164))</f>
        <v>rock</v>
      </c>
      <c r="S2164" s="4" t="b">
        <v>1</v>
      </c>
      <c r="T2164" s="4" t="s">
        <v>8276</v>
      </c>
    </row>
    <row r="2165" spans="1:20" ht="28.8" x14ac:dyDescent="0.3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11">
        <f t="shared" si="99"/>
        <v>42162.951388888883</v>
      </c>
      <c r="K2165" s="4">
        <v>1429306520</v>
      </c>
      <c r="L2165" s="11">
        <f t="shared" si="100"/>
        <v>42111.691203703704</v>
      </c>
      <c r="M2165" s="4" t="b">
        <v>0</v>
      </c>
      <c r="N2165" s="4">
        <v>44</v>
      </c>
      <c r="O2165" s="16">
        <f>(E2165/D2165)*100</f>
        <v>132.20000000000002</v>
      </c>
      <c r="P2165" s="7">
        <f t="shared" si="101"/>
        <v>75.11363636363636</v>
      </c>
      <c r="Q2165" s="4" t="str">
        <f>LEFT(T2165,FIND("/",T2165,1)-1)</f>
        <v>music</v>
      </c>
      <c r="R2165" s="4" t="str">
        <f>RIGHT(T2165,LEN(T2165)-FIND("/",T2165))</f>
        <v>rock</v>
      </c>
      <c r="S2165" s="4" t="b">
        <v>1</v>
      </c>
      <c r="T2165" s="4" t="s">
        <v>8276</v>
      </c>
    </row>
    <row r="2166" spans="1:20" x14ac:dyDescent="0.3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11">
        <f t="shared" si="99"/>
        <v>42545.957638888889</v>
      </c>
      <c r="K2166" s="4">
        <v>1464196414</v>
      </c>
      <c r="L2166" s="11">
        <f t="shared" si="100"/>
        <v>42515.509421296294</v>
      </c>
      <c r="M2166" s="4" t="b">
        <v>0</v>
      </c>
      <c r="N2166" s="4">
        <v>83</v>
      </c>
      <c r="O2166" s="16">
        <f>(E2166/D2166)*100</f>
        <v>102.63636363636364</v>
      </c>
      <c r="P2166" s="7">
        <f t="shared" si="101"/>
        <v>68.01204819277109</v>
      </c>
      <c r="Q2166" s="4" t="str">
        <f>LEFT(T2166,FIND("/",T2166,1)-1)</f>
        <v>music</v>
      </c>
      <c r="R2166" s="4" t="str">
        <f>RIGHT(T2166,LEN(T2166)-FIND("/",T2166))</f>
        <v>rock</v>
      </c>
      <c r="S2166" s="4" t="b">
        <v>1</v>
      </c>
      <c r="T2166" s="4" t="s">
        <v>8276</v>
      </c>
    </row>
    <row r="2167" spans="1:20" ht="28.8" x14ac:dyDescent="0.3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11">
        <f t="shared" si="99"/>
        <v>42468.417071759257</v>
      </c>
      <c r="K2167" s="4">
        <v>1457539235</v>
      </c>
      <c r="L2167" s="11">
        <f t="shared" si="100"/>
        <v>42438.458738425928</v>
      </c>
      <c r="M2167" s="4" t="b">
        <v>0</v>
      </c>
      <c r="N2167" s="4">
        <v>117</v>
      </c>
      <c r="O2167" s="16">
        <f>(E2167/D2167)*100</f>
        <v>138.64000000000001</v>
      </c>
      <c r="P2167" s="7">
        <f t="shared" si="101"/>
        <v>29.623931623931625</v>
      </c>
      <c r="Q2167" s="4" t="str">
        <f>LEFT(T2167,FIND("/",T2167,1)-1)</f>
        <v>music</v>
      </c>
      <c r="R2167" s="4" t="str">
        <f>RIGHT(T2167,LEN(T2167)-FIND("/",T2167))</f>
        <v>rock</v>
      </c>
      <c r="S2167" s="4" t="b">
        <v>1</v>
      </c>
      <c r="T2167" s="4" t="s">
        <v>8276</v>
      </c>
    </row>
    <row r="2168" spans="1:20" ht="28.8" x14ac:dyDescent="0.3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11">
        <f t="shared" si="99"/>
        <v>41978.671504629623</v>
      </c>
      <c r="K2168" s="4">
        <v>1413922018</v>
      </c>
      <c r="L2168" s="11">
        <f t="shared" si="100"/>
        <v>41933.629837962959</v>
      </c>
      <c r="M2168" s="4" t="b">
        <v>0</v>
      </c>
      <c r="N2168" s="4">
        <v>32</v>
      </c>
      <c r="O2168" s="16">
        <f>(E2168/D2168)*100</f>
        <v>146.6</v>
      </c>
      <c r="P2168" s="7">
        <f t="shared" si="101"/>
        <v>91.625</v>
      </c>
      <c r="Q2168" s="4" t="str">
        <f>LEFT(T2168,FIND("/",T2168,1)-1)</f>
        <v>music</v>
      </c>
      <c r="R2168" s="4" t="str">
        <f>RIGHT(T2168,LEN(T2168)-FIND("/",T2168))</f>
        <v>rock</v>
      </c>
      <c r="S2168" s="4" t="b">
        <v>1</v>
      </c>
      <c r="T2168" s="4" t="s">
        <v>8276</v>
      </c>
    </row>
    <row r="2169" spans="1:20" x14ac:dyDescent="0.3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11">
        <f t="shared" si="99"/>
        <v>41166.858067129629</v>
      </c>
      <c r="K2169" s="4">
        <v>1346463337</v>
      </c>
      <c r="L2169" s="11">
        <f t="shared" si="100"/>
        <v>41152.858067129629</v>
      </c>
      <c r="M2169" s="4" t="b">
        <v>0</v>
      </c>
      <c r="N2169" s="4">
        <v>8</v>
      </c>
      <c r="O2169" s="16">
        <f>(E2169/D2169)*100</f>
        <v>120</v>
      </c>
      <c r="P2169" s="7">
        <f t="shared" si="101"/>
        <v>22.5</v>
      </c>
      <c r="Q2169" s="4" t="str">
        <f>LEFT(T2169,FIND("/",T2169,1)-1)</f>
        <v>music</v>
      </c>
      <c r="R2169" s="4" t="str">
        <f>RIGHT(T2169,LEN(T2169)-FIND("/",T2169))</f>
        <v>rock</v>
      </c>
      <c r="S2169" s="4" t="b">
        <v>1</v>
      </c>
      <c r="T2169" s="4" t="s">
        <v>8276</v>
      </c>
    </row>
    <row r="2170" spans="1:20" x14ac:dyDescent="0.3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11">
        <f t="shared" si="99"/>
        <v>42775.999999999993</v>
      </c>
      <c r="K2170" s="4">
        <v>1484058261</v>
      </c>
      <c r="L2170" s="11">
        <f t="shared" si="100"/>
        <v>42745.391909722217</v>
      </c>
      <c r="M2170" s="4" t="b">
        <v>0</v>
      </c>
      <c r="N2170" s="4">
        <v>340</v>
      </c>
      <c r="O2170" s="16">
        <f>(E2170/D2170)*100</f>
        <v>121.5816111111111</v>
      </c>
      <c r="P2170" s="7">
        <f t="shared" si="101"/>
        <v>64.366735294117646</v>
      </c>
      <c r="Q2170" s="4" t="str">
        <f>LEFT(T2170,FIND("/",T2170,1)-1)</f>
        <v>music</v>
      </c>
      <c r="R2170" s="4" t="str">
        <f>RIGHT(T2170,LEN(T2170)-FIND("/",T2170))</f>
        <v>rock</v>
      </c>
      <c r="S2170" s="4" t="b">
        <v>1</v>
      </c>
      <c r="T2170" s="4" t="s">
        <v>8276</v>
      </c>
    </row>
    <row r="2171" spans="1:20" ht="28.8" x14ac:dyDescent="0.3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11">
        <f t="shared" si="99"/>
        <v>42796.492488425924</v>
      </c>
      <c r="K2171" s="4">
        <v>1488214151</v>
      </c>
      <c r="L2171" s="11">
        <f t="shared" si="100"/>
        <v>42793.492488425924</v>
      </c>
      <c r="M2171" s="4" t="b">
        <v>0</v>
      </c>
      <c r="N2171" s="4">
        <v>7</v>
      </c>
      <c r="O2171" s="16">
        <f>(E2171/D2171)*100</f>
        <v>100</v>
      </c>
      <c r="P2171" s="7">
        <f t="shared" si="101"/>
        <v>21.857142857142858</v>
      </c>
      <c r="Q2171" s="4" t="str">
        <f>LEFT(T2171,FIND("/",T2171,1)-1)</f>
        <v>music</v>
      </c>
      <c r="R2171" s="4" t="str">
        <f>RIGHT(T2171,LEN(T2171)-FIND("/",T2171))</f>
        <v>rock</v>
      </c>
      <c r="S2171" s="4" t="b">
        <v>1</v>
      </c>
      <c r="T2171" s="4" t="s">
        <v>8276</v>
      </c>
    </row>
    <row r="2172" spans="1:20" x14ac:dyDescent="0.3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11">
        <f t="shared" si="99"/>
        <v>42238.541921296295</v>
      </c>
      <c r="K2172" s="4">
        <v>1436810422</v>
      </c>
      <c r="L2172" s="11">
        <f t="shared" si="100"/>
        <v>42198.541921296295</v>
      </c>
      <c r="M2172" s="4" t="b">
        <v>0</v>
      </c>
      <c r="N2172" s="4">
        <v>19</v>
      </c>
      <c r="O2172" s="16">
        <f>(E2172/D2172)*100</f>
        <v>180.85714285714286</v>
      </c>
      <c r="P2172" s="7">
        <f t="shared" si="101"/>
        <v>33.315789473684212</v>
      </c>
      <c r="Q2172" s="4" t="str">
        <f>LEFT(T2172,FIND("/",T2172,1)-1)</f>
        <v>music</v>
      </c>
      <c r="R2172" s="4" t="str">
        <f>RIGHT(T2172,LEN(T2172)-FIND("/",T2172))</f>
        <v>rock</v>
      </c>
      <c r="S2172" s="4" t="b">
        <v>1</v>
      </c>
      <c r="T2172" s="4" t="s">
        <v>8276</v>
      </c>
    </row>
    <row r="2173" spans="1:20" x14ac:dyDescent="0.3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11">
        <f t="shared" si="99"/>
        <v>42176.999999999993</v>
      </c>
      <c r="K2173" s="4">
        <v>1431903495</v>
      </c>
      <c r="L2173" s="11">
        <f t="shared" si="100"/>
        <v>42141.748784722215</v>
      </c>
      <c r="M2173" s="4" t="b">
        <v>0</v>
      </c>
      <c r="N2173" s="4">
        <v>47</v>
      </c>
      <c r="O2173" s="16">
        <f>(E2173/D2173)*100</f>
        <v>106.075</v>
      </c>
      <c r="P2173" s="7">
        <f t="shared" si="101"/>
        <v>90.276595744680847</v>
      </c>
      <c r="Q2173" s="4" t="str">
        <f>LEFT(T2173,FIND("/",T2173,1)-1)</f>
        <v>music</v>
      </c>
      <c r="R2173" s="4" t="str">
        <f>RIGHT(T2173,LEN(T2173)-FIND("/",T2173))</f>
        <v>rock</v>
      </c>
      <c r="S2173" s="4" t="b">
        <v>1</v>
      </c>
      <c r="T2173" s="4" t="s">
        <v>8276</v>
      </c>
    </row>
    <row r="2174" spans="1:20" ht="43.2" x14ac:dyDescent="0.3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11">
        <f t="shared" si="99"/>
        <v>42112.371759259251</v>
      </c>
      <c r="K2174" s="4">
        <v>1426773320</v>
      </c>
      <c r="L2174" s="11">
        <f t="shared" si="100"/>
        <v>42082.371759259251</v>
      </c>
      <c r="M2174" s="4" t="b">
        <v>0</v>
      </c>
      <c r="N2174" s="4">
        <v>13</v>
      </c>
      <c r="O2174" s="16">
        <f>(E2174/D2174)*100</f>
        <v>100</v>
      </c>
      <c r="P2174" s="7">
        <f t="shared" si="101"/>
        <v>76.92307692307692</v>
      </c>
      <c r="Q2174" s="4" t="str">
        <f>LEFT(T2174,FIND("/",T2174,1)-1)</f>
        <v>music</v>
      </c>
      <c r="R2174" s="4" t="str">
        <f>RIGHT(T2174,LEN(T2174)-FIND("/",T2174))</f>
        <v>rock</v>
      </c>
      <c r="S2174" s="4" t="b">
        <v>1</v>
      </c>
      <c r="T2174" s="4" t="s">
        <v>8276</v>
      </c>
    </row>
    <row r="2175" spans="1:20" ht="28.8" x14ac:dyDescent="0.3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11">
        <f t="shared" si="99"/>
        <v>41526.957638888889</v>
      </c>
      <c r="K2175" s="4">
        <v>1376066243</v>
      </c>
      <c r="L2175" s="11">
        <f t="shared" si="100"/>
        <v>41495.484293981477</v>
      </c>
      <c r="M2175" s="4" t="b">
        <v>0</v>
      </c>
      <c r="N2175" s="4">
        <v>90</v>
      </c>
      <c r="O2175" s="16">
        <f>(E2175/D2175)*100</f>
        <v>126.92857142857143</v>
      </c>
      <c r="P2175" s="7">
        <f t="shared" si="101"/>
        <v>59.233333333333334</v>
      </c>
      <c r="Q2175" s="4" t="str">
        <f>LEFT(T2175,FIND("/",T2175,1)-1)</f>
        <v>music</v>
      </c>
      <c r="R2175" s="4" t="str">
        <f>RIGHT(T2175,LEN(T2175)-FIND("/",T2175))</f>
        <v>rock</v>
      </c>
      <c r="S2175" s="4" t="b">
        <v>1</v>
      </c>
      <c r="T2175" s="4" t="s">
        <v>8276</v>
      </c>
    </row>
    <row r="2176" spans="1:20" ht="28.8" x14ac:dyDescent="0.3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11">
        <f t="shared" si="99"/>
        <v>42495.334571759253</v>
      </c>
      <c r="K2176" s="4">
        <v>1459861307</v>
      </c>
      <c r="L2176" s="11">
        <f t="shared" si="100"/>
        <v>42465.334571759253</v>
      </c>
      <c r="M2176" s="4" t="b">
        <v>0</v>
      </c>
      <c r="N2176" s="4">
        <v>63</v>
      </c>
      <c r="O2176" s="16">
        <f>(E2176/D2176)*100</f>
        <v>102.97499999999999</v>
      </c>
      <c r="P2176" s="7">
        <f t="shared" si="101"/>
        <v>65.38095238095238</v>
      </c>
      <c r="Q2176" s="4" t="str">
        <f>LEFT(T2176,FIND("/",T2176,1)-1)</f>
        <v>music</v>
      </c>
      <c r="R2176" s="4" t="str">
        <f>RIGHT(T2176,LEN(T2176)-FIND("/",T2176))</f>
        <v>rock</v>
      </c>
      <c r="S2176" s="4" t="b">
        <v>1</v>
      </c>
      <c r="T2176" s="4" t="s">
        <v>8276</v>
      </c>
    </row>
    <row r="2177" spans="1:20" ht="28.8" x14ac:dyDescent="0.3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11">
        <f t="shared" si="99"/>
        <v>42571.800763888888</v>
      </c>
      <c r="K2177" s="4">
        <v>1468455186</v>
      </c>
      <c r="L2177" s="11">
        <f t="shared" si="100"/>
        <v>42564.800763888888</v>
      </c>
      <c r="M2177" s="4" t="b">
        <v>0</v>
      </c>
      <c r="N2177" s="4">
        <v>26</v>
      </c>
      <c r="O2177" s="16">
        <f>(E2177/D2177)*100</f>
        <v>250</v>
      </c>
      <c r="P2177" s="7">
        <f t="shared" si="101"/>
        <v>67.307692307692307</v>
      </c>
      <c r="Q2177" s="4" t="str">
        <f>LEFT(T2177,FIND("/",T2177,1)-1)</f>
        <v>music</v>
      </c>
      <c r="R2177" s="4" t="str">
        <f>RIGHT(T2177,LEN(T2177)-FIND("/",T2177))</f>
        <v>rock</v>
      </c>
      <c r="S2177" s="4" t="b">
        <v>1</v>
      </c>
      <c r="T2177" s="4" t="s">
        <v>8276</v>
      </c>
    </row>
    <row r="2178" spans="1:20" x14ac:dyDescent="0.3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11">
        <f t="shared" si="99"/>
        <v>42126.424872685187</v>
      </c>
      <c r="K2178" s="4">
        <v>1427987509</v>
      </c>
      <c r="L2178" s="11">
        <f t="shared" si="100"/>
        <v>42096.424872685187</v>
      </c>
      <c r="M2178" s="4" t="b">
        <v>0</v>
      </c>
      <c r="N2178" s="4">
        <v>71</v>
      </c>
      <c r="O2178" s="16">
        <f>(E2178/D2178)*100</f>
        <v>126.02</v>
      </c>
      <c r="P2178" s="7">
        <f t="shared" si="101"/>
        <v>88.74647887323944</v>
      </c>
      <c r="Q2178" s="4" t="str">
        <f>LEFT(T2178,FIND("/",T2178,1)-1)</f>
        <v>music</v>
      </c>
      <c r="R2178" s="4" t="str">
        <f>RIGHT(T2178,LEN(T2178)-FIND("/",T2178))</f>
        <v>rock</v>
      </c>
      <c r="S2178" s="4" t="b">
        <v>1</v>
      </c>
      <c r="T2178" s="4" t="s">
        <v>8276</v>
      </c>
    </row>
    <row r="2179" spans="1:20" ht="43.2" x14ac:dyDescent="0.3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11">
        <f t="shared" ref="J2179:J2242" si="102">(((I2179/60)/60)/24)+DATE(1970,1,1)+(-5/24)</f>
        <v>42527.042442129627</v>
      </c>
      <c r="K2179" s="4">
        <v>1463032867</v>
      </c>
      <c r="L2179" s="11">
        <f t="shared" ref="L2179:L2242" si="103">(((K2179/60)/60)/24)+DATE(1970,1,1)+(-5/24)</f>
        <v>42502.042442129627</v>
      </c>
      <c r="M2179" s="4" t="b">
        <v>0</v>
      </c>
      <c r="N2179" s="4">
        <v>38</v>
      </c>
      <c r="O2179" s="16">
        <f>(E2179/D2179)*100</f>
        <v>100.12</v>
      </c>
      <c r="P2179" s="7">
        <f t="shared" ref="P2179:P2242" si="104">(E2179/N2179)</f>
        <v>65.868421052631575</v>
      </c>
      <c r="Q2179" s="4" t="str">
        <f>LEFT(T2179,FIND("/",T2179,1)-1)</f>
        <v>music</v>
      </c>
      <c r="R2179" s="4" t="str">
        <f>RIGHT(T2179,LEN(T2179)-FIND("/",T2179))</f>
        <v>rock</v>
      </c>
      <c r="S2179" s="4" t="b">
        <v>1</v>
      </c>
      <c r="T2179" s="4" t="s">
        <v>8276</v>
      </c>
    </row>
    <row r="2180" spans="1:20" ht="28.8" x14ac:dyDescent="0.3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11">
        <f t="shared" si="102"/>
        <v>42753.428206018514</v>
      </c>
      <c r="K2180" s="4">
        <v>1482160597</v>
      </c>
      <c r="L2180" s="11">
        <f t="shared" si="103"/>
        <v>42723.428206018514</v>
      </c>
      <c r="M2180" s="4" t="b">
        <v>0</v>
      </c>
      <c r="N2180" s="4">
        <v>859</v>
      </c>
      <c r="O2180" s="16">
        <f>(E2180/D2180)*100</f>
        <v>138.64000000000001</v>
      </c>
      <c r="P2180" s="7">
        <f t="shared" si="104"/>
        <v>40.349243306169967</v>
      </c>
      <c r="Q2180" s="4" t="str">
        <f>LEFT(T2180,FIND("/",T2180,1)-1)</f>
        <v>music</v>
      </c>
      <c r="R2180" s="4" t="str">
        <f>RIGHT(T2180,LEN(T2180)-FIND("/",T2180))</f>
        <v>rock</v>
      </c>
      <c r="S2180" s="4" t="b">
        <v>1</v>
      </c>
      <c r="T2180" s="4" t="s">
        <v>8276</v>
      </c>
    </row>
    <row r="2181" spans="1:20" x14ac:dyDescent="0.3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11">
        <f t="shared" si="102"/>
        <v>42104.962870370371</v>
      </c>
      <c r="K2181" s="4">
        <v>1426133192</v>
      </c>
      <c r="L2181" s="11">
        <f t="shared" si="103"/>
        <v>42074.962870370371</v>
      </c>
      <c r="M2181" s="4" t="b">
        <v>0</v>
      </c>
      <c r="N2181" s="4">
        <v>21</v>
      </c>
      <c r="O2181" s="16">
        <f>(E2181/D2181)*100</f>
        <v>161.4</v>
      </c>
      <c r="P2181" s="7">
        <f t="shared" si="104"/>
        <v>76.857142857142861</v>
      </c>
      <c r="Q2181" s="4" t="str">
        <f>LEFT(T2181,FIND("/",T2181,1)-1)</f>
        <v>music</v>
      </c>
      <c r="R2181" s="4" t="str">
        <f>RIGHT(T2181,LEN(T2181)-FIND("/",T2181))</f>
        <v>rock</v>
      </c>
      <c r="S2181" s="4" t="b">
        <v>1</v>
      </c>
      <c r="T2181" s="4" t="s">
        <v>8276</v>
      </c>
    </row>
    <row r="2182" spans="1:20" x14ac:dyDescent="0.3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11">
        <f t="shared" si="102"/>
        <v>42321.503101851849</v>
      </c>
      <c r="K2182" s="4">
        <v>1443801868</v>
      </c>
      <c r="L2182" s="11">
        <f t="shared" si="103"/>
        <v>42279.461435185185</v>
      </c>
      <c r="M2182" s="4" t="b">
        <v>0</v>
      </c>
      <c r="N2182" s="4">
        <v>78</v>
      </c>
      <c r="O2182" s="16">
        <f>(E2182/D2182)*100</f>
        <v>107.18419999999999</v>
      </c>
      <c r="P2182" s="7">
        <f t="shared" si="104"/>
        <v>68.707820512820518</v>
      </c>
      <c r="Q2182" s="4" t="str">
        <f>LEFT(T2182,FIND("/",T2182,1)-1)</f>
        <v>music</v>
      </c>
      <c r="R2182" s="4" t="str">
        <f>RIGHT(T2182,LEN(T2182)-FIND("/",T2182))</f>
        <v>rock</v>
      </c>
      <c r="S2182" s="4" t="b">
        <v>1</v>
      </c>
      <c r="T2182" s="4" t="s">
        <v>8276</v>
      </c>
    </row>
    <row r="2183" spans="1:20" ht="28.8" x14ac:dyDescent="0.3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11">
        <f t="shared" si="102"/>
        <v>42786.796909722216</v>
      </c>
      <c r="K2183" s="4">
        <v>1486426053</v>
      </c>
      <c r="L2183" s="11">
        <f t="shared" si="103"/>
        <v>42772.796909722216</v>
      </c>
      <c r="M2183" s="4" t="b">
        <v>0</v>
      </c>
      <c r="N2183" s="4">
        <v>53</v>
      </c>
      <c r="O2183" s="16">
        <f>(E2183/D2183)*100</f>
        <v>153.1</v>
      </c>
      <c r="P2183" s="7">
        <f t="shared" si="104"/>
        <v>57.773584905660378</v>
      </c>
      <c r="Q2183" s="4" t="str">
        <f>LEFT(T2183,FIND("/",T2183,1)-1)</f>
        <v>games</v>
      </c>
      <c r="R2183" s="4" t="str">
        <f>RIGHT(T2183,LEN(T2183)-FIND("/",T2183))</f>
        <v>tabletop games</v>
      </c>
      <c r="S2183" s="4" t="b">
        <v>1</v>
      </c>
      <c r="T2183" s="4" t="s">
        <v>8297</v>
      </c>
    </row>
    <row r="2184" spans="1:20" x14ac:dyDescent="0.3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11">
        <f t="shared" si="102"/>
        <v>41914.692418981482</v>
      </c>
      <c r="K2184" s="4">
        <v>1409261825</v>
      </c>
      <c r="L2184" s="11">
        <f t="shared" si="103"/>
        <v>41879.692418981482</v>
      </c>
      <c r="M2184" s="4" t="b">
        <v>0</v>
      </c>
      <c r="N2184" s="4">
        <v>356</v>
      </c>
      <c r="O2184" s="16">
        <f>(E2184/D2184)*100</f>
        <v>524.16666666666663</v>
      </c>
      <c r="P2184" s="7">
        <f t="shared" si="104"/>
        <v>44.171348314606739</v>
      </c>
      <c r="Q2184" s="4" t="str">
        <f>LEFT(T2184,FIND("/",T2184,1)-1)</f>
        <v>games</v>
      </c>
      <c r="R2184" s="4" t="str">
        <f>RIGHT(T2184,LEN(T2184)-FIND("/",T2184))</f>
        <v>tabletop games</v>
      </c>
      <c r="S2184" s="4" t="b">
        <v>1</v>
      </c>
      <c r="T2184" s="4" t="s">
        <v>8297</v>
      </c>
    </row>
    <row r="2185" spans="1:20" ht="28.8" x14ac:dyDescent="0.3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11">
        <f t="shared" si="102"/>
        <v>42774.999999999993</v>
      </c>
      <c r="K2185" s="4">
        <v>1484037977</v>
      </c>
      <c r="L2185" s="11">
        <f t="shared" si="103"/>
        <v>42745.157141203708</v>
      </c>
      <c r="M2185" s="4" t="b">
        <v>0</v>
      </c>
      <c r="N2185" s="4">
        <v>279</v>
      </c>
      <c r="O2185" s="16">
        <f>(E2185/D2185)*100</f>
        <v>489.27777777777777</v>
      </c>
      <c r="P2185" s="7">
        <f t="shared" si="104"/>
        <v>31.566308243727597</v>
      </c>
      <c r="Q2185" s="4" t="str">
        <f>LEFT(T2185,FIND("/",T2185,1)-1)</f>
        <v>games</v>
      </c>
      <c r="R2185" s="4" t="str">
        <f>RIGHT(T2185,LEN(T2185)-FIND("/",T2185))</f>
        <v>tabletop games</v>
      </c>
      <c r="S2185" s="4" t="b">
        <v>1</v>
      </c>
      <c r="T2185" s="4" t="s">
        <v>8297</v>
      </c>
    </row>
    <row r="2186" spans="1:20" ht="28.8" x14ac:dyDescent="0.3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11">
        <f t="shared" si="102"/>
        <v>42394.458333333336</v>
      </c>
      <c r="K2186" s="4">
        <v>1452530041</v>
      </c>
      <c r="L2186" s="11">
        <f t="shared" si="103"/>
        <v>42380.481956018521</v>
      </c>
      <c r="M2186" s="4" t="b">
        <v>1</v>
      </c>
      <c r="N2186" s="4">
        <v>266</v>
      </c>
      <c r="O2186" s="16">
        <f>(E2186/D2186)*100</f>
        <v>284.74</v>
      </c>
      <c r="P2186" s="7">
        <f t="shared" si="104"/>
        <v>107.04511278195488</v>
      </c>
      <c r="Q2186" s="4" t="str">
        <f>LEFT(T2186,FIND("/",T2186,1)-1)</f>
        <v>games</v>
      </c>
      <c r="R2186" s="4" t="str">
        <f>RIGHT(T2186,LEN(T2186)-FIND("/",T2186))</f>
        <v>tabletop games</v>
      </c>
      <c r="S2186" s="4" t="b">
        <v>1</v>
      </c>
      <c r="T2186" s="4" t="s">
        <v>8297</v>
      </c>
    </row>
    <row r="2187" spans="1:20" ht="28.8" x14ac:dyDescent="0.3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11">
        <f t="shared" si="102"/>
        <v>41359.141655092593</v>
      </c>
      <c r="K2187" s="4">
        <v>1360830239</v>
      </c>
      <c r="L2187" s="11">
        <f t="shared" si="103"/>
        <v>41319.141655092593</v>
      </c>
      <c r="M2187" s="4" t="b">
        <v>0</v>
      </c>
      <c r="N2187" s="4">
        <v>623</v>
      </c>
      <c r="O2187" s="16">
        <f>(E2187/D2187)*100</f>
        <v>1856.97</v>
      </c>
      <c r="P2187" s="7">
        <f t="shared" si="104"/>
        <v>149.03451043338683</v>
      </c>
      <c r="Q2187" s="4" t="str">
        <f>LEFT(T2187,FIND("/",T2187,1)-1)</f>
        <v>games</v>
      </c>
      <c r="R2187" s="4" t="str">
        <f>RIGHT(T2187,LEN(T2187)-FIND("/",T2187))</f>
        <v>tabletop games</v>
      </c>
      <c r="S2187" s="4" t="b">
        <v>1</v>
      </c>
      <c r="T2187" s="4" t="s">
        <v>8297</v>
      </c>
    </row>
    <row r="2188" spans="1:20" x14ac:dyDescent="0.3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11">
        <f t="shared" si="102"/>
        <v>42619.874999999993</v>
      </c>
      <c r="K2188" s="4">
        <v>1470062743</v>
      </c>
      <c r="L2188" s="11">
        <f t="shared" si="103"/>
        <v>42583.406747685185</v>
      </c>
      <c r="M2188" s="4" t="b">
        <v>0</v>
      </c>
      <c r="N2188" s="4">
        <v>392</v>
      </c>
      <c r="O2188" s="16">
        <f>(E2188/D2188)*100</f>
        <v>109.67499999999998</v>
      </c>
      <c r="P2188" s="7">
        <f t="shared" si="104"/>
        <v>55.956632653061227</v>
      </c>
      <c r="Q2188" s="4" t="str">
        <f>LEFT(T2188,FIND("/",T2188,1)-1)</f>
        <v>games</v>
      </c>
      <c r="R2188" s="4" t="str">
        <f>RIGHT(T2188,LEN(T2188)-FIND("/",T2188))</f>
        <v>tabletop games</v>
      </c>
      <c r="S2188" s="4" t="b">
        <v>1</v>
      </c>
      <c r="T2188" s="4" t="s">
        <v>8297</v>
      </c>
    </row>
    <row r="2189" spans="1:20" ht="28.8" x14ac:dyDescent="0.3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11">
        <f t="shared" si="102"/>
        <v>42096.957638888889</v>
      </c>
      <c r="K2189" s="4">
        <v>1425531666</v>
      </c>
      <c r="L2189" s="11">
        <f t="shared" si="103"/>
        <v>42068.000763888886</v>
      </c>
      <c r="M2189" s="4" t="b">
        <v>1</v>
      </c>
      <c r="N2189" s="4">
        <v>3562</v>
      </c>
      <c r="O2189" s="16">
        <f>(E2189/D2189)*100</f>
        <v>1014.6425</v>
      </c>
      <c r="P2189" s="7">
        <f t="shared" si="104"/>
        <v>56.970381807973048</v>
      </c>
      <c r="Q2189" s="4" t="str">
        <f>LEFT(T2189,FIND("/",T2189,1)-1)</f>
        <v>games</v>
      </c>
      <c r="R2189" s="4" t="str">
        <f>RIGHT(T2189,LEN(T2189)-FIND("/",T2189))</f>
        <v>tabletop games</v>
      </c>
      <c r="S2189" s="4" t="b">
        <v>1</v>
      </c>
      <c r="T2189" s="4" t="s">
        <v>8297</v>
      </c>
    </row>
    <row r="2190" spans="1:20" ht="28.8" x14ac:dyDescent="0.3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11">
        <f t="shared" si="102"/>
        <v>42668.499999999993</v>
      </c>
      <c r="K2190" s="4">
        <v>1474380241</v>
      </c>
      <c r="L2190" s="11">
        <f t="shared" si="103"/>
        <v>42633.377789351849</v>
      </c>
      <c r="M2190" s="4" t="b">
        <v>0</v>
      </c>
      <c r="N2190" s="4">
        <v>514</v>
      </c>
      <c r="O2190" s="16">
        <f>(E2190/D2190)*100</f>
        <v>412.17692027666544</v>
      </c>
      <c r="P2190" s="7">
        <f t="shared" si="104"/>
        <v>44.056420233463037</v>
      </c>
      <c r="Q2190" s="4" t="str">
        <f>LEFT(T2190,FIND("/",T2190,1)-1)</f>
        <v>games</v>
      </c>
      <c r="R2190" s="4" t="str">
        <f>RIGHT(T2190,LEN(T2190)-FIND("/",T2190))</f>
        <v>tabletop games</v>
      </c>
      <c r="S2190" s="4" t="b">
        <v>1</v>
      </c>
      <c r="T2190" s="4" t="s">
        <v>8297</v>
      </c>
    </row>
    <row r="2191" spans="1:20" ht="28.8" x14ac:dyDescent="0.3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11">
        <f t="shared" si="102"/>
        <v>42481.708333333336</v>
      </c>
      <c r="K2191" s="4">
        <v>1460055300</v>
      </c>
      <c r="L2191" s="11">
        <f t="shared" si="103"/>
        <v>42467.579861111109</v>
      </c>
      <c r="M2191" s="4" t="b">
        <v>0</v>
      </c>
      <c r="N2191" s="4">
        <v>88</v>
      </c>
      <c r="O2191" s="16">
        <f>(E2191/D2191)*100</f>
        <v>503.25</v>
      </c>
      <c r="P2191" s="7">
        <f t="shared" si="104"/>
        <v>68.625</v>
      </c>
      <c r="Q2191" s="4" t="str">
        <f>LEFT(T2191,FIND("/",T2191,1)-1)</f>
        <v>games</v>
      </c>
      <c r="R2191" s="4" t="str">
        <f>RIGHT(T2191,LEN(T2191)-FIND("/",T2191))</f>
        <v>tabletop games</v>
      </c>
      <c r="S2191" s="4" t="b">
        <v>1</v>
      </c>
      <c r="T2191" s="4" t="s">
        <v>8297</v>
      </c>
    </row>
    <row r="2192" spans="1:20" ht="28.8" x14ac:dyDescent="0.3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11">
        <f t="shared" si="102"/>
        <v>42452.082638888889</v>
      </c>
      <c r="K2192" s="4">
        <v>1455721204</v>
      </c>
      <c r="L2192" s="11">
        <f t="shared" si="103"/>
        <v>42417.416712962957</v>
      </c>
      <c r="M2192" s="4" t="b">
        <v>0</v>
      </c>
      <c r="N2192" s="4">
        <v>537</v>
      </c>
      <c r="O2192" s="16">
        <f>(E2192/D2192)*100</f>
        <v>184.61052631578946</v>
      </c>
      <c r="P2192" s="7">
        <f t="shared" si="104"/>
        <v>65.318435754189949</v>
      </c>
      <c r="Q2192" s="4" t="str">
        <f>LEFT(T2192,FIND("/",T2192,1)-1)</f>
        <v>games</v>
      </c>
      <c r="R2192" s="4" t="str">
        <f>RIGHT(T2192,LEN(T2192)-FIND("/",T2192))</f>
        <v>tabletop games</v>
      </c>
      <c r="S2192" s="4" t="b">
        <v>1</v>
      </c>
      <c r="T2192" s="4" t="s">
        <v>8297</v>
      </c>
    </row>
    <row r="2193" spans="1:20" ht="28.8" x14ac:dyDescent="0.3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11">
        <f t="shared" si="102"/>
        <v>42780.6253125</v>
      </c>
      <c r="K2193" s="4">
        <v>1486065627</v>
      </c>
      <c r="L2193" s="11">
        <f t="shared" si="103"/>
        <v>42768.6253125</v>
      </c>
      <c r="M2193" s="4" t="b">
        <v>0</v>
      </c>
      <c r="N2193" s="4">
        <v>25</v>
      </c>
      <c r="O2193" s="16">
        <f>(E2193/D2193)*100</f>
        <v>119.73333333333333</v>
      </c>
      <c r="P2193" s="7">
        <f t="shared" si="104"/>
        <v>35.92</v>
      </c>
      <c r="Q2193" s="4" t="str">
        <f>LEFT(T2193,FIND("/",T2193,1)-1)</f>
        <v>games</v>
      </c>
      <c r="R2193" s="4" t="str">
        <f>RIGHT(T2193,LEN(T2193)-FIND("/",T2193))</f>
        <v>tabletop games</v>
      </c>
      <c r="S2193" s="4" t="b">
        <v>1</v>
      </c>
      <c r="T2193" s="4" t="s">
        <v>8297</v>
      </c>
    </row>
    <row r="2194" spans="1:20" ht="28.8" x14ac:dyDescent="0.3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11">
        <f t="shared" si="102"/>
        <v>42719.749999999993</v>
      </c>
      <c r="K2194" s="4">
        <v>1479414344</v>
      </c>
      <c r="L2194" s="11">
        <f t="shared" si="103"/>
        <v>42691.642870370364</v>
      </c>
      <c r="M2194" s="4" t="b">
        <v>0</v>
      </c>
      <c r="N2194" s="4">
        <v>3238</v>
      </c>
      <c r="O2194" s="16">
        <f>(E2194/D2194)*100</f>
        <v>1081.2401666666667</v>
      </c>
      <c r="P2194" s="7">
        <f t="shared" si="104"/>
        <v>40.070667078443485</v>
      </c>
      <c r="Q2194" s="4" t="str">
        <f>LEFT(T2194,FIND("/",T2194,1)-1)</f>
        <v>games</v>
      </c>
      <c r="R2194" s="4" t="str">
        <f>RIGHT(T2194,LEN(T2194)-FIND("/",T2194))</f>
        <v>tabletop games</v>
      </c>
      <c r="S2194" s="4" t="b">
        <v>1</v>
      </c>
      <c r="T2194" s="4" t="s">
        <v>8297</v>
      </c>
    </row>
    <row r="2195" spans="1:20" ht="28.8" x14ac:dyDescent="0.3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11">
        <f t="shared" si="102"/>
        <v>42694.999305555553</v>
      </c>
      <c r="K2195" s="4">
        <v>1477043072</v>
      </c>
      <c r="L2195" s="11">
        <f t="shared" si="103"/>
        <v>42664.197592592587</v>
      </c>
      <c r="M2195" s="4" t="b">
        <v>0</v>
      </c>
      <c r="N2195" s="4">
        <v>897</v>
      </c>
      <c r="O2195" s="16">
        <f>(E2195/D2195)*100</f>
        <v>452.37333333333333</v>
      </c>
      <c r="P2195" s="7">
        <f t="shared" si="104"/>
        <v>75.647714604236342</v>
      </c>
      <c r="Q2195" s="4" t="str">
        <f>LEFT(T2195,FIND("/",T2195,1)-1)</f>
        <v>games</v>
      </c>
      <c r="R2195" s="4" t="str">
        <f>RIGHT(T2195,LEN(T2195)-FIND("/",T2195))</f>
        <v>tabletop games</v>
      </c>
      <c r="S2195" s="4" t="b">
        <v>1</v>
      </c>
      <c r="T2195" s="4" t="s">
        <v>8297</v>
      </c>
    </row>
    <row r="2196" spans="1:20" ht="28.8" x14ac:dyDescent="0.3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11">
        <f t="shared" si="102"/>
        <v>42455.507986111108</v>
      </c>
      <c r="K2196" s="4">
        <v>1456423890</v>
      </c>
      <c r="L2196" s="11">
        <f t="shared" si="103"/>
        <v>42425.54965277778</v>
      </c>
      <c r="M2196" s="4" t="b">
        <v>0</v>
      </c>
      <c r="N2196" s="4">
        <v>878</v>
      </c>
      <c r="O2196" s="16">
        <f>(E2196/D2196)*100</f>
        <v>537.37</v>
      </c>
      <c r="P2196" s="7">
        <f t="shared" si="104"/>
        <v>61.203872437357631</v>
      </c>
      <c r="Q2196" s="4" t="str">
        <f>LEFT(T2196,FIND("/",T2196,1)-1)</f>
        <v>games</v>
      </c>
      <c r="R2196" s="4" t="str">
        <f>RIGHT(T2196,LEN(T2196)-FIND("/",T2196))</f>
        <v>tabletop games</v>
      </c>
      <c r="S2196" s="4" t="b">
        <v>1</v>
      </c>
      <c r="T2196" s="4" t="s">
        <v>8297</v>
      </c>
    </row>
    <row r="2197" spans="1:20" x14ac:dyDescent="0.3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11">
        <f t="shared" si="102"/>
        <v>42227.563657407409</v>
      </c>
      <c r="K2197" s="4">
        <v>1436725900</v>
      </c>
      <c r="L2197" s="11">
        <f t="shared" si="103"/>
        <v>42197.563657407409</v>
      </c>
      <c r="M2197" s="4" t="b">
        <v>0</v>
      </c>
      <c r="N2197" s="4">
        <v>115</v>
      </c>
      <c r="O2197" s="16">
        <f>(E2197/D2197)*100</f>
        <v>120.32608695652173</v>
      </c>
      <c r="P2197" s="7">
        <f t="shared" si="104"/>
        <v>48.130434782608695</v>
      </c>
      <c r="Q2197" s="4" t="str">
        <f>LEFT(T2197,FIND("/",T2197,1)-1)</f>
        <v>games</v>
      </c>
      <c r="R2197" s="4" t="str">
        <f>RIGHT(T2197,LEN(T2197)-FIND("/",T2197))</f>
        <v>tabletop games</v>
      </c>
      <c r="S2197" s="4" t="b">
        <v>1</v>
      </c>
      <c r="T2197" s="4" t="s">
        <v>8297</v>
      </c>
    </row>
    <row r="2198" spans="1:20" x14ac:dyDescent="0.3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11">
        <f t="shared" si="102"/>
        <v>42706.083333333336</v>
      </c>
      <c r="K2198" s="4">
        <v>1478000502</v>
      </c>
      <c r="L2198" s="11">
        <f t="shared" si="103"/>
        <v>42675.278958333329</v>
      </c>
      <c r="M2198" s="4" t="b">
        <v>0</v>
      </c>
      <c r="N2198" s="4">
        <v>234</v>
      </c>
      <c r="O2198" s="16">
        <f>(E2198/D2198)*100</f>
        <v>113.83571428571429</v>
      </c>
      <c r="P2198" s="7">
        <f t="shared" si="104"/>
        <v>68.106837606837601</v>
      </c>
      <c r="Q2198" s="4" t="str">
        <f>LEFT(T2198,FIND("/",T2198,1)-1)</f>
        <v>games</v>
      </c>
      <c r="R2198" s="4" t="str">
        <f>RIGHT(T2198,LEN(T2198)-FIND("/",T2198))</f>
        <v>tabletop games</v>
      </c>
      <c r="S2198" s="4" t="b">
        <v>1</v>
      </c>
      <c r="T2198" s="4" t="s">
        <v>8297</v>
      </c>
    </row>
    <row r="2199" spans="1:20" x14ac:dyDescent="0.3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11">
        <f t="shared" si="102"/>
        <v>42063.37568287037</v>
      </c>
      <c r="K2199" s="4">
        <v>1422540059</v>
      </c>
      <c r="L2199" s="11">
        <f t="shared" si="103"/>
        <v>42033.37568287037</v>
      </c>
      <c r="M2199" s="4" t="b">
        <v>0</v>
      </c>
      <c r="N2199" s="4">
        <v>4330</v>
      </c>
      <c r="O2199" s="16">
        <f>(E2199/D2199)*100</f>
        <v>951.03109999999992</v>
      </c>
      <c r="P2199" s="7">
        <f t="shared" si="104"/>
        <v>65.891300230946882</v>
      </c>
      <c r="Q2199" s="4" t="str">
        <f>LEFT(T2199,FIND("/",T2199,1)-1)</f>
        <v>games</v>
      </c>
      <c r="R2199" s="4" t="str">
        <f>RIGHT(T2199,LEN(T2199)-FIND("/",T2199))</f>
        <v>tabletop games</v>
      </c>
      <c r="S2199" s="4" t="b">
        <v>1</v>
      </c>
      <c r="T2199" s="4" t="s">
        <v>8297</v>
      </c>
    </row>
    <row r="2200" spans="1:20" ht="28.8" x14ac:dyDescent="0.3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11">
        <f t="shared" si="102"/>
        <v>42322.347222222219</v>
      </c>
      <c r="K2200" s="4">
        <v>1444911600</v>
      </c>
      <c r="L2200" s="11">
        <f t="shared" si="103"/>
        <v>42292.305555555555</v>
      </c>
      <c r="M2200" s="4" t="b">
        <v>0</v>
      </c>
      <c r="N2200" s="4">
        <v>651</v>
      </c>
      <c r="O2200" s="16">
        <f>(E2200/D2200)*100</f>
        <v>132.89249999999998</v>
      </c>
      <c r="P2200" s="7">
        <f t="shared" si="104"/>
        <v>81.654377880184327</v>
      </c>
      <c r="Q2200" s="4" t="str">
        <f>LEFT(T2200,FIND("/",T2200,1)-1)</f>
        <v>games</v>
      </c>
      <c r="R2200" s="4" t="str">
        <f>RIGHT(T2200,LEN(T2200)-FIND("/",T2200))</f>
        <v>tabletop games</v>
      </c>
      <c r="S2200" s="4" t="b">
        <v>1</v>
      </c>
      <c r="T2200" s="4" t="s">
        <v>8297</v>
      </c>
    </row>
    <row r="2201" spans="1:20" x14ac:dyDescent="0.3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11">
        <f t="shared" si="102"/>
        <v>42292.208310185182</v>
      </c>
      <c r="K2201" s="4">
        <v>1442311198</v>
      </c>
      <c r="L2201" s="11">
        <f t="shared" si="103"/>
        <v>42262.208310185182</v>
      </c>
      <c r="M2201" s="4" t="b">
        <v>1</v>
      </c>
      <c r="N2201" s="4">
        <v>251</v>
      </c>
      <c r="O2201" s="16">
        <f>(E2201/D2201)*100</f>
        <v>146.97777777777779</v>
      </c>
      <c r="P2201" s="7">
        <f t="shared" si="104"/>
        <v>52.701195219123505</v>
      </c>
      <c r="Q2201" s="4" t="str">
        <f>LEFT(T2201,FIND("/",T2201,1)-1)</f>
        <v>games</v>
      </c>
      <c r="R2201" s="4" t="str">
        <f>RIGHT(T2201,LEN(T2201)-FIND("/",T2201))</f>
        <v>tabletop games</v>
      </c>
      <c r="S2201" s="4" t="b">
        <v>1</v>
      </c>
      <c r="T2201" s="4" t="s">
        <v>8297</v>
      </c>
    </row>
    <row r="2202" spans="1:20" ht="28.8" x14ac:dyDescent="0.3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11">
        <f t="shared" si="102"/>
        <v>42190.916666666664</v>
      </c>
      <c r="K2202" s="4">
        <v>1433775668</v>
      </c>
      <c r="L2202" s="11">
        <f t="shared" si="103"/>
        <v>42163.417453703696</v>
      </c>
      <c r="M2202" s="4" t="b">
        <v>0</v>
      </c>
      <c r="N2202" s="4">
        <v>263</v>
      </c>
      <c r="O2202" s="16">
        <f>(E2202/D2202)*100</f>
        <v>542.15</v>
      </c>
      <c r="P2202" s="7">
        <f t="shared" si="104"/>
        <v>41.228136882129277</v>
      </c>
      <c r="Q2202" s="4" t="str">
        <f>LEFT(T2202,FIND("/",T2202,1)-1)</f>
        <v>games</v>
      </c>
      <c r="R2202" s="4" t="str">
        <f>RIGHT(T2202,LEN(T2202)-FIND("/",T2202))</f>
        <v>tabletop games</v>
      </c>
      <c r="S2202" s="4" t="b">
        <v>1</v>
      </c>
      <c r="T2202" s="4" t="s">
        <v>8297</v>
      </c>
    </row>
    <row r="2203" spans="1:20" ht="28.8" x14ac:dyDescent="0.3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11">
        <f t="shared" si="102"/>
        <v>41290.638483796298</v>
      </c>
      <c r="K2203" s="4">
        <v>1357157965</v>
      </c>
      <c r="L2203" s="11">
        <f t="shared" si="103"/>
        <v>41276.638483796298</v>
      </c>
      <c r="M2203" s="4" t="b">
        <v>0</v>
      </c>
      <c r="N2203" s="4">
        <v>28</v>
      </c>
      <c r="O2203" s="16">
        <f>(E2203/D2203)*100</f>
        <v>382.71818181818185</v>
      </c>
      <c r="P2203" s="7">
        <f t="shared" si="104"/>
        <v>15.035357142857142</v>
      </c>
      <c r="Q2203" s="4" t="str">
        <f>LEFT(T2203,FIND("/",T2203,1)-1)</f>
        <v>music</v>
      </c>
      <c r="R2203" s="4" t="str">
        <f>RIGHT(T2203,LEN(T2203)-FIND("/",T2203))</f>
        <v>electronic music</v>
      </c>
      <c r="S2203" s="4" t="b">
        <v>1</v>
      </c>
      <c r="T2203" s="4" t="s">
        <v>8280</v>
      </c>
    </row>
    <row r="2204" spans="1:20" ht="28.8" x14ac:dyDescent="0.3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11">
        <f t="shared" si="102"/>
        <v>41214.640833333331</v>
      </c>
      <c r="K2204" s="4">
        <v>1349209368</v>
      </c>
      <c r="L2204" s="11">
        <f t="shared" si="103"/>
        <v>41184.640833333331</v>
      </c>
      <c r="M2204" s="4" t="b">
        <v>0</v>
      </c>
      <c r="N2204" s="4">
        <v>721</v>
      </c>
      <c r="O2204" s="16">
        <f>(E2204/D2204)*100</f>
        <v>704.18124999999998</v>
      </c>
      <c r="P2204" s="7">
        <f t="shared" si="104"/>
        <v>39.066920943134534</v>
      </c>
      <c r="Q2204" s="4" t="str">
        <f>LEFT(T2204,FIND("/",T2204,1)-1)</f>
        <v>music</v>
      </c>
      <c r="R2204" s="4" t="str">
        <f>RIGHT(T2204,LEN(T2204)-FIND("/",T2204))</f>
        <v>electronic music</v>
      </c>
      <c r="S2204" s="4" t="b">
        <v>1</v>
      </c>
      <c r="T2204" s="4" t="s">
        <v>8280</v>
      </c>
    </row>
    <row r="2205" spans="1:20" ht="28.8" x14ac:dyDescent="0.3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11">
        <f t="shared" si="102"/>
        <v>42271.651412037034</v>
      </c>
      <c r="K2205" s="4">
        <v>1440535082</v>
      </c>
      <c r="L2205" s="11">
        <f t="shared" si="103"/>
        <v>42241.651412037034</v>
      </c>
      <c r="M2205" s="4" t="b">
        <v>0</v>
      </c>
      <c r="N2205" s="4">
        <v>50</v>
      </c>
      <c r="O2205" s="16">
        <f>(E2205/D2205)*100</f>
        <v>109.55</v>
      </c>
      <c r="P2205" s="7">
        <f t="shared" si="104"/>
        <v>43.82</v>
      </c>
      <c r="Q2205" s="4" t="str">
        <f>LEFT(T2205,FIND("/",T2205,1)-1)</f>
        <v>music</v>
      </c>
      <c r="R2205" s="4" t="str">
        <f>RIGHT(T2205,LEN(T2205)-FIND("/",T2205))</f>
        <v>electronic music</v>
      </c>
      <c r="S2205" s="4" t="b">
        <v>1</v>
      </c>
      <c r="T2205" s="4" t="s">
        <v>8280</v>
      </c>
    </row>
    <row r="2206" spans="1:20" x14ac:dyDescent="0.3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11">
        <f t="shared" si="102"/>
        <v>41342.103229166663</v>
      </c>
      <c r="K2206" s="4">
        <v>1360222119</v>
      </c>
      <c r="L2206" s="11">
        <f t="shared" si="103"/>
        <v>41312.103229166663</v>
      </c>
      <c r="M2206" s="4" t="b">
        <v>0</v>
      </c>
      <c r="N2206" s="4">
        <v>73</v>
      </c>
      <c r="O2206" s="16">
        <f>(E2206/D2206)*100</f>
        <v>132.86666666666667</v>
      </c>
      <c r="P2206" s="7">
        <f t="shared" si="104"/>
        <v>27.301369863013697</v>
      </c>
      <c r="Q2206" s="4" t="str">
        <f>LEFT(T2206,FIND("/",T2206,1)-1)</f>
        <v>music</v>
      </c>
      <c r="R2206" s="4" t="str">
        <f>RIGHT(T2206,LEN(T2206)-FIND("/",T2206))</f>
        <v>electronic music</v>
      </c>
      <c r="S2206" s="4" t="b">
        <v>1</v>
      </c>
      <c r="T2206" s="4" t="s">
        <v>8280</v>
      </c>
    </row>
    <row r="2207" spans="1:20" ht="28.8" x14ac:dyDescent="0.3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11">
        <f t="shared" si="102"/>
        <v>41061.613298611104</v>
      </c>
      <c r="K2207" s="4">
        <v>1335987789</v>
      </c>
      <c r="L2207" s="11">
        <f t="shared" si="103"/>
        <v>41031.613298611104</v>
      </c>
      <c r="M2207" s="4" t="b">
        <v>0</v>
      </c>
      <c r="N2207" s="4">
        <v>27</v>
      </c>
      <c r="O2207" s="16">
        <f>(E2207/D2207)*100</f>
        <v>152</v>
      </c>
      <c r="P2207" s="7">
        <f t="shared" si="104"/>
        <v>42.222222222222221</v>
      </c>
      <c r="Q2207" s="4" t="str">
        <f>LEFT(T2207,FIND("/",T2207,1)-1)</f>
        <v>music</v>
      </c>
      <c r="R2207" s="4" t="str">
        <f>RIGHT(T2207,LEN(T2207)-FIND("/",T2207))</f>
        <v>electronic music</v>
      </c>
      <c r="S2207" s="4" t="b">
        <v>1</v>
      </c>
      <c r="T2207" s="4" t="s">
        <v>8280</v>
      </c>
    </row>
    <row r="2208" spans="1:20" ht="28.8" x14ac:dyDescent="0.3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11">
        <f t="shared" si="102"/>
        <v>41015.048888888887</v>
      </c>
      <c r="K2208" s="4">
        <v>1333001424</v>
      </c>
      <c r="L2208" s="11">
        <f t="shared" si="103"/>
        <v>40997.048888888887</v>
      </c>
      <c r="M2208" s="4" t="b">
        <v>0</v>
      </c>
      <c r="N2208" s="4">
        <v>34</v>
      </c>
      <c r="O2208" s="16">
        <f>(E2208/D2208)*100</f>
        <v>102.72727272727273</v>
      </c>
      <c r="P2208" s="7">
        <f t="shared" si="104"/>
        <v>33.235294117647058</v>
      </c>
      <c r="Q2208" s="4" t="str">
        <f>LEFT(T2208,FIND("/",T2208,1)-1)</f>
        <v>music</v>
      </c>
      <c r="R2208" s="4" t="str">
        <f>RIGHT(T2208,LEN(T2208)-FIND("/",T2208))</f>
        <v>electronic music</v>
      </c>
      <c r="S2208" s="4" t="b">
        <v>1</v>
      </c>
      <c r="T2208" s="4" t="s">
        <v>8280</v>
      </c>
    </row>
    <row r="2209" spans="1:20" x14ac:dyDescent="0.3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11">
        <f t="shared" si="102"/>
        <v>41594.027465277773</v>
      </c>
      <c r="K2209" s="4">
        <v>1381984773</v>
      </c>
      <c r="L2209" s="11">
        <f t="shared" si="103"/>
        <v>41563.985798611109</v>
      </c>
      <c r="M2209" s="4" t="b">
        <v>0</v>
      </c>
      <c r="N2209" s="4">
        <v>7</v>
      </c>
      <c r="O2209" s="16">
        <f>(E2209/D2209)*100</f>
        <v>100</v>
      </c>
      <c r="P2209" s="7">
        <f t="shared" si="104"/>
        <v>285.71428571428572</v>
      </c>
      <c r="Q2209" s="4" t="str">
        <f>LEFT(T2209,FIND("/",T2209,1)-1)</f>
        <v>music</v>
      </c>
      <c r="R2209" s="4" t="str">
        <f>RIGHT(T2209,LEN(T2209)-FIND("/",T2209))</f>
        <v>electronic music</v>
      </c>
      <c r="S2209" s="4" t="b">
        <v>1</v>
      </c>
      <c r="T2209" s="4" t="s">
        <v>8280</v>
      </c>
    </row>
    <row r="2210" spans="1:20" ht="28.8" x14ac:dyDescent="0.3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11">
        <f t="shared" si="102"/>
        <v>41005.958333333328</v>
      </c>
      <c r="K2210" s="4">
        <v>1328649026</v>
      </c>
      <c r="L2210" s="11">
        <f t="shared" si="103"/>
        <v>40946.673912037033</v>
      </c>
      <c r="M2210" s="4" t="b">
        <v>0</v>
      </c>
      <c r="N2210" s="4">
        <v>24</v>
      </c>
      <c r="O2210" s="16">
        <f>(E2210/D2210)*100</f>
        <v>101.6</v>
      </c>
      <c r="P2210" s="7">
        <f t="shared" si="104"/>
        <v>42.333333333333336</v>
      </c>
      <c r="Q2210" s="4" t="str">
        <f>LEFT(T2210,FIND("/",T2210,1)-1)</f>
        <v>music</v>
      </c>
      <c r="R2210" s="4" t="str">
        <f>RIGHT(T2210,LEN(T2210)-FIND("/",T2210))</f>
        <v>electronic music</v>
      </c>
      <c r="S2210" s="4" t="b">
        <v>1</v>
      </c>
      <c r="T2210" s="4" t="s">
        <v>8280</v>
      </c>
    </row>
    <row r="2211" spans="1:20" ht="28.8" x14ac:dyDescent="0.3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11">
        <f t="shared" si="102"/>
        <v>41743.75</v>
      </c>
      <c r="K2211" s="4">
        <v>1396524644</v>
      </c>
      <c r="L2211" s="11">
        <f t="shared" si="103"/>
        <v>41732.27134259259</v>
      </c>
      <c r="M2211" s="4" t="b">
        <v>0</v>
      </c>
      <c r="N2211" s="4">
        <v>15</v>
      </c>
      <c r="O2211" s="16">
        <f>(E2211/D2211)*100</f>
        <v>150.80000000000001</v>
      </c>
      <c r="P2211" s="7">
        <f t="shared" si="104"/>
        <v>50.266666666666666</v>
      </c>
      <c r="Q2211" s="4" t="str">
        <f>LEFT(T2211,FIND("/",T2211,1)-1)</f>
        <v>music</v>
      </c>
      <c r="R2211" s="4" t="str">
        <f>RIGHT(T2211,LEN(T2211)-FIND("/",T2211))</f>
        <v>electronic music</v>
      </c>
      <c r="S2211" s="4" t="b">
        <v>1</v>
      </c>
      <c r="T2211" s="4" t="s">
        <v>8280</v>
      </c>
    </row>
    <row r="2212" spans="1:20" ht="28.8" x14ac:dyDescent="0.3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11">
        <f t="shared" si="102"/>
        <v>41013.524999999994</v>
      </c>
      <c r="K2212" s="4">
        <v>1329442510</v>
      </c>
      <c r="L2212" s="11">
        <f t="shared" si="103"/>
        <v>40955.857754629629</v>
      </c>
      <c r="M2212" s="4" t="b">
        <v>0</v>
      </c>
      <c r="N2212" s="4">
        <v>72</v>
      </c>
      <c r="O2212" s="16">
        <f>(E2212/D2212)*100</f>
        <v>111.425</v>
      </c>
      <c r="P2212" s="7">
        <f t="shared" si="104"/>
        <v>61.902777777777779</v>
      </c>
      <c r="Q2212" s="4" t="str">
        <f>LEFT(T2212,FIND("/",T2212,1)-1)</f>
        <v>music</v>
      </c>
      <c r="R2212" s="4" t="str">
        <f>RIGHT(T2212,LEN(T2212)-FIND("/",T2212))</f>
        <v>electronic music</v>
      </c>
      <c r="S2212" s="4" t="b">
        <v>1</v>
      </c>
      <c r="T2212" s="4" t="s">
        <v>8280</v>
      </c>
    </row>
    <row r="2213" spans="1:20" ht="28.8" x14ac:dyDescent="0.3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11">
        <f t="shared" si="102"/>
        <v>41739.082638888889</v>
      </c>
      <c r="K2213" s="4">
        <v>1395168625</v>
      </c>
      <c r="L2213" s="11">
        <f t="shared" si="103"/>
        <v>41716.576678240737</v>
      </c>
      <c r="M2213" s="4" t="b">
        <v>0</v>
      </c>
      <c r="N2213" s="4">
        <v>120</v>
      </c>
      <c r="O2213" s="16">
        <f>(E2213/D2213)*100</f>
        <v>195.6</v>
      </c>
      <c r="P2213" s="7">
        <f t="shared" si="104"/>
        <v>40.75</v>
      </c>
      <c r="Q2213" s="4" t="str">
        <f>LEFT(T2213,FIND("/",T2213,1)-1)</f>
        <v>music</v>
      </c>
      <c r="R2213" s="4" t="str">
        <f>RIGHT(T2213,LEN(T2213)-FIND("/",T2213))</f>
        <v>electronic music</v>
      </c>
      <c r="S2213" s="4" t="b">
        <v>1</v>
      </c>
      <c r="T2213" s="4" t="s">
        <v>8280</v>
      </c>
    </row>
    <row r="2214" spans="1:20" ht="28.8" x14ac:dyDescent="0.3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11">
        <f t="shared" si="102"/>
        <v>41581.833333333328</v>
      </c>
      <c r="K2214" s="4">
        <v>1380650177</v>
      </c>
      <c r="L2214" s="11">
        <f t="shared" si="103"/>
        <v>41548.539085648146</v>
      </c>
      <c r="M2214" s="4" t="b">
        <v>0</v>
      </c>
      <c r="N2214" s="4">
        <v>123</v>
      </c>
      <c r="O2214" s="16">
        <f>(E2214/D2214)*100</f>
        <v>114.38333333333333</v>
      </c>
      <c r="P2214" s="7">
        <f t="shared" si="104"/>
        <v>55.796747967479675</v>
      </c>
      <c r="Q2214" s="4" t="str">
        <f>LEFT(T2214,FIND("/",T2214,1)-1)</f>
        <v>music</v>
      </c>
      <c r="R2214" s="4" t="str">
        <f>RIGHT(T2214,LEN(T2214)-FIND("/",T2214))</f>
        <v>electronic music</v>
      </c>
      <c r="S2214" s="4" t="b">
        <v>1</v>
      </c>
      <c r="T2214" s="4" t="s">
        <v>8280</v>
      </c>
    </row>
    <row r="2215" spans="1:20" ht="28.8" x14ac:dyDescent="0.3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11">
        <f t="shared" si="102"/>
        <v>42139.617812499993</v>
      </c>
      <c r="K2215" s="4">
        <v>1429127379</v>
      </c>
      <c r="L2215" s="11">
        <f t="shared" si="103"/>
        <v>42109.617812499993</v>
      </c>
      <c r="M2215" s="4" t="b">
        <v>0</v>
      </c>
      <c r="N2215" s="4">
        <v>1</v>
      </c>
      <c r="O2215" s="16">
        <f>(E2215/D2215)*100</f>
        <v>200</v>
      </c>
      <c r="P2215" s="7">
        <f t="shared" si="104"/>
        <v>10</v>
      </c>
      <c r="Q2215" s="4" t="str">
        <f>LEFT(T2215,FIND("/",T2215,1)-1)</f>
        <v>music</v>
      </c>
      <c r="R2215" s="4" t="str">
        <f>RIGHT(T2215,LEN(T2215)-FIND("/",T2215))</f>
        <v>electronic music</v>
      </c>
      <c r="S2215" s="4" t="b">
        <v>1</v>
      </c>
      <c r="T2215" s="4" t="s">
        <v>8280</v>
      </c>
    </row>
    <row r="2216" spans="1:20" x14ac:dyDescent="0.3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11">
        <f t="shared" si="102"/>
        <v>41676.58388888889</v>
      </c>
      <c r="K2216" s="4">
        <v>1389121248</v>
      </c>
      <c r="L2216" s="11">
        <f t="shared" si="103"/>
        <v>41646.58388888889</v>
      </c>
      <c r="M2216" s="4" t="b">
        <v>0</v>
      </c>
      <c r="N2216" s="4">
        <v>24</v>
      </c>
      <c r="O2216" s="16">
        <f>(E2216/D2216)*100</f>
        <v>292.50166666666667</v>
      </c>
      <c r="P2216" s="7">
        <f t="shared" si="104"/>
        <v>73.125416666666666</v>
      </c>
      <c r="Q2216" s="4" t="str">
        <f>LEFT(T2216,FIND("/",T2216,1)-1)</f>
        <v>music</v>
      </c>
      <c r="R2216" s="4" t="str">
        <f>RIGHT(T2216,LEN(T2216)-FIND("/",T2216))</f>
        <v>electronic music</v>
      </c>
      <c r="S2216" s="4" t="b">
        <v>1</v>
      </c>
      <c r="T2216" s="4" t="s">
        <v>8280</v>
      </c>
    </row>
    <row r="2217" spans="1:20" ht="28.8" x14ac:dyDescent="0.3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11">
        <f t="shared" si="102"/>
        <v>40981.082638888889</v>
      </c>
      <c r="K2217" s="4">
        <v>1329671572</v>
      </c>
      <c r="L2217" s="11">
        <f t="shared" si="103"/>
        <v>40958.508935185186</v>
      </c>
      <c r="M2217" s="4" t="b">
        <v>0</v>
      </c>
      <c r="N2217" s="4">
        <v>33</v>
      </c>
      <c r="O2217" s="16">
        <f>(E2217/D2217)*100</f>
        <v>156.36363636363637</v>
      </c>
      <c r="P2217" s="7">
        <f t="shared" si="104"/>
        <v>26.060606060606062</v>
      </c>
      <c r="Q2217" s="4" t="str">
        <f>LEFT(T2217,FIND("/",T2217,1)-1)</f>
        <v>music</v>
      </c>
      <c r="R2217" s="4" t="str">
        <f>RIGHT(T2217,LEN(T2217)-FIND("/",T2217))</f>
        <v>electronic music</v>
      </c>
      <c r="S2217" s="4" t="b">
        <v>1</v>
      </c>
      <c r="T2217" s="4" t="s">
        <v>8280</v>
      </c>
    </row>
    <row r="2218" spans="1:20" ht="28.8" x14ac:dyDescent="0.3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11">
        <f t="shared" si="102"/>
        <v>42208.543344907412</v>
      </c>
      <c r="K2218" s="4">
        <v>1436464945</v>
      </c>
      <c r="L2218" s="11">
        <f t="shared" si="103"/>
        <v>42194.543344907412</v>
      </c>
      <c r="M2218" s="4" t="b">
        <v>0</v>
      </c>
      <c r="N2218" s="4">
        <v>14</v>
      </c>
      <c r="O2218" s="16">
        <f>(E2218/D2218)*100</f>
        <v>105.66666666666666</v>
      </c>
      <c r="P2218" s="7">
        <f t="shared" si="104"/>
        <v>22.642857142857142</v>
      </c>
      <c r="Q2218" s="4" t="str">
        <f>LEFT(T2218,FIND("/",T2218,1)-1)</f>
        <v>music</v>
      </c>
      <c r="R2218" s="4" t="str">
        <f>RIGHT(T2218,LEN(T2218)-FIND("/",T2218))</f>
        <v>electronic music</v>
      </c>
      <c r="S2218" s="4" t="b">
        <v>1</v>
      </c>
      <c r="T2218" s="4" t="s">
        <v>8280</v>
      </c>
    </row>
    <row r="2219" spans="1:20" ht="28.8" x14ac:dyDescent="0.3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11">
        <f t="shared" si="102"/>
        <v>42310.124999999993</v>
      </c>
      <c r="K2219" s="4">
        <v>1445539113</v>
      </c>
      <c r="L2219" s="11">
        <f t="shared" si="103"/>
        <v>42299.568437499998</v>
      </c>
      <c r="M2219" s="4" t="b">
        <v>0</v>
      </c>
      <c r="N2219" s="4">
        <v>9</v>
      </c>
      <c r="O2219" s="16">
        <f>(E2219/D2219)*100</f>
        <v>101.19047619047619</v>
      </c>
      <c r="P2219" s="7">
        <f t="shared" si="104"/>
        <v>47.222222222222221</v>
      </c>
      <c r="Q2219" s="4" t="str">
        <f>LEFT(T2219,FIND("/",T2219,1)-1)</f>
        <v>music</v>
      </c>
      <c r="R2219" s="4" t="str">
        <f>RIGHT(T2219,LEN(T2219)-FIND("/",T2219))</f>
        <v>electronic music</v>
      </c>
      <c r="S2219" s="4" t="b">
        <v>1</v>
      </c>
      <c r="T2219" s="4" t="s">
        <v>8280</v>
      </c>
    </row>
    <row r="2220" spans="1:20" ht="28.8" x14ac:dyDescent="0.3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11">
        <f t="shared" si="102"/>
        <v>41149.791666666664</v>
      </c>
      <c r="K2220" s="4">
        <v>1344281383</v>
      </c>
      <c r="L2220" s="11">
        <f t="shared" si="103"/>
        <v>41127.603969907403</v>
      </c>
      <c r="M2220" s="4" t="b">
        <v>0</v>
      </c>
      <c r="N2220" s="4">
        <v>76</v>
      </c>
      <c r="O2220" s="16">
        <f>(E2220/D2220)*100</f>
        <v>122.833</v>
      </c>
      <c r="P2220" s="7">
        <f t="shared" si="104"/>
        <v>32.324473684210524</v>
      </c>
      <c r="Q2220" s="4" t="str">
        <f>LEFT(T2220,FIND("/",T2220,1)-1)</f>
        <v>music</v>
      </c>
      <c r="R2220" s="4" t="str">
        <f>RIGHT(T2220,LEN(T2220)-FIND("/",T2220))</f>
        <v>electronic music</v>
      </c>
      <c r="S2220" s="4" t="b">
        <v>1</v>
      </c>
      <c r="T2220" s="4" t="s">
        <v>8280</v>
      </c>
    </row>
    <row r="2221" spans="1:20" x14ac:dyDescent="0.3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11">
        <f t="shared" si="102"/>
        <v>42235.510555555556</v>
      </c>
      <c r="K2221" s="4">
        <v>1437412512</v>
      </c>
      <c r="L2221" s="11">
        <f t="shared" si="103"/>
        <v>42205.510555555556</v>
      </c>
      <c r="M2221" s="4" t="b">
        <v>0</v>
      </c>
      <c r="N2221" s="4">
        <v>19</v>
      </c>
      <c r="O2221" s="16">
        <f>(E2221/D2221)*100</f>
        <v>101.49999999999999</v>
      </c>
      <c r="P2221" s="7">
        <f t="shared" si="104"/>
        <v>53.421052631578945</v>
      </c>
      <c r="Q2221" s="4" t="str">
        <f>LEFT(T2221,FIND("/",T2221,1)-1)</f>
        <v>music</v>
      </c>
      <c r="R2221" s="4" t="str">
        <f>RIGHT(T2221,LEN(T2221)-FIND("/",T2221))</f>
        <v>electronic music</v>
      </c>
      <c r="S2221" s="4" t="b">
        <v>1</v>
      </c>
      <c r="T2221" s="4" t="s">
        <v>8280</v>
      </c>
    </row>
    <row r="2222" spans="1:20" x14ac:dyDescent="0.3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11">
        <f t="shared" si="102"/>
        <v>41481.852268518516</v>
      </c>
      <c r="K2222" s="4">
        <v>1372296436</v>
      </c>
      <c r="L2222" s="11">
        <f t="shared" si="103"/>
        <v>41451.852268518516</v>
      </c>
      <c r="M2222" s="4" t="b">
        <v>0</v>
      </c>
      <c r="N2222" s="4">
        <v>69</v>
      </c>
      <c r="O2222" s="16">
        <f>(E2222/D2222)*100</f>
        <v>101.14285714285714</v>
      </c>
      <c r="P2222" s="7">
        <f t="shared" si="104"/>
        <v>51.304347826086953</v>
      </c>
      <c r="Q2222" s="4" t="str">
        <f>LEFT(T2222,FIND("/",T2222,1)-1)</f>
        <v>music</v>
      </c>
      <c r="R2222" s="4" t="str">
        <f>RIGHT(T2222,LEN(T2222)-FIND("/",T2222))</f>
        <v>electronic music</v>
      </c>
      <c r="S2222" s="4" t="b">
        <v>1</v>
      </c>
      <c r="T2222" s="4" t="s">
        <v>8280</v>
      </c>
    </row>
    <row r="2223" spans="1:20" ht="28.8" x14ac:dyDescent="0.3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11">
        <f t="shared" si="102"/>
        <v>42482.791666666664</v>
      </c>
      <c r="K2223" s="4">
        <v>1458748809</v>
      </c>
      <c r="L2223" s="11">
        <f t="shared" si="103"/>
        <v>42452.458437499998</v>
      </c>
      <c r="M2223" s="4" t="b">
        <v>0</v>
      </c>
      <c r="N2223" s="4">
        <v>218</v>
      </c>
      <c r="O2223" s="16">
        <f>(E2223/D2223)*100</f>
        <v>108.11999999999999</v>
      </c>
      <c r="P2223" s="7">
        <f t="shared" si="104"/>
        <v>37.197247706422019</v>
      </c>
      <c r="Q2223" s="4" t="str">
        <f>LEFT(T2223,FIND("/",T2223,1)-1)</f>
        <v>games</v>
      </c>
      <c r="R2223" s="4" t="str">
        <f>RIGHT(T2223,LEN(T2223)-FIND("/",T2223))</f>
        <v>tabletop games</v>
      </c>
      <c r="S2223" s="4" t="b">
        <v>1</v>
      </c>
      <c r="T2223" s="4" t="s">
        <v>8297</v>
      </c>
    </row>
    <row r="2224" spans="1:20" ht="28.8" x14ac:dyDescent="0.3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11">
        <f t="shared" si="102"/>
        <v>40936.579247685186</v>
      </c>
      <c r="K2224" s="4">
        <v>1325184847</v>
      </c>
      <c r="L2224" s="11">
        <f t="shared" si="103"/>
        <v>40906.579247685186</v>
      </c>
      <c r="M2224" s="4" t="b">
        <v>0</v>
      </c>
      <c r="N2224" s="4">
        <v>30</v>
      </c>
      <c r="O2224" s="16">
        <f>(E2224/D2224)*100</f>
        <v>162.6</v>
      </c>
      <c r="P2224" s="7">
        <f t="shared" si="104"/>
        <v>27.1</v>
      </c>
      <c r="Q2224" s="4" t="str">
        <f>LEFT(T2224,FIND("/",T2224,1)-1)</f>
        <v>games</v>
      </c>
      <c r="R2224" s="4" t="str">
        <f>RIGHT(T2224,LEN(T2224)-FIND("/",T2224))</f>
        <v>tabletop games</v>
      </c>
      <c r="S2224" s="4" t="b">
        <v>1</v>
      </c>
      <c r="T2224" s="4" t="s">
        <v>8297</v>
      </c>
    </row>
    <row r="2225" spans="1:20" ht="28.8" x14ac:dyDescent="0.3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11">
        <f t="shared" si="102"/>
        <v>42182.432500000003</v>
      </c>
      <c r="K2225" s="4">
        <v>1432826568</v>
      </c>
      <c r="L2225" s="11">
        <f t="shared" si="103"/>
        <v>42152.432500000003</v>
      </c>
      <c r="M2225" s="4" t="b">
        <v>0</v>
      </c>
      <c r="N2225" s="4">
        <v>100</v>
      </c>
      <c r="O2225" s="16">
        <f>(E2225/D2225)*100</f>
        <v>105.80000000000001</v>
      </c>
      <c r="P2225" s="7">
        <f t="shared" si="104"/>
        <v>206.31</v>
      </c>
      <c r="Q2225" s="4" t="str">
        <f>LEFT(T2225,FIND("/",T2225,1)-1)</f>
        <v>games</v>
      </c>
      <c r="R2225" s="4" t="str">
        <f>RIGHT(T2225,LEN(T2225)-FIND("/",T2225))</f>
        <v>tabletop games</v>
      </c>
      <c r="S2225" s="4" t="b">
        <v>1</v>
      </c>
      <c r="T2225" s="4" t="s">
        <v>8297</v>
      </c>
    </row>
    <row r="2226" spans="1:20" ht="28.8" x14ac:dyDescent="0.3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11">
        <f t="shared" si="102"/>
        <v>42672.583333333336</v>
      </c>
      <c r="K2226" s="4">
        <v>1475337675</v>
      </c>
      <c r="L2226" s="11">
        <f t="shared" si="103"/>
        <v>42644.459201388883</v>
      </c>
      <c r="M2226" s="4" t="b">
        <v>0</v>
      </c>
      <c r="N2226" s="4">
        <v>296</v>
      </c>
      <c r="O2226" s="16">
        <f>(E2226/D2226)*100</f>
        <v>243.15000000000003</v>
      </c>
      <c r="P2226" s="7">
        <f t="shared" si="104"/>
        <v>82.145270270270274</v>
      </c>
      <c r="Q2226" s="4" t="str">
        <f>LEFT(T2226,FIND("/",T2226,1)-1)</f>
        <v>games</v>
      </c>
      <c r="R2226" s="4" t="str">
        <f>RIGHT(T2226,LEN(T2226)-FIND("/",T2226))</f>
        <v>tabletop games</v>
      </c>
      <c r="S2226" s="4" t="b">
        <v>1</v>
      </c>
      <c r="T2226" s="4" t="s">
        <v>8297</v>
      </c>
    </row>
    <row r="2227" spans="1:20" ht="28.8" x14ac:dyDescent="0.3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11">
        <f t="shared" si="102"/>
        <v>41903.583506944444</v>
      </c>
      <c r="K2227" s="4">
        <v>1408734015</v>
      </c>
      <c r="L2227" s="11">
        <f t="shared" si="103"/>
        <v>41873.583506944444</v>
      </c>
      <c r="M2227" s="4" t="b">
        <v>0</v>
      </c>
      <c r="N2227" s="4">
        <v>1204</v>
      </c>
      <c r="O2227" s="16">
        <f>(E2227/D2227)*100</f>
        <v>944.83338095238094</v>
      </c>
      <c r="P2227" s="7">
        <f t="shared" si="104"/>
        <v>164.79651993355483</v>
      </c>
      <c r="Q2227" s="4" t="str">
        <f>LEFT(T2227,FIND("/",T2227,1)-1)</f>
        <v>games</v>
      </c>
      <c r="R2227" s="4" t="str">
        <f>RIGHT(T2227,LEN(T2227)-FIND("/",T2227))</f>
        <v>tabletop games</v>
      </c>
      <c r="S2227" s="4" t="b">
        <v>1</v>
      </c>
      <c r="T2227" s="4" t="s">
        <v>8297</v>
      </c>
    </row>
    <row r="2228" spans="1:20" ht="28.8" x14ac:dyDescent="0.3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11">
        <f t="shared" si="102"/>
        <v>42411.999305555553</v>
      </c>
      <c r="K2228" s="4">
        <v>1452625822</v>
      </c>
      <c r="L2228" s="11">
        <f t="shared" si="103"/>
        <v>42381.590532407405</v>
      </c>
      <c r="M2228" s="4" t="b">
        <v>0</v>
      </c>
      <c r="N2228" s="4">
        <v>321</v>
      </c>
      <c r="O2228" s="16">
        <f>(E2228/D2228)*100</f>
        <v>108.46283333333334</v>
      </c>
      <c r="P2228" s="7">
        <f t="shared" si="104"/>
        <v>60.820280373831778</v>
      </c>
      <c r="Q2228" s="4" t="str">
        <f>LEFT(T2228,FIND("/",T2228,1)-1)</f>
        <v>games</v>
      </c>
      <c r="R2228" s="4" t="str">
        <f>RIGHT(T2228,LEN(T2228)-FIND("/",T2228))</f>
        <v>tabletop games</v>
      </c>
      <c r="S2228" s="4" t="b">
        <v>1</v>
      </c>
      <c r="T2228" s="4" t="s">
        <v>8297</v>
      </c>
    </row>
    <row r="2229" spans="1:20" ht="28.8" x14ac:dyDescent="0.3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11">
        <f t="shared" si="102"/>
        <v>41591.640682870369</v>
      </c>
      <c r="K2229" s="4">
        <v>1381778555</v>
      </c>
      <c r="L2229" s="11">
        <f t="shared" si="103"/>
        <v>41561.599016203698</v>
      </c>
      <c r="M2229" s="4" t="b">
        <v>0</v>
      </c>
      <c r="N2229" s="4">
        <v>301</v>
      </c>
      <c r="O2229" s="16">
        <f>(E2229/D2229)*100</f>
        <v>157.37692307692308</v>
      </c>
      <c r="P2229" s="7">
        <f t="shared" si="104"/>
        <v>67.970099667774093</v>
      </c>
      <c r="Q2229" s="4" t="str">
        <f>LEFT(T2229,FIND("/",T2229,1)-1)</f>
        <v>games</v>
      </c>
      <c r="R2229" s="4" t="str">
        <f>RIGHT(T2229,LEN(T2229)-FIND("/",T2229))</f>
        <v>tabletop games</v>
      </c>
      <c r="S2229" s="4" t="b">
        <v>1</v>
      </c>
      <c r="T2229" s="4" t="s">
        <v>8297</v>
      </c>
    </row>
    <row r="2230" spans="1:20" ht="28.8" x14ac:dyDescent="0.3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11">
        <f t="shared" si="102"/>
        <v>42232.069861111107</v>
      </c>
      <c r="K2230" s="4">
        <v>1437115236</v>
      </c>
      <c r="L2230" s="11">
        <f t="shared" si="103"/>
        <v>42202.069861111107</v>
      </c>
      <c r="M2230" s="4" t="b">
        <v>0</v>
      </c>
      <c r="N2230" s="4">
        <v>144</v>
      </c>
      <c r="O2230" s="16">
        <f>(E2230/D2230)*100</f>
        <v>1174.49</v>
      </c>
      <c r="P2230" s="7">
        <f t="shared" si="104"/>
        <v>81.561805555555551</v>
      </c>
      <c r="Q2230" s="4" t="str">
        <f>LEFT(T2230,FIND("/",T2230,1)-1)</f>
        <v>games</v>
      </c>
      <c r="R2230" s="4" t="str">
        <f>RIGHT(T2230,LEN(T2230)-FIND("/",T2230))</f>
        <v>tabletop games</v>
      </c>
      <c r="S2230" s="4" t="b">
        <v>1</v>
      </c>
      <c r="T2230" s="4" t="s">
        <v>8297</v>
      </c>
    </row>
    <row r="2231" spans="1:20" ht="28.8" x14ac:dyDescent="0.3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11">
        <f t="shared" si="102"/>
        <v>41519.958333333328</v>
      </c>
      <c r="K2231" s="4">
        <v>1375113391</v>
      </c>
      <c r="L2231" s="11">
        <f t="shared" si="103"/>
        <v>41484.455914351849</v>
      </c>
      <c r="M2231" s="4" t="b">
        <v>0</v>
      </c>
      <c r="N2231" s="4">
        <v>539</v>
      </c>
      <c r="O2231" s="16">
        <f>(E2231/D2231)*100</f>
        <v>171.04755366949576</v>
      </c>
      <c r="P2231" s="7">
        <f t="shared" si="104"/>
        <v>25.42547309833024</v>
      </c>
      <c r="Q2231" s="4" t="str">
        <f>LEFT(T2231,FIND("/",T2231,1)-1)</f>
        <v>games</v>
      </c>
      <c r="R2231" s="4" t="str">
        <f>RIGHT(T2231,LEN(T2231)-FIND("/",T2231))</f>
        <v>tabletop games</v>
      </c>
      <c r="S2231" s="4" t="b">
        <v>1</v>
      </c>
      <c r="T2231" s="4" t="s">
        <v>8297</v>
      </c>
    </row>
    <row r="2232" spans="1:20" ht="28.8" x14ac:dyDescent="0.3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11">
        <f t="shared" si="102"/>
        <v>41754.672766203701</v>
      </c>
      <c r="K2232" s="4">
        <v>1395868127</v>
      </c>
      <c r="L2232" s="11">
        <f t="shared" si="103"/>
        <v>41724.672766203701</v>
      </c>
      <c r="M2232" s="4" t="b">
        <v>0</v>
      </c>
      <c r="N2232" s="4">
        <v>498</v>
      </c>
      <c r="O2232" s="16">
        <f>(E2232/D2232)*100</f>
        <v>125.95294117647057</v>
      </c>
      <c r="P2232" s="7">
        <f t="shared" si="104"/>
        <v>21.497991967871485</v>
      </c>
      <c r="Q2232" s="4" t="str">
        <f>LEFT(T2232,FIND("/",T2232,1)-1)</f>
        <v>games</v>
      </c>
      <c r="R2232" s="4" t="str">
        <f>RIGHT(T2232,LEN(T2232)-FIND("/",T2232))</f>
        <v>tabletop games</v>
      </c>
      <c r="S2232" s="4" t="b">
        <v>1</v>
      </c>
      <c r="T2232" s="4" t="s">
        <v>8297</v>
      </c>
    </row>
    <row r="2233" spans="1:20" ht="28.8" x14ac:dyDescent="0.3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11">
        <f t="shared" si="102"/>
        <v>41450</v>
      </c>
      <c r="K2233" s="4">
        <v>1369864301</v>
      </c>
      <c r="L2233" s="11">
        <f t="shared" si="103"/>
        <v>41423.702557870369</v>
      </c>
      <c r="M2233" s="4" t="b">
        <v>0</v>
      </c>
      <c r="N2233" s="4">
        <v>1113</v>
      </c>
      <c r="O2233" s="16">
        <f>(E2233/D2233)*100</f>
        <v>1212.1296000000002</v>
      </c>
      <c r="P2233" s="7">
        <f t="shared" si="104"/>
        <v>27.226630727762803</v>
      </c>
      <c r="Q2233" s="4" t="str">
        <f>LEFT(T2233,FIND("/",T2233,1)-1)</f>
        <v>games</v>
      </c>
      <c r="R2233" s="4" t="str">
        <f>RIGHT(T2233,LEN(T2233)-FIND("/",T2233))</f>
        <v>tabletop games</v>
      </c>
      <c r="S2233" s="4" t="b">
        <v>1</v>
      </c>
      <c r="T2233" s="4" t="s">
        <v>8297</v>
      </c>
    </row>
    <row r="2234" spans="1:20" ht="28.8" x14ac:dyDescent="0.3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11">
        <f t="shared" si="102"/>
        <v>41838.916666666664</v>
      </c>
      <c r="K2234" s="4">
        <v>1402945408</v>
      </c>
      <c r="L2234" s="11">
        <f t="shared" si="103"/>
        <v>41806.585740740738</v>
      </c>
      <c r="M2234" s="4" t="b">
        <v>0</v>
      </c>
      <c r="N2234" s="4">
        <v>988</v>
      </c>
      <c r="O2234" s="16">
        <f>(E2234/D2234)*100</f>
        <v>495.8</v>
      </c>
      <c r="P2234" s="7">
        <f t="shared" si="104"/>
        <v>25.091093117408906</v>
      </c>
      <c r="Q2234" s="4" t="str">
        <f>LEFT(T2234,FIND("/",T2234,1)-1)</f>
        <v>games</v>
      </c>
      <c r="R2234" s="4" t="str">
        <f>RIGHT(T2234,LEN(T2234)-FIND("/",T2234))</f>
        <v>tabletop games</v>
      </c>
      <c r="S2234" s="4" t="b">
        <v>1</v>
      </c>
      <c r="T2234" s="4" t="s">
        <v>8297</v>
      </c>
    </row>
    <row r="2235" spans="1:20" x14ac:dyDescent="0.3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11">
        <f t="shared" si="102"/>
        <v>42351.791666666664</v>
      </c>
      <c r="K2235" s="4">
        <v>1448269539</v>
      </c>
      <c r="L2235" s="11">
        <f t="shared" si="103"/>
        <v>42331.170590277768</v>
      </c>
      <c r="M2235" s="4" t="b">
        <v>0</v>
      </c>
      <c r="N2235" s="4">
        <v>391</v>
      </c>
      <c r="O2235" s="16">
        <f>(E2235/D2235)*100</f>
        <v>332.03999999999996</v>
      </c>
      <c r="P2235" s="7">
        <f t="shared" si="104"/>
        <v>21.230179028132991</v>
      </c>
      <c r="Q2235" s="4" t="str">
        <f>LEFT(T2235,FIND("/",T2235,1)-1)</f>
        <v>games</v>
      </c>
      <c r="R2235" s="4" t="str">
        <f>RIGHT(T2235,LEN(T2235)-FIND("/",T2235))</f>
        <v>tabletop games</v>
      </c>
      <c r="S2235" s="4" t="b">
        <v>1</v>
      </c>
      <c r="T2235" s="4" t="s">
        <v>8297</v>
      </c>
    </row>
    <row r="2236" spans="1:20" ht="28.8" x14ac:dyDescent="0.3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11">
        <f t="shared" si="102"/>
        <v>42740.616284722222</v>
      </c>
      <c r="K2236" s="4">
        <v>1481053647</v>
      </c>
      <c r="L2236" s="11">
        <f t="shared" si="103"/>
        <v>42710.616284722222</v>
      </c>
      <c r="M2236" s="4" t="b">
        <v>0</v>
      </c>
      <c r="N2236" s="4">
        <v>28</v>
      </c>
      <c r="O2236" s="16">
        <f>(E2236/D2236)*100</f>
        <v>1165</v>
      </c>
      <c r="P2236" s="7">
        <f t="shared" si="104"/>
        <v>41.607142857142854</v>
      </c>
      <c r="Q2236" s="4" t="str">
        <f>LEFT(T2236,FIND("/",T2236,1)-1)</f>
        <v>games</v>
      </c>
      <c r="R2236" s="4" t="str">
        <f>RIGHT(T2236,LEN(T2236)-FIND("/",T2236))</f>
        <v>tabletop games</v>
      </c>
      <c r="S2236" s="4" t="b">
        <v>1</v>
      </c>
      <c r="T2236" s="4" t="s">
        <v>8297</v>
      </c>
    </row>
    <row r="2237" spans="1:20" ht="28.8" x14ac:dyDescent="0.3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11">
        <f t="shared" si="102"/>
        <v>42091.77211805556</v>
      </c>
      <c r="K2237" s="4">
        <v>1424997111</v>
      </c>
      <c r="L2237" s="11">
        <f t="shared" si="103"/>
        <v>42061.813784722217</v>
      </c>
      <c r="M2237" s="4" t="b">
        <v>0</v>
      </c>
      <c r="N2237" s="4">
        <v>147</v>
      </c>
      <c r="O2237" s="16">
        <f>(E2237/D2237)*100</f>
        <v>153.3153846153846</v>
      </c>
      <c r="P2237" s="7">
        <f t="shared" si="104"/>
        <v>135.58503401360545</v>
      </c>
      <c r="Q2237" s="4" t="str">
        <f>LEFT(T2237,FIND("/",T2237,1)-1)</f>
        <v>games</v>
      </c>
      <c r="R2237" s="4" t="str">
        <f>RIGHT(T2237,LEN(T2237)-FIND("/",T2237))</f>
        <v>tabletop games</v>
      </c>
      <c r="S2237" s="4" t="b">
        <v>1</v>
      </c>
      <c r="T2237" s="4" t="s">
        <v>8297</v>
      </c>
    </row>
    <row r="2238" spans="1:20" x14ac:dyDescent="0.3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11">
        <f t="shared" si="102"/>
        <v>42401.408831018511</v>
      </c>
      <c r="K2238" s="4">
        <v>1451746123</v>
      </c>
      <c r="L2238" s="11">
        <f t="shared" si="103"/>
        <v>42371.408831018511</v>
      </c>
      <c r="M2238" s="4" t="b">
        <v>0</v>
      </c>
      <c r="N2238" s="4">
        <v>680</v>
      </c>
      <c r="O2238" s="16">
        <f>(E2238/D2238)*100</f>
        <v>537.10714285714289</v>
      </c>
      <c r="P2238" s="7">
        <f t="shared" si="104"/>
        <v>22.116176470588236</v>
      </c>
      <c r="Q2238" s="4" t="str">
        <f>LEFT(T2238,FIND("/",T2238,1)-1)</f>
        <v>games</v>
      </c>
      <c r="R2238" s="4" t="str">
        <f>RIGHT(T2238,LEN(T2238)-FIND("/",T2238))</f>
        <v>tabletop games</v>
      </c>
      <c r="S2238" s="4" t="b">
        <v>1</v>
      </c>
      <c r="T2238" s="4" t="s">
        <v>8297</v>
      </c>
    </row>
    <row r="2239" spans="1:20" ht="28.8" x14ac:dyDescent="0.3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11">
        <f t="shared" si="102"/>
        <v>41955.124305555553</v>
      </c>
      <c r="K2239" s="4">
        <v>1412294683</v>
      </c>
      <c r="L2239" s="11">
        <f t="shared" si="103"/>
        <v>41914.794942129629</v>
      </c>
      <c r="M2239" s="4" t="b">
        <v>0</v>
      </c>
      <c r="N2239" s="4">
        <v>983</v>
      </c>
      <c r="O2239" s="16">
        <f>(E2239/D2239)*100</f>
        <v>352.92777777777775</v>
      </c>
      <c r="P2239" s="7">
        <f t="shared" si="104"/>
        <v>64.625635808748726</v>
      </c>
      <c r="Q2239" s="4" t="str">
        <f>LEFT(T2239,FIND("/",T2239,1)-1)</f>
        <v>games</v>
      </c>
      <c r="R2239" s="4" t="str">
        <f>RIGHT(T2239,LEN(T2239)-FIND("/",T2239))</f>
        <v>tabletop games</v>
      </c>
      <c r="S2239" s="4" t="b">
        <v>1</v>
      </c>
      <c r="T2239" s="4" t="s">
        <v>8297</v>
      </c>
    </row>
    <row r="2240" spans="1:20" x14ac:dyDescent="0.3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11">
        <f t="shared" si="102"/>
        <v>42804.41337962963</v>
      </c>
      <c r="K2240" s="4">
        <v>1486565716</v>
      </c>
      <c r="L2240" s="11">
        <f t="shared" si="103"/>
        <v>42774.41337962963</v>
      </c>
      <c r="M2240" s="4" t="b">
        <v>0</v>
      </c>
      <c r="N2240" s="4">
        <v>79</v>
      </c>
      <c r="O2240" s="16">
        <f>(E2240/D2240)*100</f>
        <v>137.4</v>
      </c>
      <c r="P2240" s="7">
        <f t="shared" si="104"/>
        <v>69.569620253164558</v>
      </c>
      <c r="Q2240" s="4" t="str">
        <f>LEFT(T2240,FIND("/",T2240,1)-1)</f>
        <v>games</v>
      </c>
      <c r="R2240" s="4" t="str">
        <f>RIGHT(T2240,LEN(T2240)-FIND("/",T2240))</f>
        <v>tabletop games</v>
      </c>
      <c r="S2240" s="4" t="b">
        <v>1</v>
      </c>
      <c r="T2240" s="4" t="s">
        <v>8297</v>
      </c>
    </row>
    <row r="2241" spans="1:20" x14ac:dyDescent="0.3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11">
        <f t="shared" si="102"/>
        <v>41608.959722222222</v>
      </c>
      <c r="K2241" s="4">
        <v>1382742014</v>
      </c>
      <c r="L2241" s="11">
        <f t="shared" si="103"/>
        <v>41572.750162037039</v>
      </c>
      <c r="M2241" s="4" t="b">
        <v>0</v>
      </c>
      <c r="N2241" s="4">
        <v>426</v>
      </c>
      <c r="O2241" s="16">
        <f>(E2241/D2241)*100</f>
        <v>128.02668</v>
      </c>
      <c r="P2241" s="7">
        <f t="shared" si="104"/>
        <v>75.133028169014082</v>
      </c>
      <c r="Q2241" s="4" t="str">
        <f>LEFT(T2241,FIND("/",T2241,1)-1)</f>
        <v>games</v>
      </c>
      <c r="R2241" s="4" t="str">
        <f>RIGHT(T2241,LEN(T2241)-FIND("/",T2241))</f>
        <v>tabletop games</v>
      </c>
      <c r="S2241" s="4" t="b">
        <v>1</v>
      </c>
      <c r="T2241" s="4" t="s">
        <v>8297</v>
      </c>
    </row>
    <row r="2242" spans="1:20" ht="28.8" x14ac:dyDescent="0.3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11">
        <f t="shared" si="102"/>
        <v>42482.617407407401</v>
      </c>
      <c r="K2242" s="4">
        <v>1458762544</v>
      </c>
      <c r="L2242" s="11">
        <f t="shared" si="103"/>
        <v>42452.617407407401</v>
      </c>
      <c r="M2242" s="4" t="b">
        <v>0</v>
      </c>
      <c r="N2242" s="4">
        <v>96</v>
      </c>
      <c r="O2242" s="16">
        <f>(E2242/D2242)*100</f>
        <v>270.68</v>
      </c>
      <c r="P2242" s="7">
        <f t="shared" si="104"/>
        <v>140.97916666666666</v>
      </c>
      <c r="Q2242" s="4" t="str">
        <f>LEFT(T2242,FIND("/",T2242,1)-1)</f>
        <v>games</v>
      </c>
      <c r="R2242" s="4" t="str">
        <f>RIGHT(T2242,LEN(T2242)-FIND("/",T2242))</f>
        <v>tabletop games</v>
      </c>
      <c r="S2242" s="4" t="b">
        <v>1</v>
      </c>
      <c r="T2242" s="4" t="s">
        <v>8297</v>
      </c>
    </row>
    <row r="2243" spans="1:20" ht="28.8" x14ac:dyDescent="0.3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11">
        <f t="shared" ref="J2243:J2306" si="105">(((I2243/60)/60)/24)+DATE(1970,1,1)+(-5/24)</f>
        <v>42796.619212962956</v>
      </c>
      <c r="K2243" s="4">
        <v>1485892300</v>
      </c>
      <c r="L2243" s="11">
        <f t="shared" ref="L2243:L2306" si="106">(((K2243/60)/60)/24)+DATE(1970,1,1)+(-5/24)</f>
        <v>42766.619212962956</v>
      </c>
      <c r="M2243" s="4" t="b">
        <v>0</v>
      </c>
      <c r="N2243" s="4">
        <v>163</v>
      </c>
      <c r="O2243" s="16">
        <f>(E2243/D2243)*100</f>
        <v>806.4</v>
      </c>
      <c r="P2243" s="7">
        <f t="shared" ref="P2243:P2306" si="107">(E2243/N2243)</f>
        <v>49.472392638036808</v>
      </c>
      <c r="Q2243" s="4" t="str">
        <f>LEFT(T2243,FIND("/",T2243,1)-1)</f>
        <v>games</v>
      </c>
      <c r="R2243" s="4" t="str">
        <f>RIGHT(T2243,LEN(T2243)-FIND("/",T2243))</f>
        <v>tabletop games</v>
      </c>
      <c r="S2243" s="4" t="b">
        <v>1</v>
      </c>
      <c r="T2243" s="4" t="s">
        <v>8297</v>
      </c>
    </row>
    <row r="2244" spans="1:20" x14ac:dyDescent="0.3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11">
        <f t="shared" si="105"/>
        <v>41604.91805555555</v>
      </c>
      <c r="K2244" s="4">
        <v>1382449733</v>
      </c>
      <c r="L2244" s="11">
        <f t="shared" si="106"/>
        <v>41569.367280092592</v>
      </c>
      <c r="M2244" s="4" t="b">
        <v>0</v>
      </c>
      <c r="N2244" s="4">
        <v>2525</v>
      </c>
      <c r="O2244" s="16">
        <f>(E2244/D2244)*100</f>
        <v>1360.0976000000001</v>
      </c>
      <c r="P2244" s="7">
        <f t="shared" si="107"/>
        <v>53.865251485148519</v>
      </c>
      <c r="Q2244" s="4" t="str">
        <f>LEFT(T2244,FIND("/",T2244,1)-1)</f>
        <v>games</v>
      </c>
      <c r="R2244" s="4" t="str">
        <f>RIGHT(T2244,LEN(T2244)-FIND("/",T2244))</f>
        <v>tabletop games</v>
      </c>
      <c r="S2244" s="4" t="b">
        <v>1</v>
      </c>
      <c r="T2244" s="4" t="s">
        <v>8297</v>
      </c>
    </row>
    <row r="2245" spans="1:20" ht="28.8" x14ac:dyDescent="0.3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11">
        <f t="shared" si="105"/>
        <v>42806.916666666664</v>
      </c>
      <c r="K2245" s="4">
        <v>1488823290</v>
      </c>
      <c r="L2245" s="11">
        <f t="shared" si="106"/>
        <v>42800.542708333327</v>
      </c>
      <c r="M2245" s="4" t="b">
        <v>0</v>
      </c>
      <c r="N2245" s="4">
        <v>2035</v>
      </c>
      <c r="O2245" s="16">
        <f>(E2245/D2245)*100</f>
        <v>930250</v>
      </c>
      <c r="P2245" s="7">
        <f t="shared" si="107"/>
        <v>4.5712530712530715</v>
      </c>
      <c r="Q2245" s="4" t="str">
        <f>LEFT(T2245,FIND("/",T2245,1)-1)</f>
        <v>games</v>
      </c>
      <c r="R2245" s="4" t="str">
        <f>RIGHT(T2245,LEN(T2245)-FIND("/",T2245))</f>
        <v>tabletop games</v>
      </c>
      <c r="S2245" s="4" t="b">
        <v>1</v>
      </c>
      <c r="T2245" s="4" t="s">
        <v>8297</v>
      </c>
    </row>
    <row r="2246" spans="1:20" ht="28.8" x14ac:dyDescent="0.3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11">
        <f t="shared" si="105"/>
        <v>42659.645833333336</v>
      </c>
      <c r="K2246" s="4">
        <v>1475609946</v>
      </c>
      <c r="L2246" s="11">
        <f t="shared" si="106"/>
        <v>42647.610486111109</v>
      </c>
      <c r="M2246" s="4" t="b">
        <v>0</v>
      </c>
      <c r="N2246" s="4">
        <v>290</v>
      </c>
      <c r="O2246" s="16">
        <f>(E2246/D2246)*100</f>
        <v>377.02</v>
      </c>
      <c r="P2246" s="7">
        <f t="shared" si="107"/>
        <v>65.00344827586207</v>
      </c>
      <c r="Q2246" s="4" t="str">
        <f>LEFT(T2246,FIND("/",T2246,1)-1)</f>
        <v>games</v>
      </c>
      <c r="R2246" s="4" t="str">
        <f>RIGHT(T2246,LEN(T2246)-FIND("/",T2246))</f>
        <v>tabletop games</v>
      </c>
      <c r="S2246" s="4" t="b">
        <v>1</v>
      </c>
      <c r="T2246" s="4" t="s">
        <v>8297</v>
      </c>
    </row>
    <row r="2247" spans="1:20" x14ac:dyDescent="0.3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11">
        <f t="shared" si="105"/>
        <v>41691.541666666664</v>
      </c>
      <c r="K2247" s="4">
        <v>1390323617</v>
      </c>
      <c r="L2247" s="11">
        <f t="shared" si="106"/>
        <v>41660.500196759262</v>
      </c>
      <c r="M2247" s="4" t="b">
        <v>0</v>
      </c>
      <c r="N2247" s="4">
        <v>1980</v>
      </c>
      <c r="O2247" s="16">
        <f>(E2247/D2247)*100</f>
        <v>2647.0250000000001</v>
      </c>
      <c r="P2247" s="7">
        <f t="shared" si="107"/>
        <v>53.475252525252522</v>
      </c>
      <c r="Q2247" s="4" t="str">
        <f>LEFT(T2247,FIND("/",T2247,1)-1)</f>
        <v>games</v>
      </c>
      <c r="R2247" s="4" t="str">
        <f>RIGHT(T2247,LEN(T2247)-FIND("/",T2247))</f>
        <v>tabletop games</v>
      </c>
      <c r="S2247" s="4" t="b">
        <v>1</v>
      </c>
      <c r="T2247" s="4" t="s">
        <v>8297</v>
      </c>
    </row>
    <row r="2248" spans="1:20" ht="28.8" x14ac:dyDescent="0.3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11">
        <f t="shared" si="105"/>
        <v>42251.583449074074</v>
      </c>
      <c r="K2248" s="4">
        <v>1438801210</v>
      </c>
      <c r="L2248" s="11">
        <f t="shared" si="106"/>
        <v>42221.583449074074</v>
      </c>
      <c r="M2248" s="4" t="b">
        <v>0</v>
      </c>
      <c r="N2248" s="4">
        <v>57</v>
      </c>
      <c r="O2248" s="16">
        <f>(E2248/D2248)*100</f>
        <v>100.12</v>
      </c>
      <c r="P2248" s="7">
        <f t="shared" si="107"/>
        <v>43.912280701754383</v>
      </c>
      <c r="Q2248" s="4" t="str">
        <f>LEFT(T2248,FIND("/",T2248,1)-1)</f>
        <v>games</v>
      </c>
      <c r="R2248" s="4" t="str">
        <f>RIGHT(T2248,LEN(T2248)-FIND("/",T2248))</f>
        <v>tabletop games</v>
      </c>
      <c r="S2248" s="4" t="b">
        <v>1</v>
      </c>
      <c r="T2248" s="4" t="s">
        <v>8297</v>
      </c>
    </row>
    <row r="2249" spans="1:20" x14ac:dyDescent="0.3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11">
        <f t="shared" si="105"/>
        <v>42214.457928240743</v>
      </c>
      <c r="K2249" s="4">
        <v>1436975965</v>
      </c>
      <c r="L2249" s="11">
        <f t="shared" si="106"/>
        <v>42200.457928240743</v>
      </c>
      <c r="M2249" s="4" t="b">
        <v>0</v>
      </c>
      <c r="N2249" s="4">
        <v>380</v>
      </c>
      <c r="O2249" s="16">
        <f>(E2249/D2249)*100</f>
        <v>104.45405405405405</v>
      </c>
      <c r="P2249" s="7">
        <f t="shared" si="107"/>
        <v>50.852631578947367</v>
      </c>
      <c r="Q2249" s="4" t="str">
        <f>LEFT(T2249,FIND("/",T2249,1)-1)</f>
        <v>games</v>
      </c>
      <c r="R2249" s="4" t="str">
        <f>RIGHT(T2249,LEN(T2249)-FIND("/",T2249))</f>
        <v>tabletop games</v>
      </c>
      <c r="S2249" s="4" t="b">
        <v>1</v>
      </c>
      <c r="T2249" s="4" t="s">
        <v>8297</v>
      </c>
    </row>
    <row r="2250" spans="1:20" ht="28.8" x14ac:dyDescent="0.3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11">
        <f t="shared" si="105"/>
        <v>42718.667569444442</v>
      </c>
      <c r="K2250" s="4">
        <v>1479157278</v>
      </c>
      <c r="L2250" s="11">
        <f t="shared" si="106"/>
        <v>42688.667569444442</v>
      </c>
      <c r="M2250" s="4" t="b">
        <v>0</v>
      </c>
      <c r="N2250" s="4">
        <v>128</v>
      </c>
      <c r="O2250" s="16">
        <f>(E2250/D2250)*100</f>
        <v>107.21428571428571</v>
      </c>
      <c r="P2250" s="7">
        <f t="shared" si="107"/>
        <v>58.6328125</v>
      </c>
      <c r="Q2250" s="4" t="str">
        <f>LEFT(T2250,FIND("/",T2250,1)-1)</f>
        <v>games</v>
      </c>
      <c r="R2250" s="4" t="str">
        <f>RIGHT(T2250,LEN(T2250)-FIND("/",T2250))</f>
        <v>tabletop games</v>
      </c>
      <c r="S2250" s="4" t="b">
        <v>1</v>
      </c>
      <c r="T2250" s="4" t="s">
        <v>8297</v>
      </c>
    </row>
    <row r="2251" spans="1:20" x14ac:dyDescent="0.3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11">
        <f t="shared" si="105"/>
        <v>41366.453298611108</v>
      </c>
      <c r="K2251" s="4">
        <v>1362329565</v>
      </c>
      <c r="L2251" s="11">
        <f t="shared" si="106"/>
        <v>41336.494965277772</v>
      </c>
      <c r="M2251" s="4" t="b">
        <v>0</v>
      </c>
      <c r="N2251" s="4">
        <v>180</v>
      </c>
      <c r="O2251" s="16">
        <f>(E2251/D2251)*100</f>
        <v>168.77142857142857</v>
      </c>
      <c r="P2251" s="7">
        <f t="shared" si="107"/>
        <v>32.81666666666667</v>
      </c>
      <c r="Q2251" s="4" t="str">
        <f>LEFT(T2251,FIND("/",T2251,1)-1)</f>
        <v>games</v>
      </c>
      <c r="R2251" s="4" t="str">
        <f>RIGHT(T2251,LEN(T2251)-FIND("/",T2251))</f>
        <v>tabletop games</v>
      </c>
      <c r="S2251" s="4" t="b">
        <v>1</v>
      </c>
      <c r="T2251" s="4" t="s">
        <v>8297</v>
      </c>
    </row>
    <row r="2252" spans="1:20" ht="28.8" x14ac:dyDescent="0.3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11">
        <f t="shared" si="105"/>
        <v>42706.838807870365</v>
      </c>
      <c r="K2252" s="4">
        <v>1478131673</v>
      </c>
      <c r="L2252" s="11">
        <f t="shared" si="106"/>
        <v>42676.7971412037</v>
      </c>
      <c r="M2252" s="4" t="b">
        <v>0</v>
      </c>
      <c r="N2252" s="4">
        <v>571</v>
      </c>
      <c r="O2252" s="16">
        <f>(E2252/D2252)*100</f>
        <v>975.11200000000008</v>
      </c>
      <c r="P2252" s="7">
        <f t="shared" si="107"/>
        <v>426.93169877408059</v>
      </c>
      <c r="Q2252" s="4" t="str">
        <f>LEFT(T2252,FIND("/",T2252,1)-1)</f>
        <v>games</v>
      </c>
      <c r="R2252" s="4" t="str">
        <f>RIGHT(T2252,LEN(T2252)-FIND("/",T2252))</f>
        <v>tabletop games</v>
      </c>
      <c r="S2252" s="4" t="b">
        <v>1</v>
      </c>
      <c r="T2252" s="4" t="s">
        <v>8297</v>
      </c>
    </row>
    <row r="2253" spans="1:20" x14ac:dyDescent="0.3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11">
        <f t="shared" si="105"/>
        <v>41867.137465277774</v>
      </c>
      <c r="K2253" s="4">
        <v>1406362677</v>
      </c>
      <c r="L2253" s="11">
        <f t="shared" si="106"/>
        <v>41846.137465277774</v>
      </c>
      <c r="M2253" s="4" t="b">
        <v>0</v>
      </c>
      <c r="N2253" s="4">
        <v>480</v>
      </c>
      <c r="O2253" s="16">
        <f>(E2253/D2253)*100</f>
        <v>134.44929411764704</v>
      </c>
      <c r="P2253" s="7">
        <f t="shared" si="107"/>
        <v>23.808729166666669</v>
      </c>
      <c r="Q2253" s="4" t="str">
        <f>LEFT(T2253,FIND("/",T2253,1)-1)</f>
        <v>games</v>
      </c>
      <c r="R2253" s="4" t="str">
        <f>RIGHT(T2253,LEN(T2253)-FIND("/",T2253))</f>
        <v>tabletop games</v>
      </c>
      <c r="S2253" s="4" t="b">
        <v>1</v>
      </c>
      <c r="T2253" s="4" t="s">
        <v>8297</v>
      </c>
    </row>
    <row r="2254" spans="1:20" ht="28.8" x14ac:dyDescent="0.3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11">
        <f t="shared" si="105"/>
        <v>42588.119652777772</v>
      </c>
      <c r="K2254" s="4">
        <v>1469173938</v>
      </c>
      <c r="L2254" s="11">
        <f t="shared" si="106"/>
        <v>42573.119652777772</v>
      </c>
      <c r="M2254" s="4" t="b">
        <v>0</v>
      </c>
      <c r="N2254" s="4">
        <v>249</v>
      </c>
      <c r="O2254" s="16">
        <f>(E2254/D2254)*100</f>
        <v>272.27777777777777</v>
      </c>
      <c r="P2254" s="7">
        <f t="shared" si="107"/>
        <v>98.413654618473899</v>
      </c>
      <c r="Q2254" s="4" t="str">
        <f>LEFT(T2254,FIND("/",T2254,1)-1)</f>
        <v>games</v>
      </c>
      <c r="R2254" s="4" t="str">
        <f>RIGHT(T2254,LEN(T2254)-FIND("/",T2254))</f>
        <v>tabletop games</v>
      </c>
      <c r="S2254" s="4" t="b">
        <v>1</v>
      </c>
      <c r="T2254" s="4" t="s">
        <v>8297</v>
      </c>
    </row>
    <row r="2255" spans="1:20" ht="28.8" x14ac:dyDescent="0.3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11">
        <f t="shared" si="105"/>
        <v>42326.46466435185</v>
      </c>
      <c r="K2255" s="4">
        <v>1445267347</v>
      </c>
      <c r="L2255" s="11">
        <f t="shared" si="106"/>
        <v>42296.422997685186</v>
      </c>
      <c r="M2255" s="4" t="b">
        <v>0</v>
      </c>
      <c r="N2255" s="4">
        <v>84</v>
      </c>
      <c r="O2255" s="16">
        <f>(E2255/D2255)*100</f>
        <v>112.6875</v>
      </c>
      <c r="P2255" s="7">
        <f t="shared" si="107"/>
        <v>107.32142857142857</v>
      </c>
      <c r="Q2255" s="4" t="str">
        <f>LEFT(T2255,FIND("/",T2255,1)-1)</f>
        <v>games</v>
      </c>
      <c r="R2255" s="4" t="str">
        <f>RIGHT(T2255,LEN(T2255)-FIND("/",T2255))</f>
        <v>tabletop games</v>
      </c>
      <c r="S2255" s="4" t="b">
        <v>1</v>
      </c>
      <c r="T2255" s="4" t="s">
        <v>8297</v>
      </c>
    </row>
    <row r="2256" spans="1:20" x14ac:dyDescent="0.3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11">
        <f t="shared" si="105"/>
        <v>42759.439444444441</v>
      </c>
      <c r="K2256" s="4">
        <v>1484667168</v>
      </c>
      <c r="L2256" s="11">
        <f t="shared" si="106"/>
        <v>42752.439444444441</v>
      </c>
      <c r="M2256" s="4" t="b">
        <v>0</v>
      </c>
      <c r="N2256" s="4">
        <v>197</v>
      </c>
      <c r="O2256" s="16">
        <f>(E2256/D2256)*100</f>
        <v>459.8</v>
      </c>
      <c r="P2256" s="7">
        <f t="shared" si="107"/>
        <v>11.67005076142132</v>
      </c>
      <c r="Q2256" s="4" t="str">
        <f>LEFT(T2256,FIND("/",T2256,1)-1)</f>
        <v>games</v>
      </c>
      <c r="R2256" s="4" t="str">
        <f>RIGHT(T2256,LEN(T2256)-FIND("/",T2256))</f>
        <v>tabletop games</v>
      </c>
      <c r="S2256" s="4" t="b">
        <v>1</v>
      </c>
      <c r="T2256" s="4" t="s">
        <v>8297</v>
      </c>
    </row>
    <row r="2257" spans="1:20" x14ac:dyDescent="0.3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11">
        <f t="shared" si="105"/>
        <v>42497.743645833332</v>
      </c>
      <c r="K2257" s="4">
        <v>1460069451</v>
      </c>
      <c r="L2257" s="11">
        <f t="shared" si="106"/>
        <v>42467.743645833332</v>
      </c>
      <c r="M2257" s="4" t="b">
        <v>0</v>
      </c>
      <c r="N2257" s="4">
        <v>271</v>
      </c>
      <c r="O2257" s="16">
        <f>(E2257/D2257)*100</f>
        <v>286.65822784810126</v>
      </c>
      <c r="P2257" s="7">
        <f t="shared" si="107"/>
        <v>41.782287822878232</v>
      </c>
      <c r="Q2257" s="4" t="str">
        <f>LEFT(T2257,FIND("/",T2257,1)-1)</f>
        <v>games</v>
      </c>
      <c r="R2257" s="4" t="str">
        <f>RIGHT(T2257,LEN(T2257)-FIND("/",T2257))</f>
        <v>tabletop games</v>
      </c>
      <c r="S2257" s="4" t="b">
        <v>1</v>
      </c>
      <c r="T2257" s="4" t="s">
        <v>8297</v>
      </c>
    </row>
    <row r="2258" spans="1:20" x14ac:dyDescent="0.3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11">
        <f t="shared" si="105"/>
        <v>42696.243587962956</v>
      </c>
      <c r="K2258" s="4">
        <v>1478602246</v>
      </c>
      <c r="L2258" s="11">
        <f t="shared" si="106"/>
        <v>42682.243587962956</v>
      </c>
      <c r="M2258" s="4" t="b">
        <v>0</v>
      </c>
      <c r="N2258" s="4">
        <v>50</v>
      </c>
      <c r="O2258" s="16">
        <f>(E2258/D2258)*100</f>
        <v>222.70833333333334</v>
      </c>
      <c r="P2258" s="7">
        <f t="shared" si="107"/>
        <v>21.38</v>
      </c>
      <c r="Q2258" s="4" t="str">
        <f>LEFT(T2258,FIND("/",T2258,1)-1)</f>
        <v>games</v>
      </c>
      <c r="R2258" s="4" t="str">
        <f>RIGHT(T2258,LEN(T2258)-FIND("/",T2258))</f>
        <v>tabletop games</v>
      </c>
      <c r="S2258" s="4" t="b">
        <v>1</v>
      </c>
      <c r="T2258" s="4" t="s">
        <v>8297</v>
      </c>
    </row>
    <row r="2259" spans="1:20" ht="28.8" x14ac:dyDescent="0.3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11">
        <f t="shared" si="105"/>
        <v>42540.749999999993</v>
      </c>
      <c r="K2259" s="4">
        <v>1463351329</v>
      </c>
      <c r="L2259" s="11">
        <f t="shared" si="106"/>
        <v>42505.728344907409</v>
      </c>
      <c r="M2259" s="4" t="b">
        <v>0</v>
      </c>
      <c r="N2259" s="4">
        <v>169</v>
      </c>
      <c r="O2259" s="16">
        <f>(E2259/D2259)*100</f>
        <v>636.14</v>
      </c>
      <c r="P2259" s="7">
        <f t="shared" si="107"/>
        <v>94.103550295857985</v>
      </c>
      <c r="Q2259" s="4" t="str">
        <f>LEFT(T2259,FIND("/",T2259,1)-1)</f>
        <v>games</v>
      </c>
      <c r="R2259" s="4" t="str">
        <f>RIGHT(T2259,LEN(T2259)-FIND("/",T2259))</f>
        <v>tabletop games</v>
      </c>
      <c r="S2259" s="4" t="b">
        <v>1</v>
      </c>
      <c r="T2259" s="4" t="s">
        <v>8297</v>
      </c>
    </row>
    <row r="2260" spans="1:20" x14ac:dyDescent="0.3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11">
        <f t="shared" si="105"/>
        <v>42166.542673611104</v>
      </c>
      <c r="K2260" s="4">
        <v>1431453687</v>
      </c>
      <c r="L2260" s="11">
        <f t="shared" si="106"/>
        <v>42136.542673611104</v>
      </c>
      <c r="M2260" s="4" t="b">
        <v>0</v>
      </c>
      <c r="N2260" s="4">
        <v>205</v>
      </c>
      <c r="O2260" s="16">
        <f>(E2260/D2260)*100</f>
        <v>146.5</v>
      </c>
      <c r="P2260" s="7">
        <f t="shared" si="107"/>
        <v>15.721951219512196</v>
      </c>
      <c r="Q2260" s="4" t="str">
        <f>LEFT(T2260,FIND("/",T2260,1)-1)</f>
        <v>games</v>
      </c>
      <c r="R2260" s="4" t="str">
        <f>RIGHT(T2260,LEN(T2260)-FIND("/",T2260))</f>
        <v>tabletop games</v>
      </c>
      <c r="S2260" s="4" t="b">
        <v>1</v>
      </c>
      <c r="T2260" s="4" t="s">
        <v>8297</v>
      </c>
    </row>
    <row r="2261" spans="1:20" ht="28.8" x14ac:dyDescent="0.3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11">
        <f t="shared" si="105"/>
        <v>42712.59648148148</v>
      </c>
      <c r="K2261" s="4">
        <v>1480360736</v>
      </c>
      <c r="L2261" s="11">
        <f t="shared" si="106"/>
        <v>42702.59648148148</v>
      </c>
      <c r="M2261" s="4" t="b">
        <v>0</v>
      </c>
      <c r="N2261" s="4">
        <v>206</v>
      </c>
      <c r="O2261" s="16">
        <f>(E2261/D2261)*100</f>
        <v>1867.1</v>
      </c>
      <c r="P2261" s="7">
        <f t="shared" si="107"/>
        <v>90.635922330097088</v>
      </c>
      <c r="Q2261" s="4" t="str">
        <f>LEFT(T2261,FIND("/",T2261,1)-1)</f>
        <v>games</v>
      </c>
      <c r="R2261" s="4" t="str">
        <f>RIGHT(T2261,LEN(T2261)-FIND("/",T2261))</f>
        <v>tabletop games</v>
      </c>
      <c r="S2261" s="4" t="b">
        <v>1</v>
      </c>
      <c r="T2261" s="4" t="s">
        <v>8297</v>
      </c>
    </row>
    <row r="2262" spans="1:20" ht="28.8" x14ac:dyDescent="0.3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11">
        <f t="shared" si="105"/>
        <v>41724.766782407409</v>
      </c>
      <c r="K2262" s="4">
        <v>1393287850</v>
      </c>
      <c r="L2262" s="11">
        <f t="shared" si="106"/>
        <v>41694.808449074073</v>
      </c>
      <c r="M2262" s="4" t="b">
        <v>0</v>
      </c>
      <c r="N2262" s="4">
        <v>84</v>
      </c>
      <c r="O2262" s="16">
        <f>(E2262/D2262)*100</f>
        <v>326.92</v>
      </c>
      <c r="P2262" s="7">
        <f t="shared" si="107"/>
        <v>97.297619047619051</v>
      </c>
      <c r="Q2262" s="4" t="str">
        <f>LEFT(T2262,FIND("/",T2262,1)-1)</f>
        <v>games</v>
      </c>
      <c r="R2262" s="4" t="str">
        <f>RIGHT(T2262,LEN(T2262)-FIND("/",T2262))</f>
        <v>tabletop games</v>
      </c>
      <c r="S2262" s="4" t="b">
        <v>1</v>
      </c>
      <c r="T2262" s="4" t="s">
        <v>8297</v>
      </c>
    </row>
    <row r="2263" spans="1:20" ht="28.8" x14ac:dyDescent="0.3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11">
        <f t="shared" si="105"/>
        <v>42780.516435185178</v>
      </c>
      <c r="K2263" s="4">
        <v>1485278620</v>
      </c>
      <c r="L2263" s="11">
        <f t="shared" si="106"/>
        <v>42759.516435185178</v>
      </c>
      <c r="M2263" s="4" t="b">
        <v>0</v>
      </c>
      <c r="N2263" s="4">
        <v>210</v>
      </c>
      <c r="O2263" s="16">
        <f>(E2263/D2263)*100</f>
        <v>779.5</v>
      </c>
      <c r="P2263" s="7">
        <f t="shared" si="107"/>
        <v>37.11904761904762</v>
      </c>
      <c r="Q2263" s="4" t="str">
        <f>LEFT(T2263,FIND("/",T2263,1)-1)</f>
        <v>games</v>
      </c>
      <c r="R2263" s="4" t="str">
        <f>RIGHT(T2263,LEN(T2263)-FIND("/",T2263))</f>
        <v>tabletop games</v>
      </c>
      <c r="S2263" s="4" t="b">
        <v>1</v>
      </c>
      <c r="T2263" s="4" t="s">
        <v>8297</v>
      </c>
    </row>
    <row r="2264" spans="1:20" x14ac:dyDescent="0.3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11">
        <f t="shared" si="105"/>
        <v>41960.791666666664</v>
      </c>
      <c r="K2264" s="4">
        <v>1413295358</v>
      </c>
      <c r="L2264" s="11">
        <f t="shared" si="106"/>
        <v>41926.376828703702</v>
      </c>
      <c r="M2264" s="4" t="b">
        <v>0</v>
      </c>
      <c r="N2264" s="4">
        <v>181</v>
      </c>
      <c r="O2264" s="16">
        <f>(E2264/D2264)*100</f>
        <v>154.15151515151516</v>
      </c>
      <c r="P2264" s="7">
        <f t="shared" si="107"/>
        <v>28.104972375690608</v>
      </c>
      <c r="Q2264" s="4" t="str">
        <f>LEFT(T2264,FIND("/",T2264,1)-1)</f>
        <v>games</v>
      </c>
      <c r="R2264" s="4" t="str">
        <f>RIGHT(T2264,LEN(T2264)-FIND("/",T2264))</f>
        <v>tabletop games</v>
      </c>
      <c r="S2264" s="4" t="b">
        <v>1</v>
      </c>
      <c r="T2264" s="4" t="s">
        <v>8297</v>
      </c>
    </row>
    <row r="2265" spans="1:20" x14ac:dyDescent="0.3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11">
        <f t="shared" si="105"/>
        <v>42035.623993055553</v>
      </c>
      <c r="K2265" s="4">
        <v>1420919913</v>
      </c>
      <c r="L2265" s="11">
        <f t="shared" si="106"/>
        <v>42014.623993055553</v>
      </c>
      <c r="M2265" s="4" t="b">
        <v>0</v>
      </c>
      <c r="N2265" s="4">
        <v>60</v>
      </c>
      <c r="O2265" s="16">
        <f>(E2265/D2265)*100</f>
        <v>115.54666666666667</v>
      </c>
      <c r="P2265" s="7">
        <f t="shared" si="107"/>
        <v>144.43333333333334</v>
      </c>
      <c r="Q2265" s="4" t="str">
        <f>LEFT(T2265,FIND("/",T2265,1)-1)</f>
        <v>games</v>
      </c>
      <c r="R2265" s="4" t="str">
        <f>RIGHT(T2265,LEN(T2265)-FIND("/",T2265))</f>
        <v>tabletop games</v>
      </c>
      <c r="S2265" s="4" t="b">
        <v>1</v>
      </c>
      <c r="T2265" s="4" t="s">
        <v>8297</v>
      </c>
    </row>
    <row r="2266" spans="1:20" ht="28.8" x14ac:dyDescent="0.3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11">
        <f t="shared" si="105"/>
        <v>42512.916666666664</v>
      </c>
      <c r="K2266" s="4">
        <v>1462543114</v>
      </c>
      <c r="L2266" s="11">
        <f t="shared" si="106"/>
        <v>42496.374004629623</v>
      </c>
      <c r="M2266" s="4" t="b">
        <v>0</v>
      </c>
      <c r="N2266" s="4">
        <v>445</v>
      </c>
      <c r="O2266" s="16">
        <f>(E2266/D2266)*100</f>
        <v>180.03333333333333</v>
      </c>
      <c r="P2266" s="7">
        <f t="shared" si="107"/>
        <v>24.274157303370785</v>
      </c>
      <c r="Q2266" s="4" t="str">
        <f>LEFT(T2266,FIND("/",T2266,1)-1)</f>
        <v>games</v>
      </c>
      <c r="R2266" s="4" t="str">
        <f>RIGHT(T2266,LEN(T2266)-FIND("/",T2266))</f>
        <v>tabletop games</v>
      </c>
      <c r="S2266" s="4" t="b">
        <v>1</v>
      </c>
      <c r="T2266" s="4" t="s">
        <v>8297</v>
      </c>
    </row>
    <row r="2267" spans="1:20" ht="28.8" x14ac:dyDescent="0.3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11">
        <f t="shared" si="105"/>
        <v>42696.644756944443</v>
      </c>
      <c r="K2267" s="4">
        <v>1479241707</v>
      </c>
      <c r="L2267" s="11">
        <f t="shared" si="106"/>
        <v>42689.644756944443</v>
      </c>
      <c r="M2267" s="4" t="b">
        <v>0</v>
      </c>
      <c r="N2267" s="4">
        <v>17</v>
      </c>
      <c r="O2267" s="16">
        <f>(E2267/D2267)*100</f>
        <v>298.5</v>
      </c>
      <c r="P2267" s="7">
        <f t="shared" si="107"/>
        <v>35.117647058823529</v>
      </c>
      <c r="Q2267" s="4" t="str">
        <f>LEFT(T2267,FIND("/",T2267,1)-1)</f>
        <v>games</v>
      </c>
      <c r="R2267" s="4" t="str">
        <f>RIGHT(T2267,LEN(T2267)-FIND("/",T2267))</f>
        <v>tabletop games</v>
      </c>
      <c r="S2267" s="4" t="b">
        <v>1</v>
      </c>
      <c r="T2267" s="4" t="s">
        <v>8297</v>
      </c>
    </row>
    <row r="2268" spans="1:20" x14ac:dyDescent="0.3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11">
        <f t="shared" si="105"/>
        <v>42486.874999999993</v>
      </c>
      <c r="K2268" s="4">
        <v>1460235592</v>
      </c>
      <c r="L2268" s="11">
        <f t="shared" si="106"/>
        <v>42469.666574074072</v>
      </c>
      <c r="M2268" s="4" t="b">
        <v>0</v>
      </c>
      <c r="N2268" s="4">
        <v>194</v>
      </c>
      <c r="O2268" s="16">
        <f>(E2268/D2268)*100</f>
        <v>320.26666666666665</v>
      </c>
      <c r="P2268" s="7">
        <f t="shared" si="107"/>
        <v>24.762886597938145</v>
      </c>
      <c r="Q2268" s="4" t="str">
        <f>LEFT(T2268,FIND("/",T2268,1)-1)</f>
        <v>games</v>
      </c>
      <c r="R2268" s="4" t="str">
        <f>RIGHT(T2268,LEN(T2268)-FIND("/",T2268))</f>
        <v>tabletop games</v>
      </c>
      <c r="S2268" s="4" t="b">
        <v>1</v>
      </c>
      <c r="T2268" s="4" t="s">
        <v>8297</v>
      </c>
    </row>
    <row r="2269" spans="1:20" ht="28.8" x14ac:dyDescent="0.3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11">
        <f t="shared" si="105"/>
        <v>41993.833333333336</v>
      </c>
      <c r="K2269" s="4">
        <v>1416945297</v>
      </c>
      <c r="L2269" s="11">
        <f t="shared" si="106"/>
        <v>41968.621493055551</v>
      </c>
      <c r="M2269" s="4" t="b">
        <v>0</v>
      </c>
      <c r="N2269" s="4">
        <v>404</v>
      </c>
      <c r="O2269" s="16">
        <f>(E2269/D2269)*100</f>
        <v>380.52499999999998</v>
      </c>
      <c r="P2269" s="7">
        <f t="shared" si="107"/>
        <v>188.37871287128712</v>
      </c>
      <c r="Q2269" s="4" t="str">
        <f>LEFT(T2269,FIND("/",T2269,1)-1)</f>
        <v>games</v>
      </c>
      <c r="R2269" s="4" t="str">
        <f>RIGHT(T2269,LEN(T2269)-FIND("/",T2269))</f>
        <v>tabletop games</v>
      </c>
      <c r="S2269" s="4" t="b">
        <v>1</v>
      </c>
      <c r="T2269" s="4" t="s">
        <v>8297</v>
      </c>
    </row>
    <row r="2270" spans="1:20" ht="28.8" x14ac:dyDescent="0.3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11">
        <f t="shared" si="105"/>
        <v>42805.874016203699</v>
      </c>
      <c r="K2270" s="4">
        <v>1486691915</v>
      </c>
      <c r="L2270" s="11">
        <f t="shared" si="106"/>
        <v>42775.874016203699</v>
      </c>
      <c r="M2270" s="4" t="b">
        <v>0</v>
      </c>
      <c r="N2270" s="4">
        <v>194</v>
      </c>
      <c r="O2270" s="16">
        <f>(E2270/D2270)*100</f>
        <v>102.60000000000001</v>
      </c>
      <c r="P2270" s="7">
        <f t="shared" si="107"/>
        <v>148.08247422680412</v>
      </c>
      <c r="Q2270" s="4" t="str">
        <f>LEFT(T2270,FIND("/",T2270,1)-1)</f>
        <v>games</v>
      </c>
      <c r="R2270" s="4" t="str">
        <f>RIGHT(T2270,LEN(T2270)-FIND("/",T2270))</f>
        <v>tabletop games</v>
      </c>
      <c r="S2270" s="4" t="b">
        <v>1</v>
      </c>
      <c r="T2270" s="4" t="s">
        <v>8297</v>
      </c>
    </row>
    <row r="2271" spans="1:20" ht="28.8" x14ac:dyDescent="0.3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11">
        <f t="shared" si="105"/>
        <v>42800.999999999993</v>
      </c>
      <c r="K2271" s="4">
        <v>1486745663</v>
      </c>
      <c r="L2271" s="11">
        <f t="shared" si="106"/>
        <v>42776.496099537035</v>
      </c>
      <c r="M2271" s="4" t="b">
        <v>0</v>
      </c>
      <c r="N2271" s="4">
        <v>902</v>
      </c>
      <c r="O2271" s="16">
        <f>(E2271/D2271)*100</f>
        <v>1801.64</v>
      </c>
      <c r="P2271" s="7">
        <f t="shared" si="107"/>
        <v>49.934589800443462</v>
      </c>
      <c r="Q2271" s="4" t="str">
        <f>LEFT(T2271,FIND("/",T2271,1)-1)</f>
        <v>games</v>
      </c>
      <c r="R2271" s="4" t="str">
        <f>RIGHT(T2271,LEN(T2271)-FIND("/",T2271))</f>
        <v>tabletop games</v>
      </c>
      <c r="S2271" s="4" t="b">
        <v>1</v>
      </c>
      <c r="T2271" s="4" t="s">
        <v>8297</v>
      </c>
    </row>
    <row r="2272" spans="1:20" x14ac:dyDescent="0.3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11">
        <f t="shared" si="105"/>
        <v>42745.707638888889</v>
      </c>
      <c r="K2272" s="4">
        <v>1482353513</v>
      </c>
      <c r="L2272" s="11">
        <f t="shared" si="106"/>
        <v>42725.661030092589</v>
      </c>
      <c r="M2272" s="4" t="b">
        <v>0</v>
      </c>
      <c r="N2272" s="4">
        <v>1670</v>
      </c>
      <c r="O2272" s="16">
        <f>(E2272/D2272)*100</f>
        <v>720.24800000000005</v>
      </c>
      <c r="P2272" s="7">
        <f t="shared" si="107"/>
        <v>107.82155688622754</v>
      </c>
      <c r="Q2272" s="4" t="str">
        <f>LEFT(T2272,FIND("/",T2272,1)-1)</f>
        <v>games</v>
      </c>
      <c r="R2272" s="4" t="str">
        <f>RIGHT(T2272,LEN(T2272)-FIND("/",T2272))</f>
        <v>tabletop games</v>
      </c>
      <c r="S2272" s="4" t="b">
        <v>1</v>
      </c>
      <c r="T2272" s="4" t="s">
        <v>8297</v>
      </c>
    </row>
    <row r="2273" spans="1:20" ht="28.8" x14ac:dyDescent="0.3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11">
        <f t="shared" si="105"/>
        <v>42713.791712962957</v>
      </c>
      <c r="K2273" s="4">
        <v>1478736004</v>
      </c>
      <c r="L2273" s="11">
        <f t="shared" si="106"/>
        <v>42683.791712962957</v>
      </c>
      <c r="M2273" s="4" t="b">
        <v>0</v>
      </c>
      <c r="N2273" s="4">
        <v>1328</v>
      </c>
      <c r="O2273" s="16">
        <f>(E2273/D2273)*100</f>
        <v>283.09000000000003</v>
      </c>
      <c r="P2273" s="7">
        <f t="shared" si="107"/>
        <v>42.63403614457831</v>
      </c>
      <c r="Q2273" s="4" t="str">
        <f>LEFT(T2273,FIND("/",T2273,1)-1)</f>
        <v>games</v>
      </c>
      <c r="R2273" s="4" t="str">
        <f>RIGHT(T2273,LEN(T2273)-FIND("/",T2273))</f>
        <v>tabletop games</v>
      </c>
      <c r="S2273" s="4" t="b">
        <v>1</v>
      </c>
      <c r="T2273" s="4" t="s">
        <v>8297</v>
      </c>
    </row>
    <row r="2274" spans="1:20" x14ac:dyDescent="0.3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11">
        <f t="shared" si="105"/>
        <v>42345.491157407399</v>
      </c>
      <c r="K2274" s="4">
        <v>1446914836</v>
      </c>
      <c r="L2274" s="11">
        <f t="shared" si="106"/>
        <v>42315.491157407399</v>
      </c>
      <c r="M2274" s="4" t="b">
        <v>0</v>
      </c>
      <c r="N2274" s="4">
        <v>944</v>
      </c>
      <c r="O2274" s="16">
        <f>(E2274/D2274)*100</f>
        <v>1356.6000000000001</v>
      </c>
      <c r="P2274" s="7">
        <f t="shared" si="107"/>
        <v>14.370762711864407</v>
      </c>
      <c r="Q2274" s="4" t="str">
        <f>LEFT(T2274,FIND("/",T2274,1)-1)</f>
        <v>games</v>
      </c>
      <c r="R2274" s="4" t="str">
        <f>RIGHT(T2274,LEN(T2274)-FIND("/",T2274))</f>
        <v>tabletop games</v>
      </c>
      <c r="S2274" s="4" t="b">
        <v>1</v>
      </c>
      <c r="T2274" s="4" t="s">
        <v>8297</v>
      </c>
    </row>
    <row r="2275" spans="1:20" ht="28.8" x14ac:dyDescent="0.3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11">
        <f t="shared" si="105"/>
        <v>42806.299097222225</v>
      </c>
      <c r="K2275" s="4">
        <v>1487164242</v>
      </c>
      <c r="L2275" s="11">
        <f t="shared" si="106"/>
        <v>42781.340763888882</v>
      </c>
      <c r="M2275" s="4" t="b">
        <v>0</v>
      </c>
      <c r="N2275" s="4">
        <v>147</v>
      </c>
      <c r="O2275" s="16">
        <f>(E2275/D2275)*100</f>
        <v>220.35999999999999</v>
      </c>
      <c r="P2275" s="7">
        <f t="shared" si="107"/>
        <v>37.476190476190474</v>
      </c>
      <c r="Q2275" s="4" t="str">
        <f>LEFT(T2275,FIND("/",T2275,1)-1)</f>
        <v>games</v>
      </c>
      <c r="R2275" s="4" t="str">
        <f>RIGHT(T2275,LEN(T2275)-FIND("/",T2275))</f>
        <v>tabletop games</v>
      </c>
      <c r="S2275" s="4" t="b">
        <v>1</v>
      </c>
      <c r="T2275" s="4" t="s">
        <v>8297</v>
      </c>
    </row>
    <row r="2276" spans="1:20" ht="28.8" x14ac:dyDescent="0.3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11">
        <f t="shared" si="105"/>
        <v>41693.292326388888</v>
      </c>
      <c r="K2276" s="4">
        <v>1390564857</v>
      </c>
      <c r="L2276" s="11">
        <f t="shared" si="106"/>
        <v>41663.292326388888</v>
      </c>
      <c r="M2276" s="4" t="b">
        <v>0</v>
      </c>
      <c r="N2276" s="4">
        <v>99</v>
      </c>
      <c r="O2276" s="16">
        <f>(E2276/D2276)*100</f>
        <v>119.6</v>
      </c>
      <c r="P2276" s="7">
        <f t="shared" si="107"/>
        <v>30.202020202020201</v>
      </c>
      <c r="Q2276" s="4" t="str">
        <f>LEFT(T2276,FIND("/",T2276,1)-1)</f>
        <v>games</v>
      </c>
      <c r="R2276" s="4" t="str">
        <f>RIGHT(T2276,LEN(T2276)-FIND("/",T2276))</f>
        <v>tabletop games</v>
      </c>
      <c r="S2276" s="4" t="b">
        <v>1</v>
      </c>
      <c r="T2276" s="4" t="s">
        <v>8297</v>
      </c>
    </row>
    <row r="2277" spans="1:20" ht="28.8" x14ac:dyDescent="0.3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11">
        <f t="shared" si="105"/>
        <v>41995.408321759263</v>
      </c>
      <c r="K2277" s="4">
        <v>1416667679</v>
      </c>
      <c r="L2277" s="11">
        <f t="shared" si="106"/>
        <v>41965.408321759263</v>
      </c>
      <c r="M2277" s="4" t="b">
        <v>0</v>
      </c>
      <c r="N2277" s="4">
        <v>79</v>
      </c>
      <c r="O2277" s="16">
        <f>(E2277/D2277)*100</f>
        <v>407.76923076923077</v>
      </c>
      <c r="P2277" s="7">
        <f t="shared" si="107"/>
        <v>33.550632911392405</v>
      </c>
      <c r="Q2277" s="4" t="str">
        <f>LEFT(T2277,FIND("/",T2277,1)-1)</f>
        <v>games</v>
      </c>
      <c r="R2277" s="4" t="str">
        <f>RIGHT(T2277,LEN(T2277)-FIND("/",T2277))</f>
        <v>tabletop games</v>
      </c>
      <c r="S2277" s="4" t="b">
        <v>1</v>
      </c>
      <c r="T2277" s="4" t="s">
        <v>8297</v>
      </c>
    </row>
    <row r="2278" spans="1:20" ht="28.8" x14ac:dyDescent="0.3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11">
        <f t="shared" si="105"/>
        <v>41644.443159722221</v>
      </c>
      <c r="K2278" s="4">
        <v>1386344289</v>
      </c>
      <c r="L2278" s="11">
        <f t="shared" si="106"/>
        <v>41614.443159722221</v>
      </c>
      <c r="M2278" s="4" t="b">
        <v>0</v>
      </c>
      <c r="N2278" s="4">
        <v>75</v>
      </c>
      <c r="O2278" s="16">
        <f>(E2278/D2278)*100</f>
        <v>105.81826105905425</v>
      </c>
      <c r="P2278" s="7">
        <f t="shared" si="107"/>
        <v>64.74666666666667</v>
      </c>
      <c r="Q2278" s="4" t="str">
        <f>LEFT(T2278,FIND("/",T2278,1)-1)</f>
        <v>games</v>
      </c>
      <c r="R2278" s="4" t="str">
        <f>RIGHT(T2278,LEN(T2278)-FIND("/",T2278))</f>
        <v>tabletop games</v>
      </c>
      <c r="S2278" s="4" t="b">
        <v>1</v>
      </c>
      <c r="T2278" s="4" t="s">
        <v>8297</v>
      </c>
    </row>
    <row r="2279" spans="1:20" ht="28.8" x14ac:dyDescent="0.3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11">
        <f t="shared" si="105"/>
        <v>40966.470173611109</v>
      </c>
      <c r="K2279" s="4">
        <v>1327767423</v>
      </c>
      <c r="L2279" s="11">
        <f t="shared" si="106"/>
        <v>40936.470173611109</v>
      </c>
      <c r="M2279" s="4" t="b">
        <v>0</v>
      </c>
      <c r="N2279" s="4">
        <v>207</v>
      </c>
      <c r="O2279" s="16">
        <f>(E2279/D2279)*100</f>
        <v>141.08235294117648</v>
      </c>
      <c r="P2279" s="7">
        <f t="shared" si="107"/>
        <v>57.932367149758456</v>
      </c>
      <c r="Q2279" s="4" t="str">
        <f>LEFT(T2279,FIND("/",T2279,1)-1)</f>
        <v>games</v>
      </c>
      <c r="R2279" s="4" t="str">
        <f>RIGHT(T2279,LEN(T2279)-FIND("/",T2279))</f>
        <v>tabletop games</v>
      </c>
      <c r="S2279" s="4" t="b">
        <v>1</v>
      </c>
      <c r="T2279" s="4" t="s">
        <v>8297</v>
      </c>
    </row>
    <row r="2280" spans="1:20" x14ac:dyDescent="0.3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11">
        <f t="shared" si="105"/>
        <v>42372.749305555553</v>
      </c>
      <c r="K2280" s="4">
        <v>1448902867</v>
      </c>
      <c r="L2280" s="11">
        <f t="shared" si="106"/>
        <v>42338.500775462955</v>
      </c>
      <c r="M2280" s="4" t="b">
        <v>0</v>
      </c>
      <c r="N2280" s="4">
        <v>102</v>
      </c>
      <c r="O2280" s="16">
        <f>(E2280/D2280)*100</f>
        <v>270.7</v>
      </c>
      <c r="P2280" s="7">
        <f t="shared" si="107"/>
        <v>53.078431372549019</v>
      </c>
      <c r="Q2280" s="4" t="str">
        <f>LEFT(T2280,FIND("/",T2280,1)-1)</f>
        <v>games</v>
      </c>
      <c r="R2280" s="4" t="str">
        <f>RIGHT(T2280,LEN(T2280)-FIND("/",T2280))</f>
        <v>tabletop games</v>
      </c>
      <c r="S2280" s="4" t="b">
        <v>1</v>
      </c>
      <c r="T2280" s="4" t="s">
        <v>8297</v>
      </c>
    </row>
    <row r="2281" spans="1:20" ht="28.8" x14ac:dyDescent="0.3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11">
        <f t="shared" si="105"/>
        <v>42038.958333333336</v>
      </c>
      <c r="K2281" s="4">
        <v>1421436099</v>
      </c>
      <c r="L2281" s="11">
        <f t="shared" si="106"/>
        <v>42020.598368055551</v>
      </c>
      <c r="M2281" s="4" t="b">
        <v>0</v>
      </c>
      <c r="N2281" s="4">
        <v>32</v>
      </c>
      <c r="O2281" s="16">
        <f>(E2281/D2281)*100</f>
        <v>153.80000000000001</v>
      </c>
      <c r="P2281" s="7">
        <f t="shared" si="107"/>
        <v>48.0625</v>
      </c>
      <c r="Q2281" s="4" t="str">
        <f>LEFT(T2281,FIND("/",T2281,1)-1)</f>
        <v>games</v>
      </c>
      <c r="R2281" s="4" t="str">
        <f>RIGHT(T2281,LEN(T2281)-FIND("/",T2281))</f>
        <v>tabletop games</v>
      </c>
      <c r="S2281" s="4" t="b">
        <v>1</v>
      </c>
      <c r="T2281" s="4" t="s">
        <v>8297</v>
      </c>
    </row>
    <row r="2282" spans="1:20" ht="28.8" x14ac:dyDescent="0.3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11">
        <f t="shared" si="105"/>
        <v>42264.416562499995</v>
      </c>
      <c r="K2282" s="4">
        <v>1439909991</v>
      </c>
      <c r="L2282" s="11">
        <f t="shared" si="106"/>
        <v>42234.416562499995</v>
      </c>
      <c r="M2282" s="4" t="b">
        <v>0</v>
      </c>
      <c r="N2282" s="4">
        <v>480</v>
      </c>
      <c r="O2282" s="16">
        <f>(E2282/D2282)*100</f>
        <v>403.57653061224488</v>
      </c>
      <c r="P2282" s="7">
        <f t="shared" si="107"/>
        <v>82.396874999999994</v>
      </c>
      <c r="Q2282" s="4" t="str">
        <f>LEFT(T2282,FIND("/",T2282,1)-1)</f>
        <v>games</v>
      </c>
      <c r="R2282" s="4" t="str">
        <f>RIGHT(T2282,LEN(T2282)-FIND("/",T2282))</f>
        <v>tabletop games</v>
      </c>
      <c r="S2282" s="4" t="b">
        <v>1</v>
      </c>
      <c r="T2282" s="4" t="s">
        <v>8297</v>
      </c>
    </row>
    <row r="2283" spans="1:20" ht="28.8" x14ac:dyDescent="0.3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11">
        <f t="shared" si="105"/>
        <v>40749.076388888883</v>
      </c>
      <c r="K2283" s="4">
        <v>1306219897</v>
      </c>
      <c r="L2283" s="11">
        <f t="shared" si="106"/>
        <v>40687.077511574069</v>
      </c>
      <c r="M2283" s="4" t="b">
        <v>0</v>
      </c>
      <c r="N2283" s="4">
        <v>11</v>
      </c>
      <c r="O2283" s="16">
        <f>(E2283/D2283)*100</f>
        <v>185</v>
      </c>
      <c r="P2283" s="7">
        <f t="shared" si="107"/>
        <v>50.454545454545453</v>
      </c>
      <c r="Q2283" s="4" t="str">
        <f>LEFT(T2283,FIND("/",T2283,1)-1)</f>
        <v>music</v>
      </c>
      <c r="R2283" s="4" t="str">
        <f>RIGHT(T2283,LEN(T2283)-FIND("/",T2283))</f>
        <v>rock</v>
      </c>
      <c r="S2283" s="4" t="b">
        <v>1</v>
      </c>
      <c r="T2283" s="4" t="s">
        <v>8276</v>
      </c>
    </row>
    <row r="2284" spans="1:20" x14ac:dyDescent="0.3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11">
        <f t="shared" si="105"/>
        <v>42382.966273148144</v>
      </c>
      <c r="K2284" s="4">
        <v>1447560686</v>
      </c>
      <c r="L2284" s="11">
        <f t="shared" si="106"/>
        <v>42322.966273148144</v>
      </c>
      <c r="M2284" s="4" t="b">
        <v>0</v>
      </c>
      <c r="N2284" s="4">
        <v>12</v>
      </c>
      <c r="O2284" s="16">
        <f>(E2284/D2284)*100</f>
        <v>185.33333333333331</v>
      </c>
      <c r="P2284" s="7">
        <f t="shared" si="107"/>
        <v>115.83333333333333</v>
      </c>
      <c r="Q2284" s="4" t="str">
        <f>LEFT(T2284,FIND("/",T2284,1)-1)</f>
        <v>music</v>
      </c>
      <c r="R2284" s="4" t="str">
        <f>RIGHT(T2284,LEN(T2284)-FIND("/",T2284))</f>
        <v>rock</v>
      </c>
      <c r="S2284" s="4" t="b">
        <v>1</v>
      </c>
      <c r="T2284" s="4" t="s">
        <v>8276</v>
      </c>
    </row>
    <row r="2285" spans="1:20" ht="28.8" x14ac:dyDescent="0.3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11">
        <f t="shared" si="105"/>
        <v>41037.875046296293</v>
      </c>
      <c r="K2285" s="4">
        <v>1331348404</v>
      </c>
      <c r="L2285" s="11">
        <f t="shared" si="106"/>
        <v>40977.916712962957</v>
      </c>
      <c r="M2285" s="4" t="b">
        <v>0</v>
      </c>
      <c r="N2285" s="4">
        <v>48</v>
      </c>
      <c r="O2285" s="16">
        <f>(E2285/D2285)*100</f>
        <v>100.85533333333332</v>
      </c>
      <c r="P2285" s="7">
        <f t="shared" si="107"/>
        <v>63.03458333333333</v>
      </c>
      <c r="Q2285" s="4" t="str">
        <f>LEFT(T2285,FIND("/",T2285,1)-1)</f>
        <v>music</v>
      </c>
      <c r="R2285" s="4" t="str">
        <f>RIGHT(T2285,LEN(T2285)-FIND("/",T2285))</f>
        <v>rock</v>
      </c>
      <c r="S2285" s="4" t="b">
        <v>1</v>
      </c>
      <c r="T2285" s="4" t="s">
        <v>8276</v>
      </c>
    </row>
    <row r="2286" spans="1:20" x14ac:dyDescent="0.3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11">
        <f t="shared" si="105"/>
        <v>40613.958333333328</v>
      </c>
      <c r="K2286" s="4">
        <v>1297451245</v>
      </c>
      <c r="L2286" s="11">
        <f t="shared" si="106"/>
        <v>40585.588483796295</v>
      </c>
      <c r="M2286" s="4" t="b">
        <v>0</v>
      </c>
      <c r="N2286" s="4">
        <v>59</v>
      </c>
      <c r="O2286" s="16">
        <f>(E2286/D2286)*100</f>
        <v>106.22116666666668</v>
      </c>
      <c r="P2286" s="7">
        <f t="shared" si="107"/>
        <v>108.02152542372882</v>
      </c>
      <c r="Q2286" s="4" t="str">
        <f>LEFT(T2286,FIND("/",T2286,1)-1)</f>
        <v>music</v>
      </c>
      <c r="R2286" s="4" t="str">
        <f>RIGHT(T2286,LEN(T2286)-FIND("/",T2286))</f>
        <v>rock</v>
      </c>
      <c r="S2286" s="4" t="b">
        <v>1</v>
      </c>
      <c r="T2286" s="4" t="s">
        <v>8276</v>
      </c>
    </row>
    <row r="2287" spans="1:20" ht="28.8" x14ac:dyDescent="0.3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11">
        <f t="shared" si="105"/>
        <v>41088.977349537032</v>
      </c>
      <c r="K2287" s="4">
        <v>1338352043</v>
      </c>
      <c r="L2287" s="11">
        <f t="shared" si="106"/>
        <v>41058.977349537032</v>
      </c>
      <c r="M2287" s="4" t="b">
        <v>0</v>
      </c>
      <c r="N2287" s="4">
        <v>79</v>
      </c>
      <c r="O2287" s="16">
        <f>(E2287/D2287)*100</f>
        <v>121.36666666666667</v>
      </c>
      <c r="P2287" s="7">
        <f t="shared" si="107"/>
        <v>46.088607594936711</v>
      </c>
      <c r="Q2287" s="4" t="str">
        <f>LEFT(T2287,FIND("/",T2287,1)-1)</f>
        <v>music</v>
      </c>
      <c r="R2287" s="4" t="str">
        <f>RIGHT(T2287,LEN(T2287)-FIND("/",T2287))</f>
        <v>rock</v>
      </c>
      <c r="S2287" s="4" t="b">
        <v>1</v>
      </c>
      <c r="T2287" s="4" t="s">
        <v>8276</v>
      </c>
    </row>
    <row r="2288" spans="1:20" ht="28.8" x14ac:dyDescent="0.3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11">
        <f t="shared" si="105"/>
        <v>41522.957638888889</v>
      </c>
      <c r="K2288" s="4">
        <v>1376003254</v>
      </c>
      <c r="L2288" s="11">
        <f t="shared" si="106"/>
        <v>41494.755254629628</v>
      </c>
      <c r="M2288" s="4" t="b">
        <v>0</v>
      </c>
      <c r="N2288" s="4">
        <v>14</v>
      </c>
      <c r="O2288" s="16">
        <f>(E2288/D2288)*100</f>
        <v>100.06666666666666</v>
      </c>
      <c r="P2288" s="7">
        <f t="shared" si="107"/>
        <v>107.21428571428571</v>
      </c>
      <c r="Q2288" s="4" t="str">
        <f>LEFT(T2288,FIND("/",T2288,1)-1)</f>
        <v>music</v>
      </c>
      <c r="R2288" s="4" t="str">
        <f>RIGHT(T2288,LEN(T2288)-FIND("/",T2288))</f>
        <v>rock</v>
      </c>
      <c r="S2288" s="4" t="b">
        <v>1</v>
      </c>
      <c r="T2288" s="4" t="s">
        <v>8276</v>
      </c>
    </row>
    <row r="2289" spans="1:20" ht="28.8" x14ac:dyDescent="0.3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11">
        <f t="shared" si="105"/>
        <v>41813.459027777775</v>
      </c>
      <c r="K2289" s="4">
        <v>1401724860</v>
      </c>
      <c r="L2289" s="11">
        <f t="shared" si="106"/>
        <v>41792.459027777775</v>
      </c>
      <c r="M2289" s="4" t="b">
        <v>0</v>
      </c>
      <c r="N2289" s="4">
        <v>106</v>
      </c>
      <c r="O2289" s="16">
        <f>(E2289/D2289)*100</f>
        <v>119.97755555555555</v>
      </c>
      <c r="P2289" s="7">
        <f t="shared" si="107"/>
        <v>50.9338679245283</v>
      </c>
      <c r="Q2289" s="4" t="str">
        <f>LEFT(T2289,FIND("/",T2289,1)-1)</f>
        <v>music</v>
      </c>
      <c r="R2289" s="4" t="str">
        <f>RIGHT(T2289,LEN(T2289)-FIND("/",T2289))</f>
        <v>rock</v>
      </c>
      <c r="S2289" s="4" t="b">
        <v>1</v>
      </c>
      <c r="T2289" s="4" t="s">
        <v>8276</v>
      </c>
    </row>
    <row r="2290" spans="1:20" ht="28.8" x14ac:dyDescent="0.3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11">
        <f t="shared" si="105"/>
        <v>41086.541666666664</v>
      </c>
      <c r="K2290" s="4">
        <v>1339098689</v>
      </c>
      <c r="L2290" s="11">
        <f t="shared" si="106"/>
        <v>41067.619085648148</v>
      </c>
      <c r="M2290" s="4" t="b">
        <v>0</v>
      </c>
      <c r="N2290" s="4">
        <v>25</v>
      </c>
      <c r="O2290" s="16">
        <f>(E2290/D2290)*100</f>
        <v>100.1</v>
      </c>
      <c r="P2290" s="7">
        <f t="shared" si="107"/>
        <v>40.04</v>
      </c>
      <c r="Q2290" s="4" t="str">
        <f>LEFT(T2290,FIND("/",T2290,1)-1)</f>
        <v>music</v>
      </c>
      <c r="R2290" s="4" t="str">
        <f>RIGHT(T2290,LEN(T2290)-FIND("/",T2290))</f>
        <v>rock</v>
      </c>
      <c r="S2290" s="4" t="b">
        <v>1</v>
      </c>
      <c r="T2290" s="4" t="s">
        <v>8276</v>
      </c>
    </row>
    <row r="2291" spans="1:20" ht="28.8" x14ac:dyDescent="0.3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11">
        <f t="shared" si="105"/>
        <v>41614.765277777777</v>
      </c>
      <c r="K2291" s="4">
        <v>1382659060</v>
      </c>
      <c r="L2291" s="11">
        <f t="shared" si="106"/>
        <v>41571.790046296293</v>
      </c>
      <c r="M2291" s="4" t="b">
        <v>0</v>
      </c>
      <c r="N2291" s="4">
        <v>25</v>
      </c>
      <c r="O2291" s="16">
        <f>(E2291/D2291)*100</f>
        <v>107.4</v>
      </c>
      <c r="P2291" s="7">
        <f t="shared" si="107"/>
        <v>64.44</v>
      </c>
      <c r="Q2291" s="4" t="str">
        <f>LEFT(T2291,FIND("/",T2291,1)-1)</f>
        <v>music</v>
      </c>
      <c r="R2291" s="4" t="str">
        <f>RIGHT(T2291,LEN(T2291)-FIND("/",T2291))</f>
        <v>rock</v>
      </c>
      <c r="S2291" s="4" t="b">
        <v>1</v>
      </c>
      <c r="T2291" s="4" t="s">
        <v>8276</v>
      </c>
    </row>
    <row r="2292" spans="1:20" x14ac:dyDescent="0.3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11">
        <f t="shared" si="105"/>
        <v>40148.5</v>
      </c>
      <c r="K2292" s="4">
        <v>1252908330</v>
      </c>
      <c r="L2292" s="11">
        <f t="shared" si="106"/>
        <v>40070.045486111107</v>
      </c>
      <c r="M2292" s="4" t="b">
        <v>0</v>
      </c>
      <c r="N2292" s="4">
        <v>29</v>
      </c>
      <c r="O2292" s="16">
        <f>(E2292/D2292)*100</f>
        <v>104.06666666666666</v>
      </c>
      <c r="P2292" s="7">
        <f t="shared" si="107"/>
        <v>53.827586206896555</v>
      </c>
      <c r="Q2292" s="4" t="str">
        <f>LEFT(T2292,FIND("/",T2292,1)-1)</f>
        <v>music</v>
      </c>
      <c r="R2292" s="4" t="str">
        <f>RIGHT(T2292,LEN(T2292)-FIND("/",T2292))</f>
        <v>rock</v>
      </c>
      <c r="S2292" s="4" t="b">
        <v>1</v>
      </c>
      <c r="T2292" s="4" t="s">
        <v>8276</v>
      </c>
    </row>
    <row r="2293" spans="1:20" ht="28.8" x14ac:dyDescent="0.3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11">
        <f t="shared" si="105"/>
        <v>41021.958333333328</v>
      </c>
      <c r="K2293" s="4">
        <v>1332199618</v>
      </c>
      <c r="L2293" s="11">
        <f t="shared" si="106"/>
        <v>40987.768726851849</v>
      </c>
      <c r="M2293" s="4" t="b">
        <v>0</v>
      </c>
      <c r="N2293" s="4">
        <v>43</v>
      </c>
      <c r="O2293" s="16">
        <f>(E2293/D2293)*100</f>
        <v>172.8</v>
      </c>
      <c r="P2293" s="7">
        <f t="shared" si="107"/>
        <v>100.46511627906976</v>
      </c>
      <c r="Q2293" s="4" t="str">
        <f>LEFT(T2293,FIND("/",T2293,1)-1)</f>
        <v>music</v>
      </c>
      <c r="R2293" s="4" t="str">
        <f>RIGHT(T2293,LEN(T2293)-FIND("/",T2293))</f>
        <v>rock</v>
      </c>
      <c r="S2293" s="4" t="b">
        <v>1</v>
      </c>
      <c r="T2293" s="4" t="s">
        <v>8276</v>
      </c>
    </row>
    <row r="2294" spans="1:20" ht="28.8" x14ac:dyDescent="0.3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11">
        <f t="shared" si="105"/>
        <v>41017.489305555551</v>
      </c>
      <c r="K2294" s="4">
        <v>1332175476</v>
      </c>
      <c r="L2294" s="11">
        <f t="shared" si="106"/>
        <v>40987.489305555551</v>
      </c>
      <c r="M2294" s="4" t="b">
        <v>0</v>
      </c>
      <c r="N2294" s="4">
        <v>46</v>
      </c>
      <c r="O2294" s="16">
        <f>(E2294/D2294)*100</f>
        <v>107.2505</v>
      </c>
      <c r="P2294" s="7">
        <f t="shared" si="107"/>
        <v>46.630652173913049</v>
      </c>
      <c r="Q2294" s="4" t="str">
        <f>LEFT(T2294,FIND("/",T2294,1)-1)</f>
        <v>music</v>
      </c>
      <c r="R2294" s="4" t="str">
        <f>RIGHT(T2294,LEN(T2294)-FIND("/",T2294))</f>
        <v>rock</v>
      </c>
      <c r="S2294" s="4" t="b">
        <v>1</v>
      </c>
      <c r="T2294" s="4" t="s">
        <v>8276</v>
      </c>
    </row>
    <row r="2295" spans="1:20" x14ac:dyDescent="0.3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11">
        <f t="shared" si="105"/>
        <v>41176.957638888889</v>
      </c>
      <c r="K2295" s="4">
        <v>1346345999</v>
      </c>
      <c r="L2295" s="11">
        <f t="shared" si="106"/>
        <v>41151.499988425923</v>
      </c>
      <c r="M2295" s="4" t="b">
        <v>0</v>
      </c>
      <c r="N2295" s="4">
        <v>27</v>
      </c>
      <c r="O2295" s="16">
        <f>(E2295/D2295)*100</f>
        <v>108.23529411764706</v>
      </c>
      <c r="P2295" s="7">
        <f t="shared" si="107"/>
        <v>34.074074074074076</v>
      </c>
      <c r="Q2295" s="4" t="str">
        <f>LEFT(T2295,FIND("/",T2295,1)-1)</f>
        <v>music</v>
      </c>
      <c r="R2295" s="4" t="str">
        <f>RIGHT(T2295,LEN(T2295)-FIND("/",T2295))</f>
        <v>rock</v>
      </c>
      <c r="S2295" s="4" t="b">
        <v>1</v>
      </c>
      <c r="T2295" s="4" t="s">
        <v>8276</v>
      </c>
    </row>
    <row r="2296" spans="1:20" ht="28.8" x14ac:dyDescent="0.3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11">
        <f t="shared" si="105"/>
        <v>41294.514814814815</v>
      </c>
      <c r="K2296" s="4">
        <v>1356110480</v>
      </c>
      <c r="L2296" s="11">
        <f t="shared" si="106"/>
        <v>41264.514814814815</v>
      </c>
      <c r="M2296" s="4" t="b">
        <v>0</v>
      </c>
      <c r="N2296" s="4">
        <v>112</v>
      </c>
      <c r="O2296" s="16">
        <f>(E2296/D2296)*100</f>
        <v>146.08079999999998</v>
      </c>
      <c r="P2296" s="7">
        <f t="shared" si="107"/>
        <v>65.214642857142863</v>
      </c>
      <c r="Q2296" s="4" t="str">
        <f>LEFT(T2296,FIND("/",T2296,1)-1)</f>
        <v>music</v>
      </c>
      <c r="R2296" s="4" t="str">
        <f>RIGHT(T2296,LEN(T2296)-FIND("/",T2296))</f>
        <v>rock</v>
      </c>
      <c r="S2296" s="4" t="b">
        <v>1</v>
      </c>
      <c r="T2296" s="4" t="s">
        <v>8276</v>
      </c>
    </row>
    <row r="2297" spans="1:20" ht="28.8" x14ac:dyDescent="0.3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11">
        <f t="shared" si="105"/>
        <v>41300.746018518512</v>
      </c>
      <c r="K2297" s="4">
        <v>1356648856</v>
      </c>
      <c r="L2297" s="11">
        <f t="shared" si="106"/>
        <v>41270.746018518512</v>
      </c>
      <c r="M2297" s="4" t="b">
        <v>0</v>
      </c>
      <c r="N2297" s="4">
        <v>34</v>
      </c>
      <c r="O2297" s="16">
        <f>(E2297/D2297)*100</f>
        <v>125.25</v>
      </c>
      <c r="P2297" s="7">
        <f t="shared" si="107"/>
        <v>44.205882352941174</v>
      </c>
      <c r="Q2297" s="4" t="str">
        <f>LEFT(T2297,FIND("/",T2297,1)-1)</f>
        <v>music</v>
      </c>
      <c r="R2297" s="4" t="str">
        <f>RIGHT(T2297,LEN(T2297)-FIND("/",T2297))</f>
        <v>rock</v>
      </c>
      <c r="S2297" s="4" t="b">
        <v>1</v>
      </c>
      <c r="T2297" s="4" t="s">
        <v>8276</v>
      </c>
    </row>
    <row r="2298" spans="1:20" x14ac:dyDescent="0.3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11">
        <f t="shared" si="105"/>
        <v>40962.52344907407</v>
      </c>
      <c r="K2298" s="4">
        <v>1326994426</v>
      </c>
      <c r="L2298" s="11">
        <f t="shared" si="106"/>
        <v>40927.52344907407</v>
      </c>
      <c r="M2298" s="4" t="b">
        <v>0</v>
      </c>
      <c r="N2298" s="4">
        <v>145</v>
      </c>
      <c r="O2298" s="16">
        <f>(E2298/D2298)*100</f>
        <v>149.07142857142856</v>
      </c>
      <c r="P2298" s="7">
        <f t="shared" si="107"/>
        <v>71.965517241379317</v>
      </c>
      <c r="Q2298" s="4" t="str">
        <f>LEFT(T2298,FIND("/",T2298,1)-1)</f>
        <v>music</v>
      </c>
      <c r="R2298" s="4" t="str">
        <f>RIGHT(T2298,LEN(T2298)-FIND("/",T2298))</f>
        <v>rock</v>
      </c>
      <c r="S2298" s="4" t="b">
        <v>1</v>
      </c>
      <c r="T2298" s="4" t="s">
        <v>8276</v>
      </c>
    </row>
    <row r="2299" spans="1:20" x14ac:dyDescent="0.3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11">
        <f t="shared" si="105"/>
        <v>40981.957638888889</v>
      </c>
      <c r="K2299" s="4">
        <v>1328749249</v>
      </c>
      <c r="L2299" s="11">
        <f t="shared" si="106"/>
        <v>40947.83390046296</v>
      </c>
      <c r="M2299" s="4" t="b">
        <v>0</v>
      </c>
      <c r="N2299" s="4">
        <v>19</v>
      </c>
      <c r="O2299" s="16">
        <f>(E2299/D2299)*100</f>
        <v>100.6</v>
      </c>
      <c r="P2299" s="7">
        <f t="shared" si="107"/>
        <v>52.94736842105263</v>
      </c>
      <c r="Q2299" s="4" t="str">
        <f>LEFT(T2299,FIND("/",T2299,1)-1)</f>
        <v>music</v>
      </c>
      <c r="R2299" s="4" t="str">
        <f>RIGHT(T2299,LEN(T2299)-FIND("/",T2299))</f>
        <v>rock</v>
      </c>
      <c r="S2299" s="4" t="b">
        <v>1</v>
      </c>
      <c r="T2299" s="4" t="s">
        <v>8276</v>
      </c>
    </row>
    <row r="2300" spans="1:20" x14ac:dyDescent="0.3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11">
        <f t="shared" si="105"/>
        <v>41724.59065972222</v>
      </c>
      <c r="K2300" s="4">
        <v>1393272633</v>
      </c>
      <c r="L2300" s="11">
        <f t="shared" si="106"/>
        <v>41694.632326388884</v>
      </c>
      <c r="M2300" s="4" t="b">
        <v>0</v>
      </c>
      <c r="N2300" s="4">
        <v>288</v>
      </c>
      <c r="O2300" s="16">
        <f>(E2300/D2300)*100</f>
        <v>105.07333333333332</v>
      </c>
      <c r="P2300" s="7">
        <f t="shared" si="107"/>
        <v>109.45138888888889</v>
      </c>
      <c r="Q2300" s="4" t="str">
        <f>LEFT(T2300,FIND("/",T2300,1)-1)</f>
        <v>music</v>
      </c>
      <c r="R2300" s="4" t="str">
        <f>RIGHT(T2300,LEN(T2300)-FIND("/",T2300))</f>
        <v>rock</v>
      </c>
      <c r="S2300" s="4" t="b">
        <v>1</v>
      </c>
      <c r="T2300" s="4" t="s">
        <v>8276</v>
      </c>
    </row>
    <row r="2301" spans="1:20" x14ac:dyDescent="0.3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11">
        <f t="shared" si="105"/>
        <v>40579.824178240735</v>
      </c>
      <c r="K2301" s="4">
        <v>1295657209</v>
      </c>
      <c r="L2301" s="11">
        <f t="shared" si="106"/>
        <v>40564.824178240735</v>
      </c>
      <c r="M2301" s="4" t="b">
        <v>0</v>
      </c>
      <c r="N2301" s="4">
        <v>14</v>
      </c>
      <c r="O2301" s="16">
        <f>(E2301/D2301)*100</f>
        <v>350.16666666666663</v>
      </c>
      <c r="P2301" s="7">
        <f t="shared" si="107"/>
        <v>75.035714285714292</v>
      </c>
      <c r="Q2301" s="4" t="str">
        <f>LEFT(T2301,FIND("/",T2301,1)-1)</f>
        <v>music</v>
      </c>
      <c r="R2301" s="4" t="str">
        <f>RIGHT(T2301,LEN(T2301)-FIND("/",T2301))</f>
        <v>rock</v>
      </c>
      <c r="S2301" s="4" t="b">
        <v>1</v>
      </c>
      <c r="T2301" s="4" t="s">
        <v>8276</v>
      </c>
    </row>
    <row r="2302" spans="1:20" ht="28.8" x14ac:dyDescent="0.3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11">
        <f t="shared" si="105"/>
        <v>41088.518703703703</v>
      </c>
      <c r="K2302" s="4">
        <v>1339694816</v>
      </c>
      <c r="L2302" s="11">
        <f t="shared" si="106"/>
        <v>41074.518703703703</v>
      </c>
      <c r="M2302" s="4" t="b">
        <v>0</v>
      </c>
      <c r="N2302" s="4">
        <v>7</v>
      </c>
      <c r="O2302" s="16">
        <f>(E2302/D2302)*100</f>
        <v>101.25</v>
      </c>
      <c r="P2302" s="7">
        <f t="shared" si="107"/>
        <v>115.71428571428571</v>
      </c>
      <c r="Q2302" s="4" t="str">
        <f>LEFT(T2302,FIND("/",T2302,1)-1)</f>
        <v>music</v>
      </c>
      <c r="R2302" s="4" t="str">
        <f>RIGHT(T2302,LEN(T2302)-FIND("/",T2302))</f>
        <v>rock</v>
      </c>
      <c r="S2302" s="4" t="b">
        <v>1</v>
      </c>
      <c r="T2302" s="4" t="s">
        <v>8276</v>
      </c>
    </row>
    <row r="2303" spans="1:20" x14ac:dyDescent="0.3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11">
        <f t="shared" si="105"/>
        <v>41445.938611111109</v>
      </c>
      <c r="K2303" s="4">
        <v>1369193496</v>
      </c>
      <c r="L2303" s="11">
        <f t="shared" si="106"/>
        <v>41415.938611111109</v>
      </c>
      <c r="M2303" s="4" t="b">
        <v>1</v>
      </c>
      <c r="N2303" s="4">
        <v>211</v>
      </c>
      <c r="O2303" s="16">
        <f>(E2303/D2303)*100</f>
        <v>133.6044</v>
      </c>
      <c r="P2303" s="7">
        <f t="shared" si="107"/>
        <v>31.659810426540286</v>
      </c>
      <c r="Q2303" s="4" t="str">
        <f>LEFT(T2303,FIND("/",T2303,1)-1)</f>
        <v>music</v>
      </c>
      <c r="R2303" s="4" t="str">
        <f>RIGHT(T2303,LEN(T2303)-FIND("/",T2303))</f>
        <v>indie rock</v>
      </c>
      <c r="S2303" s="4" t="b">
        <v>1</v>
      </c>
      <c r="T2303" s="4" t="s">
        <v>8279</v>
      </c>
    </row>
    <row r="2304" spans="1:20" x14ac:dyDescent="0.3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11">
        <f t="shared" si="105"/>
        <v>41639.083333333328</v>
      </c>
      <c r="K2304" s="4">
        <v>1385585434</v>
      </c>
      <c r="L2304" s="11">
        <f t="shared" si="106"/>
        <v>41605.660115740735</v>
      </c>
      <c r="M2304" s="4" t="b">
        <v>1</v>
      </c>
      <c r="N2304" s="4">
        <v>85</v>
      </c>
      <c r="O2304" s="16">
        <f>(E2304/D2304)*100</f>
        <v>170.65217391304347</v>
      </c>
      <c r="P2304" s="7">
        <f t="shared" si="107"/>
        <v>46.176470588235297</v>
      </c>
      <c r="Q2304" s="4" t="str">
        <f>LEFT(T2304,FIND("/",T2304,1)-1)</f>
        <v>music</v>
      </c>
      <c r="R2304" s="4" t="str">
        <f>RIGHT(T2304,LEN(T2304)-FIND("/",T2304))</f>
        <v>indie rock</v>
      </c>
      <c r="S2304" s="4" t="b">
        <v>1</v>
      </c>
      <c r="T2304" s="4" t="s">
        <v>8279</v>
      </c>
    </row>
    <row r="2305" spans="1:20" ht="28.8" x14ac:dyDescent="0.3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11">
        <f t="shared" si="105"/>
        <v>40889.944398148145</v>
      </c>
      <c r="K2305" s="4">
        <v>1320287996</v>
      </c>
      <c r="L2305" s="11">
        <f t="shared" si="106"/>
        <v>40849.902731481481</v>
      </c>
      <c r="M2305" s="4" t="b">
        <v>1</v>
      </c>
      <c r="N2305" s="4">
        <v>103</v>
      </c>
      <c r="O2305" s="16">
        <f>(E2305/D2305)*100</f>
        <v>109.35829457364341</v>
      </c>
      <c r="P2305" s="7">
        <f t="shared" si="107"/>
        <v>68.481650485436887</v>
      </c>
      <c r="Q2305" s="4" t="str">
        <f>LEFT(T2305,FIND("/",T2305,1)-1)</f>
        <v>music</v>
      </c>
      <c r="R2305" s="4" t="str">
        <f>RIGHT(T2305,LEN(T2305)-FIND("/",T2305))</f>
        <v>indie rock</v>
      </c>
      <c r="S2305" s="4" t="b">
        <v>1</v>
      </c>
      <c r="T2305" s="4" t="s">
        <v>8279</v>
      </c>
    </row>
    <row r="2306" spans="1:20" x14ac:dyDescent="0.3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11">
        <f t="shared" si="105"/>
        <v>40543.999305555553</v>
      </c>
      <c r="K2306" s="4">
        <v>1290281691</v>
      </c>
      <c r="L2306" s="11">
        <f t="shared" si="106"/>
        <v>40502.607534722221</v>
      </c>
      <c r="M2306" s="4" t="b">
        <v>1</v>
      </c>
      <c r="N2306" s="4">
        <v>113</v>
      </c>
      <c r="O2306" s="16">
        <f>(E2306/D2306)*100</f>
        <v>100.70033333333335</v>
      </c>
      <c r="P2306" s="7">
        <f t="shared" si="107"/>
        <v>53.469203539823013</v>
      </c>
      <c r="Q2306" s="4" t="str">
        <f>LEFT(T2306,FIND("/",T2306,1)-1)</f>
        <v>music</v>
      </c>
      <c r="R2306" s="4" t="str">
        <f>RIGHT(T2306,LEN(T2306)-FIND("/",T2306))</f>
        <v>indie rock</v>
      </c>
      <c r="S2306" s="4" t="b">
        <v>1</v>
      </c>
      <c r="T2306" s="4" t="s">
        <v>8279</v>
      </c>
    </row>
    <row r="2307" spans="1:20" ht="28.8" x14ac:dyDescent="0.3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11">
        <f t="shared" ref="J2307:J2370" si="108">(((I2307/60)/60)/24)+DATE(1970,1,1)+(-5/24)</f>
        <v>41859.541666666664</v>
      </c>
      <c r="K2307" s="4">
        <v>1405356072</v>
      </c>
      <c r="L2307" s="11">
        <f t="shared" ref="L2307:L2370" si="109">(((K2307/60)/60)/24)+DATE(1970,1,1)+(-5/24)</f>
        <v>41834.486944444441</v>
      </c>
      <c r="M2307" s="4" t="b">
        <v>1</v>
      </c>
      <c r="N2307" s="4">
        <v>167</v>
      </c>
      <c r="O2307" s="16">
        <f>(E2307/D2307)*100</f>
        <v>101.22777777777779</v>
      </c>
      <c r="P2307" s="7">
        <f t="shared" ref="P2307:P2370" si="110">(E2307/N2307)</f>
        <v>109.10778443113773</v>
      </c>
      <c r="Q2307" s="4" t="str">
        <f>LEFT(T2307,FIND("/",T2307,1)-1)</f>
        <v>music</v>
      </c>
      <c r="R2307" s="4" t="str">
        <f>RIGHT(T2307,LEN(T2307)-FIND("/",T2307))</f>
        <v>indie rock</v>
      </c>
      <c r="S2307" s="4" t="b">
        <v>1</v>
      </c>
      <c r="T2307" s="4" t="s">
        <v>8279</v>
      </c>
    </row>
    <row r="2308" spans="1:20" ht="28.8" x14ac:dyDescent="0.3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11">
        <f t="shared" si="108"/>
        <v>40977.959826388884</v>
      </c>
      <c r="K2308" s="4">
        <v>1328760129</v>
      </c>
      <c r="L2308" s="11">
        <f t="shared" si="109"/>
        <v>40947.959826388884</v>
      </c>
      <c r="M2308" s="4" t="b">
        <v>1</v>
      </c>
      <c r="N2308" s="4">
        <v>73</v>
      </c>
      <c r="O2308" s="16">
        <f>(E2308/D2308)*100</f>
        <v>106.75857142857143</v>
      </c>
      <c r="P2308" s="7">
        <f t="shared" si="110"/>
        <v>51.185616438356163</v>
      </c>
      <c r="Q2308" s="4" t="str">
        <f>LEFT(T2308,FIND("/",T2308,1)-1)</f>
        <v>music</v>
      </c>
      <c r="R2308" s="4" t="str">
        <f>RIGHT(T2308,LEN(T2308)-FIND("/",T2308))</f>
        <v>indie rock</v>
      </c>
      <c r="S2308" s="4" t="b">
        <v>1</v>
      </c>
      <c r="T2308" s="4" t="s">
        <v>8279</v>
      </c>
    </row>
    <row r="2309" spans="1:20" ht="28.8" x14ac:dyDescent="0.3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11">
        <f t="shared" si="108"/>
        <v>41034.59407407407</v>
      </c>
      <c r="K2309" s="4">
        <v>1333653333</v>
      </c>
      <c r="L2309" s="11">
        <f t="shared" si="109"/>
        <v>41004.594131944439</v>
      </c>
      <c r="M2309" s="4" t="b">
        <v>1</v>
      </c>
      <c r="N2309" s="4">
        <v>75</v>
      </c>
      <c r="O2309" s="16">
        <f>(E2309/D2309)*100</f>
        <v>106.65777537961894</v>
      </c>
      <c r="P2309" s="7">
        <f t="shared" si="110"/>
        <v>27.936800000000002</v>
      </c>
      <c r="Q2309" s="4" t="str">
        <f>LEFT(T2309,FIND("/",T2309,1)-1)</f>
        <v>music</v>
      </c>
      <c r="R2309" s="4" t="str">
        <f>RIGHT(T2309,LEN(T2309)-FIND("/",T2309))</f>
        <v>indie rock</v>
      </c>
      <c r="S2309" s="4" t="b">
        <v>1</v>
      </c>
      <c r="T2309" s="4" t="s">
        <v>8279</v>
      </c>
    </row>
    <row r="2310" spans="1:20" ht="28.8" x14ac:dyDescent="0.3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11">
        <f t="shared" si="108"/>
        <v>41879.833333333328</v>
      </c>
      <c r="K2310" s="4">
        <v>1406847996</v>
      </c>
      <c r="L2310" s="11">
        <f t="shared" si="109"/>
        <v>41851.754583333335</v>
      </c>
      <c r="M2310" s="4" t="b">
        <v>1</v>
      </c>
      <c r="N2310" s="4">
        <v>614</v>
      </c>
      <c r="O2310" s="16">
        <f>(E2310/D2310)*100</f>
        <v>101.30622</v>
      </c>
      <c r="P2310" s="7">
        <f t="shared" si="110"/>
        <v>82.496921824104234</v>
      </c>
      <c r="Q2310" s="4" t="str">
        <f>LEFT(T2310,FIND("/",T2310,1)-1)</f>
        <v>music</v>
      </c>
      <c r="R2310" s="4" t="str">
        <f>RIGHT(T2310,LEN(T2310)-FIND("/",T2310))</f>
        <v>indie rock</v>
      </c>
      <c r="S2310" s="4" t="b">
        <v>1</v>
      </c>
      <c r="T2310" s="4" t="s">
        <v>8279</v>
      </c>
    </row>
    <row r="2311" spans="1:20" x14ac:dyDescent="0.3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11">
        <f t="shared" si="108"/>
        <v>41342.779363425921</v>
      </c>
      <c r="K2311" s="4">
        <v>1359848537</v>
      </c>
      <c r="L2311" s="11">
        <f t="shared" si="109"/>
        <v>41307.779363425921</v>
      </c>
      <c r="M2311" s="4" t="b">
        <v>1</v>
      </c>
      <c r="N2311" s="4">
        <v>107</v>
      </c>
      <c r="O2311" s="16">
        <f>(E2311/D2311)*100</f>
        <v>106.67450000000001</v>
      </c>
      <c r="P2311" s="7">
        <f t="shared" si="110"/>
        <v>59.817476635514019</v>
      </c>
      <c r="Q2311" s="4" t="str">
        <f>LEFT(T2311,FIND("/",T2311,1)-1)</f>
        <v>music</v>
      </c>
      <c r="R2311" s="4" t="str">
        <f>RIGHT(T2311,LEN(T2311)-FIND("/",T2311))</f>
        <v>indie rock</v>
      </c>
      <c r="S2311" s="4" t="b">
        <v>1</v>
      </c>
      <c r="T2311" s="4" t="s">
        <v>8279</v>
      </c>
    </row>
    <row r="2312" spans="1:20" ht="28.8" x14ac:dyDescent="0.3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11">
        <f t="shared" si="108"/>
        <v>41354.54415509259</v>
      </c>
      <c r="K2312" s="4">
        <v>1361300615</v>
      </c>
      <c r="L2312" s="11">
        <f t="shared" si="109"/>
        <v>41324.585821759254</v>
      </c>
      <c r="M2312" s="4" t="b">
        <v>1</v>
      </c>
      <c r="N2312" s="4">
        <v>1224</v>
      </c>
      <c r="O2312" s="16">
        <f>(E2312/D2312)*100</f>
        <v>428.83978378378379</v>
      </c>
      <c r="P2312" s="7">
        <f t="shared" si="110"/>
        <v>64.816470588235291</v>
      </c>
      <c r="Q2312" s="4" t="str">
        <f>LEFT(T2312,FIND("/",T2312,1)-1)</f>
        <v>music</v>
      </c>
      <c r="R2312" s="4" t="str">
        <f>RIGHT(T2312,LEN(T2312)-FIND("/",T2312))</f>
        <v>indie rock</v>
      </c>
      <c r="S2312" s="4" t="b">
        <v>1</v>
      </c>
      <c r="T2312" s="4" t="s">
        <v>8279</v>
      </c>
    </row>
    <row r="2313" spans="1:20" x14ac:dyDescent="0.3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11">
        <f t="shared" si="108"/>
        <v>41765.796168981477</v>
      </c>
      <c r="K2313" s="4">
        <v>1396829189</v>
      </c>
      <c r="L2313" s="11">
        <f t="shared" si="109"/>
        <v>41735.796168981477</v>
      </c>
      <c r="M2313" s="4" t="b">
        <v>1</v>
      </c>
      <c r="N2313" s="4">
        <v>104</v>
      </c>
      <c r="O2313" s="16">
        <f>(E2313/D2313)*100</f>
        <v>104.11111111111111</v>
      </c>
      <c r="P2313" s="7">
        <f t="shared" si="110"/>
        <v>90.09615384615384</v>
      </c>
      <c r="Q2313" s="4" t="str">
        <f>LEFT(T2313,FIND("/",T2313,1)-1)</f>
        <v>music</v>
      </c>
      <c r="R2313" s="4" t="str">
        <f>RIGHT(T2313,LEN(T2313)-FIND("/",T2313))</f>
        <v>indie rock</v>
      </c>
      <c r="S2313" s="4" t="b">
        <v>1</v>
      </c>
      <c r="T2313" s="4" t="s">
        <v>8279</v>
      </c>
    </row>
    <row r="2314" spans="1:20" x14ac:dyDescent="0.3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11">
        <f t="shared" si="108"/>
        <v>41747.75</v>
      </c>
      <c r="K2314" s="4">
        <v>1395155478</v>
      </c>
      <c r="L2314" s="11">
        <f t="shared" si="109"/>
        <v>41716.424513888887</v>
      </c>
      <c r="M2314" s="4" t="b">
        <v>1</v>
      </c>
      <c r="N2314" s="4">
        <v>79</v>
      </c>
      <c r="O2314" s="16">
        <f>(E2314/D2314)*100</f>
        <v>107.86666666666666</v>
      </c>
      <c r="P2314" s="7">
        <f t="shared" si="110"/>
        <v>40.962025316455694</v>
      </c>
      <c r="Q2314" s="4" t="str">
        <f>LEFT(T2314,FIND("/",T2314,1)-1)</f>
        <v>music</v>
      </c>
      <c r="R2314" s="4" t="str">
        <f>RIGHT(T2314,LEN(T2314)-FIND("/",T2314))</f>
        <v>indie rock</v>
      </c>
      <c r="S2314" s="4" t="b">
        <v>1</v>
      </c>
      <c r="T2314" s="4" t="s">
        <v>8279</v>
      </c>
    </row>
    <row r="2315" spans="1:20" x14ac:dyDescent="0.3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11">
        <f t="shared" si="108"/>
        <v>41032.750300925924</v>
      </c>
      <c r="K2315" s="4">
        <v>1333494026</v>
      </c>
      <c r="L2315" s="11">
        <f t="shared" si="109"/>
        <v>41002.750300925924</v>
      </c>
      <c r="M2315" s="4" t="b">
        <v>1</v>
      </c>
      <c r="N2315" s="4">
        <v>157</v>
      </c>
      <c r="O2315" s="16">
        <f>(E2315/D2315)*100</f>
        <v>175.84040000000002</v>
      </c>
      <c r="P2315" s="7">
        <f t="shared" si="110"/>
        <v>56.000127388535034</v>
      </c>
      <c r="Q2315" s="4" t="str">
        <f>LEFT(T2315,FIND("/",T2315,1)-1)</f>
        <v>music</v>
      </c>
      <c r="R2315" s="4" t="str">
        <f>RIGHT(T2315,LEN(T2315)-FIND("/",T2315))</f>
        <v>indie rock</v>
      </c>
      <c r="S2315" s="4" t="b">
        <v>1</v>
      </c>
      <c r="T2315" s="4" t="s">
        <v>8279</v>
      </c>
    </row>
    <row r="2316" spans="1:20" ht="28.8" x14ac:dyDescent="0.3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11">
        <f t="shared" si="108"/>
        <v>41067.343252314815</v>
      </c>
      <c r="K2316" s="4">
        <v>1336482857</v>
      </c>
      <c r="L2316" s="11">
        <f t="shared" si="109"/>
        <v>41037.343252314815</v>
      </c>
      <c r="M2316" s="4" t="b">
        <v>1</v>
      </c>
      <c r="N2316" s="4">
        <v>50</v>
      </c>
      <c r="O2316" s="16">
        <f>(E2316/D2316)*100</f>
        <v>156.97</v>
      </c>
      <c r="P2316" s="7">
        <f t="shared" si="110"/>
        <v>37.672800000000002</v>
      </c>
      <c r="Q2316" s="4" t="str">
        <f>LEFT(T2316,FIND("/",T2316,1)-1)</f>
        <v>music</v>
      </c>
      <c r="R2316" s="4" t="str">
        <f>RIGHT(T2316,LEN(T2316)-FIND("/",T2316))</f>
        <v>indie rock</v>
      </c>
      <c r="S2316" s="4" t="b">
        <v>1</v>
      </c>
      <c r="T2316" s="4" t="s">
        <v>8279</v>
      </c>
    </row>
    <row r="2317" spans="1:20" x14ac:dyDescent="0.3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11">
        <f t="shared" si="108"/>
        <v>41034.517858796295</v>
      </c>
      <c r="K2317" s="4">
        <v>1333646743</v>
      </c>
      <c r="L2317" s="11">
        <f t="shared" si="109"/>
        <v>41004.517858796295</v>
      </c>
      <c r="M2317" s="4" t="b">
        <v>1</v>
      </c>
      <c r="N2317" s="4">
        <v>64</v>
      </c>
      <c r="O2317" s="16">
        <f>(E2317/D2317)*100</f>
        <v>102.60000000000001</v>
      </c>
      <c r="P2317" s="7">
        <f t="shared" si="110"/>
        <v>40.078125</v>
      </c>
      <c r="Q2317" s="4" t="str">
        <f>LEFT(T2317,FIND("/",T2317,1)-1)</f>
        <v>music</v>
      </c>
      <c r="R2317" s="4" t="str">
        <f>RIGHT(T2317,LEN(T2317)-FIND("/",T2317))</f>
        <v>indie rock</v>
      </c>
      <c r="S2317" s="4" t="b">
        <v>1</v>
      </c>
      <c r="T2317" s="4" t="s">
        <v>8279</v>
      </c>
    </row>
    <row r="2318" spans="1:20" ht="28.8" x14ac:dyDescent="0.3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11">
        <f t="shared" si="108"/>
        <v>40156.558333333334</v>
      </c>
      <c r="K2318" s="4">
        <v>1253726650</v>
      </c>
      <c r="L2318" s="11">
        <f t="shared" si="109"/>
        <v>40079.516782407409</v>
      </c>
      <c r="M2318" s="4" t="b">
        <v>1</v>
      </c>
      <c r="N2318" s="4">
        <v>200</v>
      </c>
      <c r="O2318" s="16">
        <f>(E2318/D2318)*100</f>
        <v>104.04266666666666</v>
      </c>
      <c r="P2318" s="7">
        <f t="shared" si="110"/>
        <v>78.031999999999996</v>
      </c>
      <c r="Q2318" s="4" t="str">
        <f>LEFT(T2318,FIND("/",T2318,1)-1)</f>
        <v>music</v>
      </c>
      <c r="R2318" s="4" t="str">
        <f>RIGHT(T2318,LEN(T2318)-FIND("/",T2318))</f>
        <v>indie rock</v>
      </c>
      <c r="S2318" s="4" t="b">
        <v>1</v>
      </c>
      <c r="T2318" s="4" t="s">
        <v>8279</v>
      </c>
    </row>
    <row r="2319" spans="1:20" ht="28.8" x14ac:dyDescent="0.3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11">
        <f t="shared" si="108"/>
        <v>40224</v>
      </c>
      <c r="K2319" s="4">
        <v>1263474049</v>
      </c>
      <c r="L2319" s="11">
        <f t="shared" si="109"/>
        <v>40192.33390046296</v>
      </c>
      <c r="M2319" s="4" t="b">
        <v>1</v>
      </c>
      <c r="N2319" s="4">
        <v>22</v>
      </c>
      <c r="O2319" s="16">
        <f>(E2319/D2319)*100</f>
        <v>104</v>
      </c>
      <c r="P2319" s="7">
        <f t="shared" si="110"/>
        <v>18.90909090909091</v>
      </c>
      <c r="Q2319" s="4" t="str">
        <f>LEFT(T2319,FIND("/",T2319,1)-1)</f>
        <v>music</v>
      </c>
      <c r="R2319" s="4" t="str">
        <f>RIGHT(T2319,LEN(T2319)-FIND("/",T2319))</f>
        <v>indie rock</v>
      </c>
      <c r="S2319" s="4" t="b">
        <v>1</v>
      </c>
      <c r="T2319" s="4" t="s">
        <v>8279</v>
      </c>
    </row>
    <row r="2320" spans="1:20" ht="28.8" x14ac:dyDescent="0.3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11">
        <f t="shared" si="108"/>
        <v>40081.957638888889</v>
      </c>
      <c r="K2320" s="4">
        <v>1251214014</v>
      </c>
      <c r="L2320" s="11">
        <f t="shared" si="109"/>
        <v>40050.435347222221</v>
      </c>
      <c r="M2320" s="4" t="b">
        <v>1</v>
      </c>
      <c r="N2320" s="4">
        <v>163</v>
      </c>
      <c r="O2320" s="16">
        <f>(E2320/D2320)*100</f>
        <v>121.05999999999999</v>
      </c>
      <c r="P2320" s="7">
        <f t="shared" si="110"/>
        <v>37.134969325153371</v>
      </c>
      <c r="Q2320" s="4" t="str">
        <f>LEFT(T2320,FIND("/",T2320,1)-1)</f>
        <v>music</v>
      </c>
      <c r="R2320" s="4" t="str">
        <f>RIGHT(T2320,LEN(T2320)-FIND("/",T2320))</f>
        <v>indie rock</v>
      </c>
      <c r="S2320" s="4" t="b">
        <v>1</v>
      </c>
      <c r="T2320" s="4" t="s">
        <v>8279</v>
      </c>
    </row>
    <row r="2321" spans="1:20" ht="28.8" x14ac:dyDescent="0.3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11">
        <f t="shared" si="108"/>
        <v>41622.873668981476</v>
      </c>
      <c r="K2321" s="4">
        <v>1384480685</v>
      </c>
      <c r="L2321" s="11">
        <f t="shared" si="109"/>
        <v>41592.873668981476</v>
      </c>
      <c r="M2321" s="4" t="b">
        <v>1</v>
      </c>
      <c r="N2321" s="4">
        <v>77</v>
      </c>
      <c r="O2321" s="16">
        <f>(E2321/D2321)*100</f>
        <v>107.69999999999999</v>
      </c>
      <c r="P2321" s="7">
        <f t="shared" si="110"/>
        <v>41.961038961038959</v>
      </c>
      <c r="Q2321" s="4" t="str">
        <f>LEFT(T2321,FIND("/",T2321,1)-1)</f>
        <v>music</v>
      </c>
      <c r="R2321" s="4" t="str">
        <f>RIGHT(T2321,LEN(T2321)-FIND("/",T2321))</f>
        <v>indie rock</v>
      </c>
      <c r="S2321" s="4" t="b">
        <v>1</v>
      </c>
      <c r="T2321" s="4" t="s">
        <v>8279</v>
      </c>
    </row>
    <row r="2322" spans="1:20" ht="28.8" x14ac:dyDescent="0.3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11">
        <f t="shared" si="108"/>
        <v>41731.567129629628</v>
      </c>
      <c r="K2322" s="4">
        <v>1393443400</v>
      </c>
      <c r="L2322" s="11">
        <f t="shared" si="109"/>
        <v>41696.608796296292</v>
      </c>
      <c r="M2322" s="4" t="b">
        <v>1</v>
      </c>
      <c r="N2322" s="4">
        <v>89</v>
      </c>
      <c r="O2322" s="16">
        <f>(E2322/D2322)*100</f>
        <v>108.66</v>
      </c>
      <c r="P2322" s="7">
        <f t="shared" si="110"/>
        <v>61.044943820224717</v>
      </c>
      <c r="Q2322" s="4" t="str">
        <f>LEFT(T2322,FIND("/",T2322,1)-1)</f>
        <v>music</v>
      </c>
      <c r="R2322" s="4" t="str">
        <f>RIGHT(T2322,LEN(T2322)-FIND("/",T2322))</f>
        <v>indie rock</v>
      </c>
      <c r="S2322" s="4" t="b">
        <v>1</v>
      </c>
      <c r="T2322" s="4" t="s">
        <v>8279</v>
      </c>
    </row>
    <row r="2323" spans="1:20" x14ac:dyDescent="0.3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11">
        <f t="shared" si="108"/>
        <v>42829.010428240734</v>
      </c>
      <c r="K2323" s="4">
        <v>1488694501</v>
      </c>
      <c r="L2323" s="11">
        <f t="shared" si="109"/>
        <v>42799.052094907405</v>
      </c>
      <c r="M2323" s="4" t="b">
        <v>0</v>
      </c>
      <c r="N2323" s="4">
        <v>64</v>
      </c>
      <c r="O2323" s="16">
        <f>(E2323/D2323)*100</f>
        <v>39.120962394619681</v>
      </c>
      <c r="P2323" s="7">
        <f t="shared" si="110"/>
        <v>64.53125</v>
      </c>
      <c r="Q2323" s="4" t="str">
        <f>LEFT(T2323,FIND("/",T2323,1)-1)</f>
        <v>food</v>
      </c>
      <c r="R2323" s="4" t="str">
        <f>RIGHT(T2323,LEN(T2323)-FIND("/",T2323))</f>
        <v>small batch</v>
      </c>
      <c r="S2323" s="4" t="b">
        <v>0</v>
      </c>
      <c r="T2323" s="4" t="s">
        <v>8298</v>
      </c>
    </row>
    <row r="2324" spans="1:20" x14ac:dyDescent="0.3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11">
        <f t="shared" si="108"/>
        <v>42834.645474537036</v>
      </c>
      <c r="K2324" s="4">
        <v>1489181369</v>
      </c>
      <c r="L2324" s="11">
        <f t="shared" si="109"/>
        <v>42804.687141203707</v>
      </c>
      <c r="M2324" s="4" t="b">
        <v>0</v>
      </c>
      <c r="N2324" s="4">
        <v>4</v>
      </c>
      <c r="O2324" s="16">
        <f>(E2324/D2324)*100</f>
        <v>3.1481481481481479</v>
      </c>
      <c r="P2324" s="7">
        <f t="shared" si="110"/>
        <v>21.25</v>
      </c>
      <c r="Q2324" s="4" t="str">
        <f>LEFT(T2324,FIND("/",T2324,1)-1)</f>
        <v>food</v>
      </c>
      <c r="R2324" s="4" t="str">
        <f>RIGHT(T2324,LEN(T2324)-FIND("/",T2324))</f>
        <v>small batch</v>
      </c>
      <c r="S2324" s="4" t="b">
        <v>0</v>
      </c>
      <c r="T2324" s="4" t="s">
        <v>8298</v>
      </c>
    </row>
    <row r="2325" spans="1:20" x14ac:dyDescent="0.3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11">
        <f t="shared" si="108"/>
        <v>42814.54684027777</v>
      </c>
      <c r="K2325" s="4">
        <v>1489428447</v>
      </c>
      <c r="L2325" s="11">
        <f t="shared" si="109"/>
        <v>42807.54684027777</v>
      </c>
      <c r="M2325" s="4" t="b">
        <v>0</v>
      </c>
      <c r="N2325" s="4">
        <v>4</v>
      </c>
      <c r="O2325" s="16">
        <f>(E2325/D2325)*100</f>
        <v>48</v>
      </c>
      <c r="P2325" s="7">
        <f t="shared" si="110"/>
        <v>30</v>
      </c>
      <c r="Q2325" s="4" t="str">
        <f>LEFT(T2325,FIND("/",T2325,1)-1)</f>
        <v>food</v>
      </c>
      <c r="R2325" s="4" t="str">
        <f>RIGHT(T2325,LEN(T2325)-FIND("/",T2325))</f>
        <v>small batch</v>
      </c>
      <c r="S2325" s="4" t="b">
        <v>0</v>
      </c>
      <c r="T2325" s="4" t="s">
        <v>8298</v>
      </c>
    </row>
    <row r="2326" spans="1:20" x14ac:dyDescent="0.3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11">
        <f t="shared" si="108"/>
        <v>42820.635243055549</v>
      </c>
      <c r="K2326" s="4">
        <v>1487970885</v>
      </c>
      <c r="L2326" s="11">
        <f t="shared" si="109"/>
        <v>42790.67690972222</v>
      </c>
      <c r="M2326" s="4" t="b">
        <v>0</v>
      </c>
      <c r="N2326" s="4">
        <v>61</v>
      </c>
      <c r="O2326" s="16">
        <f>(E2326/D2326)*100</f>
        <v>20.733333333333334</v>
      </c>
      <c r="P2326" s="7">
        <f t="shared" si="110"/>
        <v>25.491803278688526</v>
      </c>
      <c r="Q2326" s="4" t="str">
        <f>LEFT(T2326,FIND("/",T2326,1)-1)</f>
        <v>food</v>
      </c>
      <c r="R2326" s="4" t="str">
        <f>RIGHT(T2326,LEN(T2326)-FIND("/",T2326))</f>
        <v>small batch</v>
      </c>
      <c r="S2326" s="4" t="b">
        <v>0</v>
      </c>
      <c r="T2326" s="4" t="s">
        <v>8298</v>
      </c>
    </row>
    <row r="2327" spans="1:20" ht="28.8" x14ac:dyDescent="0.3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11">
        <f t="shared" si="108"/>
        <v>42823.772349537037</v>
      </c>
      <c r="K2327" s="4">
        <v>1488241931</v>
      </c>
      <c r="L2327" s="11">
        <f t="shared" si="109"/>
        <v>42793.814016203702</v>
      </c>
      <c r="M2327" s="4" t="b">
        <v>0</v>
      </c>
      <c r="N2327" s="4">
        <v>7</v>
      </c>
      <c r="O2327" s="16">
        <f>(E2327/D2327)*100</f>
        <v>8</v>
      </c>
      <c r="P2327" s="7">
        <f t="shared" si="110"/>
        <v>11.428571428571429</v>
      </c>
      <c r="Q2327" s="4" t="str">
        <f>LEFT(T2327,FIND("/",T2327,1)-1)</f>
        <v>food</v>
      </c>
      <c r="R2327" s="4" t="str">
        <f>RIGHT(T2327,LEN(T2327)-FIND("/",T2327))</f>
        <v>small batch</v>
      </c>
      <c r="S2327" s="4" t="b">
        <v>0</v>
      </c>
      <c r="T2327" s="4" t="s">
        <v>8298</v>
      </c>
    </row>
    <row r="2328" spans="1:20" ht="28.8" x14ac:dyDescent="0.3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11">
        <f t="shared" si="108"/>
        <v>42855.499999999993</v>
      </c>
      <c r="K2328" s="4">
        <v>1489106948</v>
      </c>
      <c r="L2328" s="11">
        <f t="shared" si="109"/>
        <v>42803.825787037036</v>
      </c>
      <c r="M2328" s="4" t="b">
        <v>0</v>
      </c>
      <c r="N2328" s="4">
        <v>1</v>
      </c>
      <c r="O2328" s="16">
        <f>(E2328/D2328)*100</f>
        <v>0.72</v>
      </c>
      <c r="P2328" s="7">
        <f t="shared" si="110"/>
        <v>108</v>
      </c>
      <c r="Q2328" s="4" t="str">
        <f>LEFT(T2328,FIND("/",T2328,1)-1)</f>
        <v>food</v>
      </c>
      <c r="R2328" s="4" t="str">
        <f>RIGHT(T2328,LEN(T2328)-FIND("/",T2328))</f>
        <v>small batch</v>
      </c>
      <c r="S2328" s="4" t="b">
        <v>0</v>
      </c>
      <c r="T2328" s="4" t="s">
        <v>8298</v>
      </c>
    </row>
    <row r="2329" spans="1:20" x14ac:dyDescent="0.3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11">
        <f t="shared" si="108"/>
        <v>41877.708796296298</v>
      </c>
      <c r="K2329" s="4">
        <v>1406066440</v>
      </c>
      <c r="L2329" s="11">
        <f t="shared" si="109"/>
        <v>41842.708796296298</v>
      </c>
      <c r="M2329" s="4" t="b">
        <v>1</v>
      </c>
      <c r="N2329" s="4">
        <v>3355</v>
      </c>
      <c r="O2329" s="16">
        <f>(E2329/D2329)*100</f>
        <v>526.09431428571429</v>
      </c>
      <c r="P2329" s="7">
        <f t="shared" si="110"/>
        <v>54.883162444113267</v>
      </c>
      <c r="Q2329" s="4" t="str">
        <f>LEFT(T2329,FIND("/",T2329,1)-1)</f>
        <v>food</v>
      </c>
      <c r="R2329" s="4" t="str">
        <f>RIGHT(T2329,LEN(T2329)-FIND("/",T2329))</f>
        <v>small batch</v>
      </c>
      <c r="S2329" s="4" t="b">
        <v>1</v>
      </c>
      <c r="T2329" s="4" t="s">
        <v>8298</v>
      </c>
    </row>
    <row r="2330" spans="1:20" ht="43.2" x14ac:dyDescent="0.3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11">
        <f t="shared" si="108"/>
        <v>42169.573344907411</v>
      </c>
      <c r="K2330" s="4">
        <v>1431715537</v>
      </c>
      <c r="L2330" s="11">
        <f t="shared" si="109"/>
        <v>42139.573344907411</v>
      </c>
      <c r="M2330" s="4" t="b">
        <v>1</v>
      </c>
      <c r="N2330" s="4">
        <v>537</v>
      </c>
      <c r="O2330" s="16">
        <f>(E2330/D2330)*100</f>
        <v>254.45000000000002</v>
      </c>
      <c r="P2330" s="7">
        <f t="shared" si="110"/>
        <v>47.383612662942269</v>
      </c>
      <c r="Q2330" s="4" t="str">
        <f>LEFT(T2330,FIND("/",T2330,1)-1)</f>
        <v>food</v>
      </c>
      <c r="R2330" s="4" t="str">
        <f>RIGHT(T2330,LEN(T2330)-FIND("/",T2330))</f>
        <v>small batch</v>
      </c>
      <c r="S2330" s="4" t="b">
        <v>1</v>
      </c>
      <c r="T2330" s="4" t="s">
        <v>8298</v>
      </c>
    </row>
    <row r="2331" spans="1:20" x14ac:dyDescent="0.3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11">
        <f t="shared" si="108"/>
        <v>41837.416041666664</v>
      </c>
      <c r="K2331" s="4">
        <v>1403017146</v>
      </c>
      <c r="L2331" s="11">
        <f t="shared" si="109"/>
        <v>41807.416041666664</v>
      </c>
      <c r="M2331" s="4" t="b">
        <v>1</v>
      </c>
      <c r="N2331" s="4">
        <v>125</v>
      </c>
      <c r="O2331" s="16">
        <f>(E2331/D2331)*100</f>
        <v>105.91999999999999</v>
      </c>
      <c r="P2331" s="7">
        <f t="shared" si="110"/>
        <v>211.84</v>
      </c>
      <c r="Q2331" s="4" t="str">
        <f>LEFT(T2331,FIND("/",T2331,1)-1)</f>
        <v>food</v>
      </c>
      <c r="R2331" s="4" t="str">
        <f>RIGHT(T2331,LEN(T2331)-FIND("/",T2331))</f>
        <v>small batch</v>
      </c>
      <c r="S2331" s="4" t="b">
        <v>1</v>
      </c>
      <c r="T2331" s="4" t="s">
        <v>8298</v>
      </c>
    </row>
    <row r="2332" spans="1:20" ht="28.8" x14ac:dyDescent="0.3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11">
        <f t="shared" si="108"/>
        <v>42362.791666666664</v>
      </c>
      <c r="K2332" s="4">
        <v>1448400943</v>
      </c>
      <c r="L2332" s="11">
        <f t="shared" si="109"/>
        <v>42332.691469907404</v>
      </c>
      <c r="M2332" s="4" t="b">
        <v>1</v>
      </c>
      <c r="N2332" s="4">
        <v>163</v>
      </c>
      <c r="O2332" s="16">
        <f>(E2332/D2332)*100</f>
        <v>102.42285714285715</v>
      </c>
      <c r="P2332" s="7">
        <f t="shared" si="110"/>
        <v>219.92638036809817</v>
      </c>
      <c r="Q2332" s="4" t="str">
        <f>LEFT(T2332,FIND("/",T2332,1)-1)</f>
        <v>food</v>
      </c>
      <c r="R2332" s="4" t="str">
        <f>RIGHT(T2332,LEN(T2332)-FIND("/",T2332))</f>
        <v>small batch</v>
      </c>
      <c r="S2332" s="4" t="b">
        <v>1</v>
      </c>
      <c r="T2332" s="4" t="s">
        <v>8298</v>
      </c>
    </row>
    <row r="2333" spans="1:20" x14ac:dyDescent="0.3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11">
        <f t="shared" si="108"/>
        <v>41868.797337962962</v>
      </c>
      <c r="K2333" s="4">
        <v>1405728490</v>
      </c>
      <c r="L2333" s="11">
        <f t="shared" si="109"/>
        <v>41838.797337962962</v>
      </c>
      <c r="M2333" s="4" t="b">
        <v>1</v>
      </c>
      <c r="N2333" s="4">
        <v>283</v>
      </c>
      <c r="O2333" s="16">
        <f>(E2333/D2333)*100</f>
        <v>144.31375</v>
      </c>
      <c r="P2333" s="7">
        <f t="shared" si="110"/>
        <v>40.795406360424032</v>
      </c>
      <c r="Q2333" s="4" t="str">
        <f>LEFT(T2333,FIND("/",T2333,1)-1)</f>
        <v>food</v>
      </c>
      <c r="R2333" s="4" t="str">
        <f>RIGHT(T2333,LEN(T2333)-FIND("/",T2333))</f>
        <v>small batch</v>
      </c>
      <c r="S2333" s="4" t="b">
        <v>1</v>
      </c>
      <c r="T2333" s="4" t="s">
        <v>8298</v>
      </c>
    </row>
    <row r="2334" spans="1:20" ht="28.8" x14ac:dyDescent="0.3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11">
        <f t="shared" si="108"/>
        <v>42041.419803240737</v>
      </c>
      <c r="K2334" s="4">
        <v>1420643071</v>
      </c>
      <c r="L2334" s="11">
        <f t="shared" si="109"/>
        <v>42011.419803240737</v>
      </c>
      <c r="M2334" s="4" t="b">
        <v>1</v>
      </c>
      <c r="N2334" s="4">
        <v>352</v>
      </c>
      <c r="O2334" s="16">
        <f>(E2334/D2334)*100</f>
        <v>106.30800000000001</v>
      </c>
      <c r="P2334" s="7">
        <f t="shared" si="110"/>
        <v>75.502840909090907</v>
      </c>
      <c r="Q2334" s="4" t="str">
        <f>LEFT(T2334,FIND("/",T2334,1)-1)</f>
        <v>food</v>
      </c>
      <c r="R2334" s="4" t="str">
        <f>RIGHT(T2334,LEN(T2334)-FIND("/",T2334))</f>
        <v>small batch</v>
      </c>
      <c r="S2334" s="4" t="b">
        <v>1</v>
      </c>
      <c r="T2334" s="4" t="s">
        <v>8298</v>
      </c>
    </row>
    <row r="2335" spans="1:20" ht="28.8" x14ac:dyDescent="0.3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11">
        <f t="shared" si="108"/>
        <v>41788.534722222219</v>
      </c>
      <c r="K2335" s="4">
        <v>1399563390</v>
      </c>
      <c r="L2335" s="11">
        <f t="shared" si="109"/>
        <v>41767.442013888889</v>
      </c>
      <c r="M2335" s="4" t="b">
        <v>1</v>
      </c>
      <c r="N2335" s="4">
        <v>94</v>
      </c>
      <c r="O2335" s="16">
        <f>(E2335/D2335)*100</f>
        <v>212.16666666666666</v>
      </c>
      <c r="P2335" s="7">
        <f t="shared" si="110"/>
        <v>13.542553191489361</v>
      </c>
      <c r="Q2335" s="4" t="str">
        <f>LEFT(T2335,FIND("/",T2335,1)-1)</f>
        <v>food</v>
      </c>
      <c r="R2335" s="4" t="str">
        <f>RIGHT(T2335,LEN(T2335)-FIND("/",T2335))</f>
        <v>small batch</v>
      </c>
      <c r="S2335" s="4" t="b">
        <v>1</v>
      </c>
      <c r="T2335" s="4" t="s">
        <v>8298</v>
      </c>
    </row>
    <row r="2336" spans="1:20" x14ac:dyDescent="0.3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11">
        <f t="shared" si="108"/>
        <v>41948.523611111108</v>
      </c>
      <c r="K2336" s="4">
        <v>1412611498</v>
      </c>
      <c r="L2336" s="11">
        <f t="shared" si="109"/>
        <v>41918.461782407401</v>
      </c>
      <c r="M2336" s="4" t="b">
        <v>1</v>
      </c>
      <c r="N2336" s="4">
        <v>67</v>
      </c>
      <c r="O2336" s="16">
        <f>(E2336/D2336)*100</f>
        <v>101.95</v>
      </c>
      <c r="P2336" s="7">
        <f t="shared" si="110"/>
        <v>60.865671641791046</v>
      </c>
      <c r="Q2336" s="4" t="str">
        <f>LEFT(T2336,FIND("/",T2336,1)-1)</f>
        <v>food</v>
      </c>
      <c r="R2336" s="4" t="str">
        <f>RIGHT(T2336,LEN(T2336)-FIND("/",T2336))</f>
        <v>small batch</v>
      </c>
      <c r="S2336" s="4" t="b">
        <v>1</v>
      </c>
      <c r="T2336" s="4" t="s">
        <v>8298</v>
      </c>
    </row>
    <row r="2337" spans="1:20" ht="28.8" x14ac:dyDescent="0.3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11">
        <f t="shared" si="108"/>
        <v>41801.363923611112</v>
      </c>
      <c r="K2337" s="4">
        <v>1399902243</v>
      </c>
      <c r="L2337" s="11">
        <f t="shared" si="109"/>
        <v>41771.363923611112</v>
      </c>
      <c r="M2337" s="4" t="b">
        <v>1</v>
      </c>
      <c r="N2337" s="4">
        <v>221</v>
      </c>
      <c r="O2337" s="16">
        <f>(E2337/D2337)*100</f>
        <v>102.27200000000001</v>
      </c>
      <c r="P2337" s="7">
        <f t="shared" si="110"/>
        <v>115.69230769230769</v>
      </c>
      <c r="Q2337" s="4" t="str">
        <f>LEFT(T2337,FIND("/",T2337,1)-1)</f>
        <v>food</v>
      </c>
      <c r="R2337" s="4" t="str">
        <f>RIGHT(T2337,LEN(T2337)-FIND("/",T2337))</f>
        <v>small batch</v>
      </c>
      <c r="S2337" s="4" t="b">
        <v>1</v>
      </c>
      <c r="T2337" s="4" t="s">
        <v>8298</v>
      </c>
    </row>
    <row r="2338" spans="1:20" x14ac:dyDescent="0.3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11">
        <f t="shared" si="108"/>
        <v>41706.716377314813</v>
      </c>
      <c r="K2338" s="4">
        <v>1390860695</v>
      </c>
      <c r="L2338" s="11">
        <f t="shared" si="109"/>
        <v>41666.716377314813</v>
      </c>
      <c r="M2338" s="4" t="b">
        <v>1</v>
      </c>
      <c r="N2338" s="4">
        <v>2165</v>
      </c>
      <c r="O2338" s="16">
        <f>(E2338/D2338)*100</f>
        <v>520.73254999999995</v>
      </c>
      <c r="P2338" s="7">
        <f t="shared" si="110"/>
        <v>48.104623556581984</v>
      </c>
      <c r="Q2338" s="4" t="str">
        <f>LEFT(T2338,FIND("/",T2338,1)-1)</f>
        <v>food</v>
      </c>
      <c r="R2338" s="4" t="str">
        <f>RIGHT(T2338,LEN(T2338)-FIND("/",T2338))</f>
        <v>small batch</v>
      </c>
      <c r="S2338" s="4" t="b">
        <v>1</v>
      </c>
      <c r="T2338" s="4" t="s">
        <v>8298</v>
      </c>
    </row>
    <row r="2339" spans="1:20" x14ac:dyDescent="0.3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11">
        <f t="shared" si="108"/>
        <v>41816.432210648149</v>
      </c>
      <c r="K2339" s="4">
        <v>1401204143</v>
      </c>
      <c r="L2339" s="11">
        <f t="shared" si="109"/>
        <v>41786.432210648149</v>
      </c>
      <c r="M2339" s="4" t="b">
        <v>1</v>
      </c>
      <c r="N2339" s="4">
        <v>179</v>
      </c>
      <c r="O2339" s="16">
        <f>(E2339/D2339)*100</f>
        <v>110.65833333333333</v>
      </c>
      <c r="P2339" s="7">
        <f t="shared" si="110"/>
        <v>74.184357541899445</v>
      </c>
      <c r="Q2339" s="4" t="str">
        <f>LEFT(T2339,FIND("/",T2339,1)-1)</f>
        <v>food</v>
      </c>
      <c r="R2339" s="4" t="str">
        <f>RIGHT(T2339,LEN(T2339)-FIND("/",T2339))</f>
        <v>small batch</v>
      </c>
      <c r="S2339" s="4" t="b">
        <v>1</v>
      </c>
      <c r="T2339" s="4" t="s">
        <v>8298</v>
      </c>
    </row>
    <row r="2340" spans="1:20" ht="28.8" x14ac:dyDescent="0.3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11">
        <f t="shared" si="108"/>
        <v>41819.688472222217</v>
      </c>
      <c r="K2340" s="4">
        <v>1401485484</v>
      </c>
      <c r="L2340" s="11">
        <f t="shared" si="109"/>
        <v>41789.688472222217</v>
      </c>
      <c r="M2340" s="4" t="b">
        <v>1</v>
      </c>
      <c r="N2340" s="4">
        <v>123</v>
      </c>
      <c r="O2340" s="16">
        <f>(E2340/D2340)*100</f>
        <v>101.14333333333335</v>
      </c>
      <c r="P2340" s="7">
        <f t="shared" si="110"/>
        <v>123.34552845528455</v>
      </c>
      <c r="Q2340" s="4" t="str">
        <f>LEFT(T2340,FIND("/",T2340,1)-1)</f>
        <v>food</v>
      </c>
      <c r="R2340" s="4" t="str">
        <f>RIGHT(T2340,LEN(T2340)-FIND("/",T2340))</f>
        <v>small batch</v>
      </c>
      <c r="S2340" s="4" t="b">
        <v>1</v>
      </c>
      <c r="T2340" s="4" t="s">
        <v>8298</v>
      </c>
    </row>
    <row r="2341" spans="1:20" ht="28.8" x14ac:dyDescent="0.3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11">
        <f t="shared" si="108"/>
        <v>42723.124305555553</v>
      </c>
      <c r="K2341" s="4">
        <v>1479496309</v>
      </c>
      <c r="L2341" s="11">
        <f t="shared" si="109"/>
        <v>42692.591539351844</v>
      </c>
      <c r="M2341" s="4" t="b">
        <v>1</v>
      </c>
      <c r="N2341" s="4">
        <v>1104</v>
      </c>
      <c r="O2341" s="16">
        <f>(E2341/D2341)*100</f>
        <v>294.20799999999997</v>
      </c>
      <c r="P2341" s="7">
        <f t="shared" si="110"/>
        <v>66.623188405797094</v>
      </c>
      <c r="Q2341" s="4" t="str">
        <f>LEFT(T2341,FIND("/",T2341,1)-1)</f>
        <v>food</v>
      </c>
      <c r="R2341" s="4" t="str">
        <f>RIGHT(T2341,LEN(T2341)-FIND("/",T2341))</f>
        <v>small batch</v>
      </c>
      <c r="S2341" s="4" t="b">
        <v>1</v>
      </c>
      <c r="T2341" s="4" t="s">
        <v>8298</v>
      </c>
    </row>
    <row r="2342" spans="1:20" x14ac:dyDescent="0.3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11">
        <f t="shared" si="108"/>
        <v>42673.434467592589</v>
      </c>
      <c r="K2342" s="4">
        <v>1475249138</v>
      </c>
      <c r="L2342" s="11">
        <f t="shared" si="109"/>
        <v>42643.434467592589</v>
      </c>
      <c r="M2342" s="4" t="b">
        <v>1</v>
      </c>
      <c r="N2342" s="4">
        <v>403</v>
      </c>
      <c r="O2342" s="16">
        <f>(E2342/D2342)*100</f>
        <v>105.77749999999999</v>
      </c>
      <c r="P2342" s="7">
        <f t="shared" si="110"/>
        <v>104.99007444168734</v>
      </c>
      <c r="Q2342" s="4" t="str">
        <f>LEFT(T2342,FIND("/",T2342,1)-1)</f>
        <v>food</v>
      </c>
      <c r="R2342" s="4" t="str">
        <f>RIGHT(T2342,LEN(T2342)-FIND("/",T2342))</f>
        <v>small batch</v>
      </c>
      <c r="S2342" s="4" t="b">
        <v>1</v>
      </c>
      <c r="T2342" s="4" t="s">
        <v>8298</v>
      </c>
    </row>
    <row r="2343" spans="1:20" x14ac:dyDescent="0.3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11">
        <f t="shared" si="108"/>
        <v>42197.605370370373</v>
      </c>
      <c r="K2343" s="4">
        <v>1434137504</v>
      </c>
      <c r="L2343" s="11">
        <f t="shared" si="109"/>
        <v>42167.605370370373</v>
      </c>
      <c r="M2343" s="4" t="b">
        <v>0</v>
      </c>
      <c r="N2343" s="4">
        <v>0</v>
      </c>
      <c r="O2343" s="16">
        <f>(E2343/D2343)*100</f>
        <v>0</v>
      </c>
      <c r="P2343" s="7" t="e">
        <f t="shared" si="110"/>
        <v>#DIV/0!</v>
      </c>
      <c r="Q2343" s="4" t="str">
        <f>LEFT(T2343,FIND("/",T2343,1)-1)</f>
        <v>technology</v>
      </c>
      <c r="R2343" s="4" t="str">
        <f>RIGHT(T2343,LEN(T2343)-FIND("/",T2343))</f>
        <v>web</v>
      </c>
      <c r="S2343" s="4" t="b">
        <v>0</v>
      </c>
      <c r="T2343" s="4" t="s">
        <v>8272</v>
      </c>
    </row>
    <row r="2344" spans="1:20" ht="28.8" x14ac:dyDescent="0.3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11">
        <f t="shared" si="108"/>
        <v>41918</v>
      </c>
      <c r="K2344" s="4">
        <v>1410799870</v>
      </c>
      <c r="L2344" s="11">
        <f t="shared" si="109"/>
        <v>41897.49386574074</v>
      </c>
      <c r="M2344" s="4" t="b">
        <v>0</v>
      </c>
      <c r="N2344" s="4">
        <v>0</v>
      </c>
      <c r="O2344" s="16">
        <f>(E2344/D2344)*100</f>
        <v>0</v>
      </c>
      <c r="P2344" s="7" t="e">
        <f t="shared" si="110"/>
        <v>#DIV/0!</v>
      </c>
      <c r="Q2344" s="4" t="str">
        <f>LEFT(T2344,FIND("/",T2344,1)-1)</f>
        <v>technology</v>
      </c>
      <c r="R2344" s="4" t="str">
        <f>RIGHT(T2344,LEN(T2344)-FIND("/",T2344))</f>
        <v>web</v>
      </c>
      <c r="S2344" s="4" t="b">
        <v>0</v>
      </c>
      <c r="T2344" s="4" t="s">
        <v>8272</v>
      </c>
    </row>
    <row r="2345" spans="1:20" ht="28.8" x14ac:dyDescent="0.3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11">
        <f t="shared" si="108"/>
        <v>42377.615972222215</v>
      </c>
      <c r="K2345" s="4">
        <v>1447962505</v>
      </c>
      <c r="L2345" s="11">
        <f t="shared" si="109"/>
        <v>42327.616956018515</v>
      </c>
      <c r="M2345" s="4" t="b">
        <v>0</v>
      </c>
      <c r="N2345" s="4">
        <v>1</v>
      </c>
      <c r="O2345" s="16">
        <f>(E2345/D2345)*100</f>
        <v>3</v>
      </c>
      <c r="P2345" s="7">
        <f t="shared" si="110"/>
        <v>300</v>
      </c>
      <c r="Q2345" s="4" t="str">
        <f>LEFT(T2345,FIND("/",T2345,1)-1)</f>
        <v>technology</v>
      </c>
      <c r="R2345" s="4" t="str">
        <f>RIGHT(T2345,LEN(T2345)-FIND("/",T2345))</f>
        <v>web</v>
      </c>
      <c r="S2345" s="4" t="b">
        <v>0</v>
      </c>
      <c r="T2345" s="4" t="s">
        <v>8272</v>
      </c>
    </row>
    <row r="2346" spans="1:20" ht="28.8" x14ac:dyDescent="0.3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11">
        <f t="shared" si="108"/>
        <v>42545.519317129627</v>
      </c>
      <c r="K2346" s="4">
        <v>1464197269</v>
      </c>
      <c r="L2346" s="11">
        <f t="shared" si="109"/>
        <v>42515.519317129627</v>
      </c>
      <c r="M2346" s="4" t="b">
        <v>0</v>
      </c>
      <c r="N2346" s="4">
        <v>1</v>
      </c>
      <c r="O2346" s="16">
        <f>(E2346/D2346)*100</f>
        <v>0.1</v>
      </c>
      <c r="P2346" s="7">
        <f t="shared" si="110"/>
        <v>1</v>
      </c>
      <c r="Q2346" s="4" t="str">
        <f>LEFT(T2346,FIND("/",T2346,1)-1)</f>
        <v>technology</v>
      </c>
      <c r="R2346" s="4" t="str">
        <f>RIGHT(T2346,LEN(T2346)-FIND("/",T2346))</f>
        <v>web</v>
      </c>
      <c r="S2346" s="4" t="b">
        <v>0</v>
      </c>
      <c r="T2346" s="4" t="s">
        <v>8272</v>
      </c>
    </row>
    <row r="2347" spans="1:20" ht="28.8" x14ac:dyDescent="0.3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11">
        <f t="shared" si="108"/>
        <v>42094.777083333327</v>
      </c>
      <c r="K2347" s="4">
        <v>1424822556</v>
      </c>
      <c r="L2347" s="11">
        <f t="shared" si="109"/>
        <v>42059.79347222222</v>
      </c>
      <c r="M2347" s="4" t="b">
        <v>0</v>
      </c>
      <c r="N2347" s="4">
        <v>0</v>
      </c>
      <c r="O2347" s="16">
        <f>(E2347/D2347)*100</f>
        <v>0</v>
      </c>
      <c r="P2347" s="7" t="e">
        <f t="shared" si="110"/>
        <v>#DIV/0!</v>
      </c>
      <c r="Q2347" s="4" t="str">
        <f>LEFT(T2347,FIND("/",T2347,1)-1)</f>
        <v>technology</v>
      </c>
      <c r="R2347" s="4" t="str">
        <f>RIGHT(T2347,LEN(T2347)-FIND("/",T2347))</f>
        <v>web</v>
      </c>
      <c r="S2347" s="4" t="b">
        <v>0</v>
      </c>
      <c r="T2347" s="4" t="s">
        <v>8272</v>
      </c>
    </row>
    <row r="2348" spans="1:20" x14ac:dyDescent="0.3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11">
        <f t="shared" si="108"/>
        <v>42660.590636574074</v>
      </c>
      <c r="K2348" s="4">
        <v>1472843431</v>
      </c>
      <c r="L2348" s="11">
        <f t="shared" si="109"/>
        <v>42615.590636574074</v>
      </c>
      <c r="M2348" s="4" t="b">
        <v>0</v>
      </c>
      <c r="N2348" s="4">
        <v>3</v>
      </c>
      <c r="O2348" s="16">
        <f>(E2348/D2348)*100</f>
        <v>6.5000000000000002E-2</v>
      </c>
      <c r="P2348" s="7">
        <f t="shared" si="110"/>
        <v>13</v>
      </c>
      <c r="Q2348" s="4" t="str">
        <f>LEFT(T2348,FIND("/",T2348,1)-1)</f>
        <v>technology</v>
      </c>
      <c r="R2348" s="4" t="str">
        <f>RIGHT(T2348,LEN(T2348)-FIND("/",T2348))</f>
        <v>web</v>
      </c>
      <c r="S2348" s="4" t="b">
        <v>0</v>
      </c>
      <c r="T2348" s="4" t="s">
        <v>8272</v>
      </c>
    </row>
    <row r="2349" spans="1:20" ht="28.8" x14ac:dyDescent="0.3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11">
        <f t="shared" si="108"/>
        <v>42607.399027777778</v>
      </c>
      <c r="K2349" s="4">
        <v>1469543676</v>
      </c>
      <c r="L2349" s="11">
        <f t="shared" si="109"/>
        <v>42577.399027777778</v>
      </c>
      <c r="M2349" s="4" t="b">
        <v>0</v>
      </c>
      <c r="N2349" s="4">
        <v>1</v>
      </c>
      <c r="O2349" s="16">
        <f>(E2349/D2349)*100</f>
        <v>1.5</v>
      </c>
      <c r="P2349" s="7">
        <f t="shared" si="110"/>
        <v>15</v>
      </c>
      <c r="Q2349" s="4" t="str">
        <f>LEFT(T2349,FIND("/",T2349,1)-1)</f>
        <v>technology</v>
      </c>
      <c r="R2349" s="4" t="str">
        <f>RIGHT(T2349,LEN(T2349)-FIND("/",T2349))</f>
        <v>web</v>
      </c>
      <c r="S2349" s="4" t="b">
        <v>0</v>
      </c>
      <c r="T2349" s="4" t="s">
        <v>8272</v>
      </c>
    </row>
    <row r="2350" spans="1:20" ht="28.8" x14ac:dyDescent="0.3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11">
        <f t="shared" si="108"/>
        <v>42420.723819444444</v>
      </c>
      <c r="K2350" s="4">
        <v>1450822938</v>
      </c>
      <c r="L2350" s="11">
        <f t="shared" si="109"/>
        <v>42360.723819444444</v>
      </c>
      <c r="M2350" s="4" t="b">
        <v>0</v>
      </c>
      <c r="N2350" s="4">
        <v>5</v>
      </c>
      <c r="O2350" s="16">
        <f>(E2350/D2350)*100</f>
        <v>0.38571428571428573</v>
      </c>
      <c r="P2350" s="7">
        <f t="shared" si="110"/>
        <v>54</v>
      </c>
      <c r="Q2350" s="4" t="str">
        <f>LEFT(T2350,FIND("/",T2350,1)-1)</f>
        <v>technology</v>
      </c>
      <c r="R2350" s="4" t="str">
        <f>RIGHT(T2350,LEN(T2350)-FIND("/",T2350))</f>
        <v>web</v>
      </c>
      <c r="S2350" s="4" t="b">
        <v>0</v>
      </c>
      <c r="T2350" s="4" t="s">
        <v>8272</v>
      </c>
    </row>
    <row r="2351" spans="1:20" ht="28.8" x14ac:dyDescent="0.3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11">
        <f t="shared" si="108"/>
        <v>42227.567453703705</v>
      </c>
      <c r="K2351" s="4">
        <v>1436812628</v>
      </c>
      <c r="L2351" s="11">
        <f t="shared" si="109"/>
        <v>42198.567453703705</v>
      </c>
      <c r="M2351" s="4" t="b">
        <v>0</v>
      </c>
      <c r="N2351" s="4">
        <v>0</v>
      </c>
      <c r="O2351" s="16">
        <f>(E2351/D2351)*100</f>
        <v>0</v>
      </c>
      <c r="P2351" s="7" t="e">
        <f t="shared" si="110"/>
        <v>#DIV/0!</v>
      </c>
      <c r="Q2351" s="4" t="str">
        <f>LEFT(T2351,FIND("/",T2351,1)-1)</f>
        <v>technology</v>
      </c>
      <c r="R2351" s="4" t="str">
        <f>RIGHT(T2351,LEN(T2351)-FIND("/",T2351))</f>
        <v>web</v>
      </c>
      <c r="S2351" s="4" t="b">
        <v>0</v>
      </c>
      <c r="T2351" s="4" t="s">
        <v>8272</v>
      </c>
    </row>
    <row r="2352" spans="1:20" ht="28.8" x14ac:dyDescent="0.3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11">
        <f t="shared" si="108"/>
        <v>42738.633912037032</v>
      </c>
      <c r="K2352" s="4">
        <v>1480882370</v>
      </c>
      <c r="L2352" s="11">
        <f t="shared" si="109"/>
        <v>42708.633912037032</v>
      </c>
      <c r="M2352" s="4" t="b">
        <v>0</v>
      </c>
      <c r="N2352" s="4">
        <v>0</v>
      </c>
      <c r="O2352" s="16">
        <f>(E2352/D2352)*100</f>
        <v>0</v>
      </c>
      <c r="P2352" s="7" t="e">
        <f t="shared" si="110"/>
        <v>#DIV/0!</v>
      </c>
      <c r="Q2352" s="4" t="str">
        <f>LEFT(T2352,FIND("/",T2352,1)-1)</f>
        <v>technology</v>
      </c>
      <c r="R2352" s="4" t="str">
        <f>RIGHT(T2352,LEN(T2352)-FIND("/",T2352))</f>
        <v>web</v>
      </c>
      <c r="S2352" s="4" t="b">
        <v>0</v>
      </c>
      <c r="T2352" s="4" t="s">
        <v>8272</v>
      </c>
    </row>
    <row r="2353" spans="1:20" ht="28.8" x14ac:dyDescent="0.3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11">
        <f t="shared" si="108"/>
        <v>42123.892812500002</v>
      </c>
      <c r="K2353" s="4">
        <v>1427768739</v>
      </c>
      <c r="L2353" s="11">
        <f t="shared" si="109"/>
        <v>42093.892812500002</v>
      </c>
      <c r="M2353" s="4" t="b">
        <v>0</v>
      </c>
      <c r="N2353" s="4">
        <v>7</v>
      </c>
      <c r="O2353" s="16">
        <f>(E2353/D2353)*100</f>
        <v>0.5714285714285714</v>
      </c>
      <c r="P2353" s="7">
        <f t="shared" si="110"/>
        <v>15.428571428571429</v>
      </c>
      <c r="Q2353" s="4" t="str">
        <f>LEFT(T2353,FIND("/",T2353,1)-1)</f>
        <v>technology</v>
      </c>
      <c r="R2353" s="4" t="str">
        <f>RIGHT(T2353,LEN(T2353)-FIND("/",T2353))</f>
        <v>web</v>
      </c>
      <c r="S2353" s="4" t="b">
        <v>0</v>
      </c>
      <c r="T2353" s="4" t="s">
        <v>8272</v>
      </c>
    </row>
    <row r="2354" spans="1:20" ht="28.8" x14ac:dyDescent="0.3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11">
        <f t="shared" si="108"/>
        <v>42161.425370370365</v>
      </c>
      <c r="K2354" s="4">
        <v>1428419552</v>
      </c>
      <c r="L2354" s="11">
        <f t="shared" si="109"/>
        <v>42101.425370370365</v>
      </c>
      <c r="M2354" s="4" t="b">
        <v>0</v>
      </c>
      <c r="N2354" s="4">
        <v>0</v>
      </c>
      <c r="O2354" s="16">
        <f>(E2354/D2354)*100</f>
        <v>0</v>
      </c>
      <c r="P2354" s="7" t="e">
        <f t="shared" si="110"/>
        <v>#DIV/0!</v>
      </c>
      <c r="Q2354" s="4" t="str">
        <f>LEFT(T2354,FIND("/",T2354,1)-1)</f>
        <v>technology</v>
      </c>
      <c r="R2354" s="4" t="str">
        <f>RIGHT(T2354,LEN(T2354)-FIND("/",T2354))</f>
        <v>web</v>
      </c>
      <c r="S2354" s="4" t="b">
        <v>0</v>
      </c>
      <c r="T2354" s="4" t="s">
        <v>8272</v>
      </c>
    </row>
    <row r="2355" spans="1:20" ht="28.8" x14ac:dyDescent="0.3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11">
        <f t="shared" si="108"/>
        <v>42115.467847222222</v>
      </c>
      <c r="K2355" s="4">
        <v>1428596022</v>
      </c>
      <c r="L2355" s="11">
        <f t="shared" si="109"/>
        <v>42103.467847222222</v>
      </c>
      <c r="M2355" s="4" t="b">
        <v>0</v>
      </c>
      <c r="N2355" s="4">
        <v>0</v>
      </c>
      <c r="O2355" s="16">
        <f>(E2355/D2355)*100</f>
        <v>0</v>
      </c>
      <c r="P2355" s="7" t="e">
        <f t="shared" si="110"/>
        <v>#DIV/0!</v>
      </c>
      <c r="Q2355" s="4" t="str">
        <f>LEFT(T2355,FIND("/",T2355,1)-1)</f>
        <v>technology</v>
      </c>
      <c r="R2355" s="4" t="str">
        <f>RIGHT(T2355,LEN(T2355)-FIND("/",T2355))</f>
        <v>web</v>
      </c>
      <c r="S2355" s="4" t="b">
        <v>0</v>
      </c>
      <c r="T2355" s="4" t="s">
        <v>8272</v>
      </c>
    </row>
    <row r="2356" spans="1:20" x14ac:dyDescent="0.3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11">
        <f t="shared" si="108"/>
        <v>42014.51458333333</v>
      </c>
      <c r="K2356" s="4">
        <v>1415726460</v>
      </c>
      <c r="L2356" s="11">
        <f t="shared" si="109"/>
        <v>41954.51458333333</v>
      </c>
      <c r="M2356" s="4" t="b">
        <v>0</v>
      </c>
      <c r="N2356" s="4">
        <v>1</v>
      </c>
      <c r="O2356" s="16">
        <f>(E2356/D2356)*100</f>
        <v>7.1428571428571425E-2</v>
      </c>
      <c r="P2356" s="7">
        <f t="shared" si="110"/>
        <v>25</v>
      </c>
      <c r="Q2356" s="4" t="str">
        <f>LEFT(T2356,FIND("/",T2356,1)-1)</f>
        <v>technology</v>
      </c>
      <c r="R2356" s="4" t="str">
        <f>RIGHT(T2356,LEN(T2356)-FIND("/",T2356))</f>
        <v>web</v>
      </c>
      <c r="S2356" s="4" t="b">
        <v>0</v>
      </c>
      <c r="T2356" s="4" t="s">
        <v>8272</v>
      </c>
    </row>
    <row r="2357" spans="1:20" ht="28.8" x14ac:dyDescent="0.3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11">
        <f t="shared" si="108"/>
        <v>42126.709907407399</v>
      </c>
      <c r="K2357" s="4">
        <v>1428012136</v>
      </c>
      <c r="L2357" s="11">
        <f t="shared" si="109"/>
        <v>42096.709907407399</v>
      </c>
      <c r="M2357" s="4" t="b">
        <v>0</v>
      </c>
      <c r="N2357" s="4">
        <v>2</v>
      </c>
      <c r="O2357" s="16">
        <f>(E2357/D2357)*100</f>
        <v>0.6875</v>
      </c>
      <c r="P2357" s="7">
        <f t="shared" si="110"/>
        <v>27.5</v>
      </c>
      <c r="Q2357" s="4" t="str">
        <f>LEFT(T2357,FIND("/",T2357,1)-1)</f>
        <v>technology</v>
      </c>
      <c r="R2357" s="4" t="str">
        <f>RIGHT(T2357,LEN(T2357)-FIND("/",T2357))</f>
        <v>web</v>
      </c>
      <c r="S2357" s="4" t="b">
        <v>0</v>
      </c>
      <c r="T2357" s="4" t="s">
        <v>8272</v>
      </c>
    </row>
    <row r="2358" spans="1:20" x14ac:dyDescent="0.3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11">
        <f t="shared" si="108"/>
        <v>42160.575277777774</v>
      </c>
      <c r="K2358" s="4">
        <v>1430938104</v>
      </c>
      <c r="L2358" s="11">
        <f t="shared" si="109"/>
        <v>42130.575277777774</v>
      </c>
      <c r="M2358" s="4" t="b">
        <v>0</v>
      </c>
      <c r="N2358" s="4">
        <v>0</v>
      </c>
      <c r="O2358" s="16">
        <f>(E2358/D2358)*100</f>
        <v>0</v>
      </c>
      <c r="P2358" s="7" t="e">
        <f t="shared" si="110"/>
        <v>#DIV/0!</v>
      </c>
      <c r="Q2358" s="4" t="str">
        <f>LEFT(T2358,FIND("/",T2358,1)-1)</f>
        <v>technology</v>
      </c>
      <c r="R2358" s="4" t="str">
        <f>RIGHT(T2358,LEN(T2358)-FIND("/",T2358))</f>
        <v>web</v>
      </c>
      <c r="S2358" s="4" t="b">
        <v>0</v>
      </c>
      <c r="T2358" s="4" t="s">
        <v>8272</v>
      </c>
    </row>
    <row r="2359" spans="1:20" ht="28.8" x14ac:dyDescent="0.3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11">
        <f t="shared" si="108"/>
        <v>42294.411782407398</v>
      </c>
      <c r="K2359" s="4">
        <v>1442501578</v>
      </c>
      <c r="L2359" s="11">
        <f t="shared" si="109"/>
        <v>42264.411782407398</v>
      </c>
      <c r="M2359" s="4" t="b">
        <v>0</v>
      </c>
      <c r="N2359" s="4">
        <v>0</v>
      </c>
      <c r="O2359" s="16">
        <f>(E2359/D2359)*100</f>
        <v>0</v>
      </c>
      <c r="P2359" s="7" t="e">
        <f t="shared" si="110"/>
        <v>#DIV/0!</v>
      </c>
      <c r="Q2359" s="4" t="str">
        <f>LEFT(T2359,FIND("/",T2359,1)-1)</f>
        <v>technology</v>
      </c>
      <c r="R2359" s="4" t="str">
        <f>RIGHT(T2359,LEN(T2359)-FIND("/",T2359))</f>
        <v>web</v>
      </c>
      <c r="S2359" s="4" t="b">
        <v>0</v>
      </c>
      <c r="T2359" s="4" t="s">
        <v>8272</v>
      </c>
    </row>
    <row r="2360" spans="1:20" ht="28.8" x14ac:dyDescent="0.3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11">
        <f t="shared" si="108"/>
        <v>42034.818749999999</v>
      </c>
      <c r="K2360" s="4">
        <v>1417818036</v>
      </c>
      <c r="L2360" s="11">
        <f t="shared" si="109"/>
        <v>41978.722638888888</v>
      </c>
      <c r="M2360" s="4" t="b">
        <v>0</v>
      </c>
      <c r="N2360" s="4">
        <v>0</v>
      </c>
      <c r="O2360" s="16">
        <f>(E2360/D2360)*100</f>
        <v>0</v>
      </c>
      <c r="P2360" s="7" t="e">
        <f t="shared" si="110"/>
        <v>#DIV/0!</v>
      </c>
      <c r="Q2360" s="4" t="str">
        <f>LEFT(T2360,FIND("/",T2360,1)-1)</f>
        <v>technology</v>
      </c>
      <c r="R2360" s="4" t="str">
        <f>RIGHT(T2360,LEN(T2360)-FIND("/",T2360))</f>
        <v>web</v>
      </c>
      <c r="S2360" s="4" t="b">
        <v>0</v>
      </c>
      <c r="T2360" s="4" t="s">
        <v>8272</v>
      </c>
    </row>
    <row r="2361" spans="1:20" x14ac:dyDescent="0.3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11">
        <f t="shared" si="108"/>
        <v>42219.441249999996</v>
      </c>
      <c r="K2361" s="4">
        <v>1433432124</v>
      </c>
      <c r="L2361" s="11">
        <f t="shared" si="109"/>
        <v>42159.441249999996</v>
      </c>
      <c r="M2361" s="4" t="b">
        <v>0</v>
      </c>
      <c r="N2361" s="4">
        <v>3</v>
      </c>
      <c r="O2361" s="16">
        <f>(E2361/D2361)*100</f>
        <v>14.680000000000001</v>
      </c>
      <c r="P2361" s="7">
        <f t="shared" si="110"/>
        <v>367</v>
      </c>
      <c r="Q2361" s="4" t="str">
        <f>LEFT(T2361,FIND("/",T2361,1)-1)</f>
        <v>technology</v>
      </c>
      <c r="R2361" s="4" t="str">
        <f>RIGHT(T2361,LEN(T2361)-FIND("/",T2361))</f>
        <v>web</v>
      </c>
      <c r="S2361" s="4" t="b">
        <v>0</v>
      </c>
      <c r="T2361" s="4" t="s">
        <v>8272</v>
      </c>
    </row>
    <row r="2362" spans="1:20" ht="28.8" x14ac:dyDescent="0.3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11">
        <f t="shared" si="108"/>
        <v>42407.498611111114</v>
      </c>
      <c r="K2362" s="4">
        <v>1452272280</v>
      </c>
      <c r="L2362" s="11">
        <f t="shared" si="109"/>
        <v>42377.498611111114</v>
      </c>
      <c r="M2362" s="4" t="b">
        <v>0</v>
      </c>
      <c r="N2362" s="4">
        <v>1</v>
      </c>
      <c r="O2362" s="16">
        <f>(E2362/D2362)*100</f>
        <v>0.04</v>
      </c>
      <c r="P2362" s="7">
        <f t="shared" si="110"/>
        <v>2</v>
      </c>
      <c r="Q2362" s="4" t="str">
        <f>LEFT(T2362,FIND("/",T2362,1)-1)</f>
        <v>technology</v>
      </c>
      <c r="R2362" s="4" t="str">
        <f>RIGHT(T2362,LEN(T2362)-FIND("/",T2362))</f>
        <v>web</v>
      </c>
      <c r="S2362" s="4" t="b">
        <v>0</v>
      </c>
      <c r="T2362" s="4" t="s">
        <v>8272</v>
      </c>
    </row>
    <row r="2363" spans="1:20" ht="28.8" x14ac:dyDescent="0.3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11">
        <f t="shared" si="108"/>
        <v>42490.708333333336</v>
      </c>
      <c r="K2363" s="4">
        <v>1459975008</v>
      </c>
      <c r="L2363" s="11">
        <f t="shared" si="109"/>
        <v>42466.650555555556</v>
      </c>
      <c r="M2363" s="4" t="b">
        <v>0</v>
      </c>
      <c r="N2363" s="4">
        <v>0</v>
      </c>
      <c r="O2363" s="16">
        <f>(E2363/D2363)*100</f>
        <v>0</v>
      </c>
      <c r="P2363" s="7" t="e">
        <f t="shared" si="110"/>
        <v>#DIV/0!</v>
      </c>
      <c r="Q2363" s="4" t="str">
        <f>LEFT(T2363,FIND("/",T2363,1)-1)</f>
        <v>technology</v>
      </c>
      <c r="R2363" s="4" t="str">
        <f>RIGHT(T2363,LEN(T2363)-FIND("/",T2363))</f>
        <v>web</v>
      </c>
      <c r="S2363" s="4" t="b">
        <v>0</v>
      </c>
      <c r="T2363" s="4" t="s">
        <v>8272</v>
      </c>
    </row>
    <row r="2364" spans="1:20" x14ac:dyDescent="0.3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11">
        <f t="shared" si="108"/>
        <v>41984.47997685185</v>
      </c>
      <c r="K2364" s="4">
        <v>1415723470</v>
      </c>
      <c r="L2364" s="11">
        <f t="shared" si="109"/>
        <v>41954.47997685185</v>
      </c>
      <c r="M2364" s="4" t="b">
        <v>0</v>
      </c>
      <c r="N2364" s="4">
        <v>2</v>
      </c>
      <c r="O2364" s="16">
        <f>(E2364/D2364)*100</f>
        <v>28.571428571428569</v>
      </c>
      <c r="P2364" s="7">
        <f t="shared" si="110"/>
        <v>60</v>
      </c>
      <c r="Q2364" s="4" t="str">
        <f>LEFT(T2364,FIND("/",T2364,1)-1)</f>
        <v>technology</v>
      </c>
      <c r="R2364" s="4" t="str">
        <f>RIGHT(T2364,LEN(T2364)-FIND("/",T2364))</f>
        <v>web</v>
      </c>
      <c r="S2364" s="4" t="b">
        <v>0</v>
      </c>
      <c r="T2364" s="4" t="s">
        <v>8272</v>
      </c>
    </row>
    <row r="2365" spans="1:20" ht="28.8" x14ac:dyDescent="0.3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11">
        <f t="shared" si="108"/>
        <v>42366.803240740737</v>
      </c>
      <c r="K2365" s="4">
        <v>1447460200</v>
      </c>
      <c r="L2365" s="11">
        <f t="shared" si="109"/>
        <v>42321.803240740737</v>
      </c>
      <c r="M2365" s="4" t="b">
        <v>0</v>
      </c>
      <c r="N2365" s="4">
        <v>0</v>
      </c>
      <c r="O2365" s="16">
        <f>(E2365/D2365)*100</f>
        <v>0</v>
      </c>
      <c r="P2365" s="7" t="e">
        <f t="shared" si="110"/>
        <v>#DIV/0!</v>
      </c>
      <c r="Q2365" s="4" t="str">
        <f>LEFT(T2365,FIND("/",T2365,1)-1)</f>
        <v>technology</v>
      </c>
      <c r="R2365" s="4" t="str">
        <f>RIGHT(T2365,LEN(T2365)-FIND("/",T2365))</f>
        <v>web</v>
      </c>
      <c r="S2365" s="4" t="b">
        <v>0</v>
      </c>
      <c r="T2365" s="4" t="s">
        <v>8272</v>
      </c>
    </row>
    <row r="2366" spans="1:20" ht="28.8" x14ac:dyDescent="0.3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11">
        <f t="shared" si="108"/>
        <v>42303.726342592585</v>
      </c>
      <c r="K2366" s="4">
        <v>1441146356</v>
      </c>
      <c r="L2366" s="11">
        <f t="shared" si="109"/>
        <v>42248.726342592585</v>
      </c>
      <c r="M2366" s="4" t="b">
        <v>0</v>
      </c>
      <c r="N2366" s="4">
        <v>0</v>
      </c>
      <c r="O2366" s="16">
        <f>(E2366/D2366)*100</f>
        <v>0</v>
      </c>
      <c r="P2366" s="7" t="e">
        <f t="shared" si="110"/>
        <v>#DIV/0!</v>
      </c>
      <c r="Q2366" s="4" t="str">
        <f>LEFT(T2366,FIND("/",T2366,1)-1)</f>
        <v>technology</v>
      </c>
      <c r="R2366" s="4" t="str">
        <f>RIGHT(T2366,LEN(T2366)-FIND("/",T2366))</f>
        <v>web</v>
      </c>
      <c r="S2366" s="4" t="b">
        <v>0</v>
      </c>
      <c r="T2366" s="4" t="s">
        <v>8272</v>
      </c>
    </row>
    <row r="2367" spans="1:20" ht="28.8" x14ac:dyDescent="0.3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11">
        <f t="shared" si="108"/>
        <v>42386.749999999993</v>
      </c>
      <c r="K2367" s="4">
        <v>1449596425</v>
      </c>
      <c r="L2367" s="11">
        <f t="shared" si="109"/>
        <v>42346.528067129628</v>
      </c>
      <c r="M2367" s="4" t="b">
        <v>0</v>
      </c>
      <c r="N2367" s="4">
        <v>0</v>
      </c>
      <c r="O2367" s="16">
        <f>(E2367/D2367)*100</f>
        <v>0</v>
      </c>
      <c r="P2367" s="7" t="e">
        <f t="shared" si="110"/>
        <v>#DIV/0!</v>
      </c>
      <c r="Q2367" s="4" t="str">
        <f>LEFT(T2367,FIND("/",T2367,1)-1)</f>
        <v>technology</v>
      </c>
      <c r="R2367" s="4" t="str">
        <f>RIGHT(T2367,LEN(T2367)-FIND("/",T2367))</f>
        <v>web</v>
      </c>
      <c r="S2367" s="4" t="b">
        <v>0</v>
      </c>
      <c r="T2367" s="4" t="s">
        <v>8272</v>
      </c>
    </row>
    <row r="2368" spans="1:20" ht="28.8" x14ac:dyDescent="0.3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11">
        <f t="shared" si="108"/>
        <v>42298.323298611103</v>
      </c>
      <c r="K2368" s="4">
        <v>1442839533</v>
      </c>
      <c r="L2368" s="11">
        <f t="shared" si="109"/>
        <v>42268.323298611103</v>
      </c>
      <c r="M2368" s="4" t="b">
        <v>0</v>
      </c>
      <c r="N2368" s="4">
        <v>27</v>
      </c>
      <c r="O2368" s="16">
        <f>(E2368/D2368)*100</f>
        <v>10.52</v>
      </c>
      <c r="P2368" s="7">
        <f t="shared" si="110"/>
        <v>97.407407407407405</v>
      </c>
      <c r="Q2368" s="4" t="str">
        <f>LEFT(T2368,FIND("/",T2368,1)-1)</f>
        <v>technology</v>
      </c>
      <c r="R2368" s="4" t="str">
        <f>RIGHT(T2368,LEN(T2368)-FIND("/",T2368))</f>
        <v>web</v>
      </c>
      <c r="S2368" s="4" t="b">
        <v>0</v>
      </c>
      <c r="T2368" s="4" t="s">
        <v>8272</v>
      </c>
    </row>
    <row r="2369" spans="1:20" ht="28.8" x14ac:dyDescent="0.3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11">
        <f t="shared" si="108"/>
        <v>42485.720092592594</v>
      </c>
      <c r="K2369" s="4">
        <v>1456442216</v>
      </c>
      <c r="L2369" s="11">
        <f t="shared" si="109"/>
        <v>42425.761759259258</v>
      </c>
      <c r="M2369" s="4" t="b">
        <v>0</v>
      </c>
      <c r="N2369" s="4">
        <v>14</v>
      </c>
      <c r="O2369" s="16">
        <f>(E2369/D2369)*100</f>
        <v>1.34</v>
      </c>
      <c r="P2369" s="7">
        <f t="shared" si="110"/>
        <v>47.857142857142854</v>
      </c>
      <c r="Q2369" s="4" t="str">
        <f>LEFT(T2369,FIND("/",T2369,1)-1)</f>
        <v>technology</v>
      </c>
      <c r="R2369" s="4" t="str">
        <f>RIGHT(T2369,LEN(T2369)-FIND("/",T2369))</f>
        <v>web</v>
      </c>
      <c r="S2369" s="4" t="b">
        <v>0</v>
      </c>
      <c r="T2369" s="4" t="s">
        <v>8272</v>
      </c>
    </row>
    <row r="2370" spans="1:20" ht="28.8" x14ac:dyDescent="0.3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11">
        <f t="shared" si="108"/>
        <v>42108.471817129634</v>
      </c>
      <c r="K2370" s="4">
        <v>1425143965</v>
      </c>
      <c r="L2370" s="11">
        <f t="shared" si="109"/>
        <v>42063.513483796291</v>
      </c>
      <c r="M2370" s="4" t="b">
        <v>0</v>
      </c>
      <c r="N2370" s="4">
        <v>2</v>
      </c>
      <c r="O2370" s="16">
        <f>(E2370/D2370)*100</f>
        <v>0.25</v>
      </c>
      <c r="P2370" s="7">
        <f t="shared" si="110"/>
        <v>50</v>
      </c>
      <c r="Q2370" s="4" t="str">
        <f>LEFT(T2370,FIND("/",T2370,1)-1)</f>
        <v>technology</v>
      </c>
      <c r="R2370" s="4" t="str">
        <f>RIGHT(T2370,LEN(T2370)-FIND("/",T2370))</f>
        <v>web</v>
      </c>
      <c r="S2370" s="4" t="b">
        <v>0</v>
      </c>
      <c r="T2370" s="4" t="s">
        <v>8272</v>
      </c>
    </row>
    <row r="2371" spans="1:20" ht="28.8" x14ac:dyDescent="0.3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11">
        <f t="shared" ref="J2371:J2434" si="111">(((I2371/60)/60)/24)+DATE(1970,1,1)+(-5/24)</f>
        <v>42410.60429398148</v>
      </c>
      <c r="K2371" s="4">
        <v>1452540611</v>
      </c>
      <c r="L2371" s="11">
        <f t="shared" ref="L2371:L2434" si="112">(((K2371/60)/60)/24)+DATE(1970,1,1)+(-5/24)</f>
        <v>42380.60429398148</v>
      </c>
      <c r="M2371" s="4" t="b">
        <v>0</v>
      </c>
      <c r="N2371" s="4">
        <v>0</v>
      </c>
      <c r="O2371" s="16">
        <f>(E2371/D2371)*100</f>
        <v>0</v>
      </c>
      <c r="P2371" s="7" t="e">
        <f t="shared" ref="P2371:P2434" si="113">(E2371/N2371)</f>
        <v>#DIV/0!</v>
      </c>
      <c r="Q2371" s="4" t="str">
        <f>LEFT(T2371,FIND("/",T2371,1)-1)</f>
        <v>technology</v>
      </c>
      <c r="R2371" s="4" t="str">
        <f>RIGHT(T2371,LEN(T2371)-FIND("/",T2371))</f>
        <v>web</v>
      </c>
      <c r="S2371" s="4" t="b">
        <v>0</v>
      </c>
      <c r="T2371" s="4" t="s">
        <v>8272</v>
      </c>
    </row>
    <row r="2372" spans="1:20" ht="28.8" x14ac:dyDescent="0.3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11">
        <f t="shared" si="111"/>
        <v>41990.980798611105</v>
      </c>
      <c r="K2372" s="4">
        <v>1416285141</v>
      </c>
      <c r="L2372" s="11">
        <f t="shared" si="112"/>
        <v>41960.980798611105</v>
      </c>
      <c r="M2372" s="4" t="b">
        <v>0</v>
      </c>
      <c r="N2372" s="4">
        <v>4</v>
      </c>
      <c r="O2372" s="16">
        <f>(E2372/D2372)*100</f>
        <v>0.32800000000000001</v>
      </c>
      <c r="P2372" s="7">
        <f t="shared" si="113"/>
        <v>20.5</v>
      </c>
      <c r="Q2372" s="4" t="str">
        <f>LEFT(T2372,FIND("/",T2372,1)-1)</f>
        <v>technology</v>
      </c>
      <c r="R2372" s="4" t="str">
        <f>RIGHT(T2372,LEN(T2372)-FIND("/",T2372))</f>
        <v>web</v>
      </c>
      <c r="S2372" s="4" t="b">
        <v>0</v>
      </c>
      <c r="T2372" s="4" t="s">
        <v>8272</v>
      </c>
    </row>
    <row r="2373" spans="1:20" ht="28.8" x14ac:dyDescent="0.3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11">
        <f t="shared" si="111"/>
        <v>42180.569398148145</v>
      </c>
      <c r="K2373" s="4">
        <v>1432665596</v>
      </c>
      <c r="L2373" s="11">
        <f t="shared" si="112"/>
        <v>42150.569398148145</v>
      </c>
      <c r="M2373" s="4" t="b">
        <v>0</v>
      </c>
      <c r="N2373" s="4">
        <v>0</v>
      </c>
      <c r="O2373" s="16">
        <f>(E2373/D2373)*100</f>
        <v>0</v>
      </c>
      <c r="P2373" s="7" t="e">
        <f t="shared" si="113"/>
        <v>#DIV/0!</v>
      </c>
      <c r="Q2373" s="4" t="str">
        <f>LEFT(T2373,FIND("/",T2373,1)-1)</f>
        <v>technology</v>
      </c>
      <c r="R2373" s="4" t="str">
        <f>RIGHT(T2373,LEN(T2373)-FIND("/",T2373))</f>
        <v>web</v>
      </c>
      <c r="S2373" s="4" t="b">
        <v>0</v>
      </c>
      <c r="T2373" s="4" t="s">
        <v>8272</v>
      </c>
    </row>
    <row r="2374" spans="1:20" ht="28.8" x14ac:dyDescent="0.3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11">
        <f t="shared" si="111"/>
        <v>42117.860775462956</v>
      </c>
      <c r="K2374" s="4">
        <v>1427247571</v>
      </c>
      <c r="L2374" s="11">
        <f t="shared" si="112"/>
        <v>42087.860775462956</v>
      </c>
      <c r="M2374" s="4" t="b">
        <v>0</v>
      </c>
      <c r="N2374" s="4">
        <v>6</v>
      </c>
      <c r="O2374" s="16">
        <f>(E2374/D2374)*100</f>
        <v>3.2727272727272729</v>
      </c>
      <c r="P2374" s="7">
        <f t="shared" si="113"/>
        <v>30</v>
      </c>
      <c r="Q2374" s="4" t="str">
        <f>LEFT(T2374,FIND("/",T2374,1)-1)</f>
        <v>technology</v>
      </c>
      <c r="R2374" s="4" t="str">
        <f>RIGHT(T2374,LEN(T2374)-FIND("/",T2374))</f>
        <v>web</v>
      </c>
      <c r="S2374" s="4" t="b">
        <v>0</v>
      </c>
      <c r="T2374" s="4" t="s">
        <v>8272</v>
      </c>
    </row>
    <row r="2375" spans="1:20" x14ac:dyDescent="0.3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11">
        <f t="shared" si="111"/>
        <v>42245.453981481485</v>
      </c>
      <c r="K2375" s="4">
        <v>1438271624</v>
      </c>
      <c r="L2375" s="11">
        <f t="shared" si="112"/>
        <v>42215.453981481485</v>
      </c>
      <c r="M2375" s="4" t="b">
        <v>0</v>
      </c>
      <c r="N2375" s="4">
        <v>1</v>
      </c>
      <c r="O2375" s="16">
        <f>(E2375/D2375)*100</f>
        <v>5.8823529411764705E-3</v>
      </c>
      <c r="P2375" s="7">
        <f t="shared" si="113"/>
        <v>50</v>
      </c>
      <c r="Q2375" s="4" t="str">
        <f>LEFT(T2375,FIND("/",T2375,1)-1)</f>
        <v>technology</v>
      </c>
      <c r="R2375" s="4" t="str">
        <f>RIGHT(T2375,LEN(T2375)-FIND("/",T2375))</f>
        <v>web</v>
      </c>
      <c r="S2375" s="4" t="b">
        <v>0</v>
      </c>
      <c r="T2375" s="4" t="s">
        <v>8272</v>
      </c>
    </row>
    <row r="2376" spans="1:20" ht="28.8" x14ac:dyDescent="0.3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11">
        <f t="shared" si="111"/>
        <v>42047.634953703695</v>
      </c>
      <c r="K2376" s="4">
        <v>1421180060</v>
      </c>
      <c r="L2376" s="11">
        <f t="shared" si="112"/>
        <v>42017.634953703695</v>
      </c>
      <c r="M2376" s="4" t="b">
        <v>0</v>
      </c>
      <c r="N2376" s="4">
        <v>1</v>
      </c>
      <c r="O2376" s="16">
        <f>(E2376/D2376)*100</f>
        <v>4.5454545454545456E-2</v>
      </c>
      <c r="P2376" s="7">
        <f t="shared" si="113"/>
        <v>10</v>
      </c>
      <c r="Q2376" s="4" t="str">
        <f>LEFT(T2376,FIND("/",T2376,1)-1)</f>
        <v>technology</v>
      </c>
      <c r="R2376" s="4" t="str">
        <f>RIGHT(T2376,LEN(T2376)-FIND("/",T2376))</f>
        <v>web</v>
      </c>
      <c r="S2376" s="4" t="b">
        <v>0</v>
      </c>
      <c r="T2376" s="4" t="s">
        <v>8272</v>
      </c>
    </row>
    <row r="2377" spans="1:20" ht="28.8" x14ac:dyDescent="0.3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11">
        <f t="shared" si="111"/>
        <v>42622.627743055556</v>
      </c>
      <c r="K2377" s="4">
        <v>1470859437</v>
      </c>
      <c r="L2377" s="11">
        <f t="shared" si="112"/>
        <v>42592.627743055556</v>
      </c>
      <c r="M2377" s="4" t="b">
        <v>0</v>
      </c>
      <c r="N2377" s="4">
        <v>0</v>
      </c>
      <c r="O2377" s="16">
        <f>(E2377/D2377)*100</f>
        <v>0</v>
      </c>
      <c r="P2377" s="7" t="e">
        <f t="shared" si="113"/>
        <v>#DIV/0!</v>
      </c>
      <c r="Q2377" s="4" t="str">
        <f>LEFT(T2377,FIND("/",T2377,1)-1)</f>
        <v>technology</v>
      </c>
      <c r="R2377" s="4" t="str">
        <f>RIGHT(T2377,LEN(T2377)-FIND("/",T2377))</f>
        <v>web</v>
      </c>
      <c r="S2377" s="4" t="b">
        <v>0</v>
      </c>
      <c r="T2377" s="4" t="s">
        <v>8272</v>
      </c>
    </row>
    <row r="2378" spans="1:20" x14ac:dyDescent="0.3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11">
        <f t="shared" si="111"/>
        <v>42348.717199074068</v>
      </c>
      <c r="K2378" s="4">
        <v>1447193566</v>
      </c>
      <c r="L2378" s="11">
        <f t="shared" si="112"/>
        <v>42318.717199074068</v>
      </c>
      <c r="M2378" s="4" t="b">
        <v>0</v>
      </c>
      <c r="N2378" s="4">
        <v>4</v>
      </c>
      <c r="O2378" s="16">
        <f>(E2378/D2378)*100</f>
        <v>10.877666666666666</v>
      </c>
      <c r="P2378" s="7">
        <f t="shared" si="113"/>
        <v>81.582499999999996</v>
      </c>
      <c r="Q2378" s="4" t="str">
        <f>LEFT(T2378,FIND("/",T2378,1)-1)</f>
        <v>technology</v>
      </c>
      <c r="R2378" s="4" t="str">
        <f>RIGHT(T2378,LEN(T2378)-FIND("/",T2378))</f>
        <v>web</v>
      </c>
      <c r="S2378" s="4" t="b">
        <v>0</v>
      </c>
      <c r="T2378" s="4" t="s">
        <v>8272</v>
      </c>
    </row>
    <row r="2379" spans="1:20" x14ac:dyDescent="0.3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11">
        <f t="shared" si="111"/>
        <v>42699.703506944446</v>
      </c>
      <c r="K2379" s="4">
        <v>1477515183</v>
      </c>
      <c r="L2379" s="11">
        <f t="shared" si="112"/>
        <v>42669.661840277775</v>
      </c>
      <c r="M2379" s="4" t="b">
        <v>0</v>
      </c>
      <c r="N2379" s="4">
        <v>0</v>
      </c>
      <c r="O2379" s="16">
        <f>(E2379/D2379)*100</f>
        <v>0</v>
      </c>
      <c r="P2379" s="7" t="e">
        <f t="shared" si="113"/>
        <v>#DIV/0!</v>
      </c>
      <c r="Q2379" s="4" t="str">
        <f>LEFT(T2379,FIND("/",T2379,1)-1)</f>
        <v>technology</v>
      </c>
      <c r="R2379" s="4" t="str">
        <f>RIGHT(T2379,LEN(T2379)-FIND("/",T2379))</f>
        <v>web</v>
      </c>
      <c r="S2379" s="4" t="b">
        <v>0</v>
      </c>
      <c r="T2379" s="4" t="s">
        <v>8272</v>
      </c>
    </row>
    <row r="2380" spans="1:20" x14ac:dyDescent="0.3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11">
        <f t="shared" si="111"/>
        <v>42241.804745370369</v>
      </c>
      <c r="K2380" s="4">
        <v>1438042730</v>
      </c>
      <c r="L2380" s="11">
        <f t="shared" si="112"/>
        <v>42212.804745370369</v>
      </c>
      <c r="M2380" s="4" t="b">
        <v>0</v>
      </c>
      <c r="N2380" s="4">
        <v>0</v>
      </c>
      <c r="O2380" s="16">
        <f>(E2380/D2380)*100</f>
        <v>0</v>
      </c>
      <c r="P2380" s="7" t="e">
        <f t="shared" si="113"/>
        <v>#DIV/0!</v>
      </c>
      <c r="Q2380" s="4" t="str">
        <f>LEFT(T2380,FIND("/",T2380,1)-1)</f>
        <v>technology</v>
      </c>
      <c r="R2380" s="4" t="str">
        <f>RIGHT(T2380,LEN(T2380)-FIND("/",T2380))</f>
        <v>web</v>
      </c>
      <c r="S2380" s="4" t="b">
        <v>0</v>
      </c>
      <c r="T2380" s="4" t="s">
        <v>8272</v>
      </c>
    </row>
    <row r="2381" spans="1:20" x14ac:dyDescent="0.3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11">
        <f t="shared" si="111"/>
        <v>42281.808055555557</v>
      </c>
      <c r="K2381" s="4">
        <v>1440116616</v>
      </c>
      <c r="L2381" s="11">
        <f t="shared" si="112"/>
        <v>42236.808055555557</v>
      </c>
      <c r="M2381" s="4" t="b">
        <v>0</v>
      </c>
      <c r="N2381" s="4">
        <v>0</v>
      </c>
      <c r="O2381" s="16">
        <f>(E2381/D2381)*100</f>
        <v>0</v>
      </c>
      <c r="P2381" s="7" t="e">
        <f t="shared" si="113"/>
        <v>#DIV/0!</v>
      </c>
      <c r="Q2381" s="4" t="str">
        <f>LEFT(T2381,FIND("/",T2381,1)-1)</f>
        <v>technology</v>
      </c>
      <c r="R2381" s="4" t="str">
        <f>RIGHT(T2381,LEN(T2381)-FIND("/",T2381))</f>
        <v>web</v>
      </c>
      <c r="S2381" s="4" t="b">
        <v>0</v>
      </c>
      <c r="T2381" s="4" t="s">
        <v>8272</v>
      </c>
    </row>
    <row r="2382" spans="1:20" x14ac:dyDescent="0.3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11">
        <f t="shared" si="111"/>
        <v>42278.584976851846</v>
      </c>
      <c r="K2382" s="4">
        <v>1441134142</v>
      </c>
      <c r="L2382" s="11">
        <f t="shared" si="112"/>
        <v>42248.584976851846</v>
      </c>
      <c r="M2382" s="4" t="b">
        <v>0</v>
      </c>
      <c r="N2382" s="4">
        <v>3</v>
      </c>
      <c r="O2382" s="16">
        <f>(E2382/D2382)*100</f>
        <v>0.36666666666666664</v>
      </c>
      <c r="P2382" s="7">
        <f t="shared" si="113"/>
        <v>18.333333333333332</v>
      </c>
      <c r="Q2382" s="4" t="str">
        <f>LEFT(T2382,FIND("/",T2382,1)-1)</f>
        <v>technology</v>
      </c>
      <c r="R2382" s="4" t="str">
        <f>RIGHT(T2382,LEN(T2382)-FIND("/",T2382))</f>
        <v>web</v>
      </c>
      <c r="S2382" s="4" t="b">
        <v>0</v>
      </c>
      <c r="T2382" s="4" t="s">
        <v>8272</v>
      </c>
    </row>
    <row r="2383" spans="1:20" x14ac:dyDescent="0.3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11">
        <f t="shared" si="111"/>
        <v>42104.727407407401</v>
      </c>
      <c r="K2383" s="4">
        <v>1426112848</v>
      </c>
      <c r="L2383" s="11">
        <f t="shared" si="112"/>
        <v>42074.727407407401</v>
      </c>
      <c r="M2383" s="4" t="b">
        <v>0</v>
      </c>
      <c r="N2383" s="4">
        <v>7</v>
      </c>
      <c r="O2383" s="16">
        <f>(E2383/D2383)*100</f>
        <v>1.8193398957730169</v>
      </c>
      <c r="P2383" s="7">
        <f t="shared" si="113"/>
        <v>224.42857142857142</v>
      </c>
      <c r="Q2383" s="4" t="str">
        <f>LEFT(T2383,FIND("/",T2383,1)-1)</f>
        <v>technology</v>
      </c>
      <c r="R2383" s="4" t="str">
        <f>RIGHT(T2383,LEN(T2383)-FIND("/",T2383))</f>
        <v>web</v>
      </c>
      <c r="S2383" s="4" t="b">
        <v>0</v>
      </c>
      <c r="T2383" s="4" t="s">
        <v>8272</v>
      </c>
    </row>
    <row r="2384" spans="1:20" ht="28.8" x14ac:dyDescent="0.3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11">
        <f t="shared" si="111"/>
        <v>42219.979201388887</v>
      </c>
      <c r="K2384" s="4">
        <v>1436502603</v>
      </c>
      <c r="L2384" s="11">
        <f t="shared" si="112"/>
        <v>42194.979201388887</v>
      </c>
      <c r="M2384" s="4" t="b">
        <v>0</v>
      </c>
      <c r="N2384" s="4">
        <v>2</v>
      </c>
      <c r="O2384" s="16">
        <f>(E2384/D2384)*100</f>
        <v>2.5</v>
      </c>
      <c r="P2384" s="7">
        <f t="shared" si="113"/>
        <v>37.5</v>
      </c>
      <c r="Q2384" s="4" t="str">
        <f>LEFT(T2384,FIND("/",T2384,1)-1)</f>
        <v>technology</v>
      </c>
      <c r="R2384" s="4" t="str">
        <f>RIGHT(T2384,LEN(T2384)-FIND("/",T2384))</f>
        <v>web</v>
      </c>
      <c r="S2384" s="4" t="b">
        <v>0</v>
      </c>
      <c r="T2384" s="4" t="s">
        <v>8272</v>
      </c>
    </row>
    <row r="2385" spans="1:20" ht="28.8" x14ac:dyDescent="0.3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11">
        <f t="shared" si="111"/>
        <v>42056.848460648143</v>
      </c>
      <c r="K2385" s="4">
        <v>1421976107</v>
      </c>
      <c r="L2385" s="11">
        <f t="shared" si="112"/>
        <v>42026.848460648143</v>
      </c>
      <c r="M2385" s="4" t="b">
        <v>0</v>
      </c>
      <c r="N2385" s="4">
        <v>3</v>
      </c>
      <c r="O2385" s="16">
        <f>(E2385/D2385)*100</f>
        <v>4.3499999999999996</v>
      </c>
      <c r="P2385" s="7">
        <f t="shared" si="113"/>
        <v>145</v>
      </c>
      <c r="Q2385" s="4" t="str">
        <f>LEFT(T2385,FIND("/",T2385,1)-1)</f>
        <v>technology</v>
      </c>
      <c r="R2385" s="4" t="str">
        <f>RIGHT(T2385,LEN(T2385)-FIND("/",T2385))</f>
        <v>web</v>
      </c>
      <c r="S2385" s="4" t="b">
        <v>0</v>
      </c>
      <c r="T2385" s="4" t="s">
        <v>8272</v>
      </c>
    </row>
    <row r="2386" spans="1:20" ht="28.8" x14ac:dyDescent="0.3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11">
        <f t="shared" si="111"/>
        <v>41956.900960648149</v>
      </c>
      <c r="K2386" s="4">
        <v>1413337043</v>
      </c>
      <c r="L2386" s="11">
        <f t="shared" si="112"/>
        <v>41926.859293981477</v>
      </c>
      <c r="M2386" s="4" t="b">
        <v>0</v>
      </c>
      <c r="N2386" s="4">
        <v>8</v>
      </c>
      <c r="O2386" s="16">
        <f>(E2386/D2386)*100</f>
        <v>0.8</v>
      </c>
      <c r="P2386" s="7">
        <f t="shared" si="113"/>
        <v>1</v>
      </c>
      <c r="Q2386" s="4" t="str">
        <f>LEFT(T2386,FIND("/",T2386,1)-1)</f>
        <v>technology</v>
      </c>
      <c r="R2386" s="4" t="str">
        <f>RIGHT(T2386,LEN(T2386)-FIND("/",T2386))</f>
        <v>web</v>
      </c>
      <c r="S2386" s="4" t="b">
        <v>0</v>
      </c>
      <c r="T2386" s="4" t="s">
        <v>8272</v>
      </c>
    </row>
    <row r="2387" spans="1:20" ht="28.8" x14ac:dyDescent="0.3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11">
        <f t="shared" si="111"/>
        <v>42221.493425925924</v>
      </c>
      <c r="K2387" s="4">
        <v>1436201432</v>
      </c>
      <c r="L2387" s="11">
        <f t="shared" si="112"/>
        <v>42191.493425925924</v>
      </c>
      <c r="M2387" s="4" t="b">
        <v>0</v>
      </c>
      <c r="N2387" s="4">
        <v>7</v>
      </c>
      <c r="O2387" s="16">
        <f>(E2387/D2387)*100</f>
        <v>1.2123076923076923</v>
      </c>
      <c r="P2387" s="7">
        <f t="shared" si="113"/>
        <v>112.57142857142857</v>
      </c>
      <c r="Q2387" s="4" t="str">
        <f>LEFT(T2387,FIND("/",T2387,1)-1)</f>
        <v>technology</v>
      </c>
      <c r="R2387" s="4" t="str">
        <f>RIGHT(T2387,LEN(T2387)-FIND("/",T2387))</f>
        <v>web</v>
      </c>
      <c r="S2387" s="4" t="b">
        <v>0</v>
      </c>
      <c r="T2387" s="4" t="s">
        <v>8272</v>
      </c>
    </row>
    <row r="2388" spans="1:20" x14ac:dyDescent="0.3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11">
        <f t="shared" si="111"/>
        <v>42014.629907407405</v>
      </c>
      <c r="K2388" s="4">
        <v>1415736424</v>
      </c>
      <c r="L2388" s="11">
        <f t="shared" si="112"/>
        <v>41954.629907407405</v>
      </c>
      <c r="M2388" s="4" t="b">
        <v>0</v>
      </c>
      <c r="N2388" s="4">
        <v>0</v>
      </c>
      <c r="O2388" s="16">
        <f>(E2388/D2388)*100</f>
        <v>0</v>
      </c>
      <c r="P2388" s="7" t="e">
        <f t="shared" si="113"/>
        <v>#DIV/0!</v>
      </c>
      <c r="Q2388" s="4" t="str">
        <f>LEFT(T2388,FIND("/",T2388,1)-1)</f>
        <v>technology</v>
      </c>
      <c r="R2388" s="4" t="str">
        <f>RIGHT(T2388,LEN(T2388)-FIND("/",T2388))</f>
        <v>web</v>
      </c>
      <c r="S2388" s="4" t="b">
        <v>0</v>
      </c>
      <c r="T2388" s="4" t="s">
        <v>8272</v>
      </c>
    </row>
    <row r="2389" spans="1:20" ht="28.8" x14ac:dyDescent="0.3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11">
        <f t="shared" si="111"/>
        <v>42573.418287037035</v>
      </c>
      <c r="K2389" s="4">
        <v>1465311740</v>
      </c>
      <c r="L2389" s="11">
        <f t="shared" si="112"/>
        <v>42528.418287037035</v>
      </c>
      <c r="M2389" s="4" t="b">
        <v>0</v>
      </c>
      <c r="N2389" s="4">
        <v>3</v>
      </c>
      <c r="O2389" s="16">
        <f>(E2389/D2389)*100</f>
        <v>0.68399999999999994</v>
      </c>
      <c r="P2389" s="7">
        <f t="shared" si="113"/>
        <v>342</v>
      </c>
      <c r="Q2389" s="4" t="str">
        <f>LEFT(T2389,FIND("/",T2389,1)-1)</f>
        <v>technology</v>
      </c>
      <c r="R2389" s="4" t="str">
        <f>RIGHT(T2389,LEN(T2389)-FIND("/",T2389))</f>
        <v>web</v>
      </c>
      <c r="S2389" s="4" t="b">
        <v>0</v>
      </c>
      <c r="T2389" s="4" t="s">
        <v>8272</v>
      </c>
    </row>
    <row r="2390" spans="1:20" ht="28.8" x14ac:dyDescent="0.3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11">
        <f t="shared" si="111"/>
        <v>42019.603472222218</v>
      </c>
      <c r="K2390" s="4">
        <v>1418761759</v>
      </c>
      <c r="L2390" s="11">
        <f t="shared" si="112"/>
        <v>41989.645358796297</v>
      </c>
      <c r="M2390" s="4" t="b">
        <v>0</v>
      </c>
      <c r="N2390" s="4">
        <v>8</v>
      </c>
      <c r="O2390" s="16">
        <f>(E2390/D2390)*100</f>
        <v>1.2513513513513512</v>
      </c>
      <c r="P2390" s="7">
        <f t="shared" si="113"/>
        <v>57.875</v>
      </c>
      <c r="Q2390" s="4" t="str">
        <f>LEFT(T2390,FIND("/",T2390,1)-1)</f>
        <v>technology</v>
      </c>
      <c r="R2390" s="4" t="str">
        <f>RIGHT(T2390,LEN(T2390)-FIND("/",T2390))</f>
        <v>web</v>
      </c>
      <c r="S2390" s="4" t="b">
        <v>0</v>
      </c>
      <c r="T2390" s="4" t="s">
        <v>8272</v>
      </c>
    </row>
    <row r="2391" spans="1:20" ht="28.8" x14ac:dyDescent="0.3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11">
        <f t="shared" si="111"/>
        <v>42210.707638888889</v>
      </c>
      <c r="K2391" s="4">
        <v>1435160452</v>
      </c>
      <c r="L2391" s="11">
        <f t="shared" si="112"/>
        <v>42179.445046296292</v>
      </c>
      <c r="M2391" s="4" t="b">
        <v>0</v>
      </c>
      <c r="N2391" s="4">
        <v>1</v>
      </c>
      <c r="O2391" s="16">
        <f>(E2391/D2391)*100</f>
        <v>0.1875</v>
      </c>
      <c r="P2391" s="7">
        <f t="shared" si="113"/>
        <v>30</v>
      </c>
      <c r="Q2391" s="4" t="str">
        <f>LEFT(T2391,FIND("/",T2391,1)-1)</f>
        <v>technology</v>
      </c>
      <c r="R2391" s="4" t="str">
        <f>RIGHT(T2391,LEN(T2391)-FIND("/",T2391))</f>
        <v>web</v>
      </c>
      <c r="S2391" s="4" t="b">
        <v>0</v>
      </c>
      <c r="T2391" s="4" t="s">
        <v>8272</v>
      </c>
    </row>
    <row r="2392" spans="1:20" ht="28.8" x14ac:dyDescent="0.3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11">
        <f t="shared" si="111"/>
        <v>42008.053981481477</v>
      </c>
      <c r="K2392" s="4">
        <v>1416896264</v>
      </c>
      <c r="L2392" s="11">
        <f t="shared" si="112"/>
        <v>41968.053981481477</v>
      </c>
      <c r="M2392" s="4" t="b">
        <v>0</v>
      </c>
      <c r="N2392" s="4">
        <v>0</v>
      </c>
      <c r="O2392" s="16">
        <f>(E2392/D2392)*100</f>
        <v>0</v>
      </c>
      <c r="P2392" s="7" t="e">
        <f t="shared" si="113"/>
        <v>#DIV/0!</v>
      </c>
      <c r="Q2392" s="4" t="str">
        <f>LEFT(T2392,FIND("/",T2392,1)-1)</f>
        <v>technology</v>
      </c>
      <c r="R2392" s="4" t="str">
        <f>RIGHT(T2392,LEN(T2392)-FIND("/",T2392))</f>
        <v>web</v>
      </c>
      <c r="S2392" s="4" t="b">
        <v>0</v>
      </c>
      <c r="T2392" s="4" t="s">
        <v>8272</v>
      </c>
    </row>
    <row r="2393" spans="1:20" ht="28.8" x14ac:dyDescent="0.3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11">
        <f t="shared" si="111"/>
        <v>42094.544490740744</v>
      </c>
      <c r="K2393" s="4">
        <v>1425236644</v>
      </c>
      <c r="L2393" s="11">
        <f t="shared" si="112"/>
        <v>42064.586157407401</v>
      </c>
      <c r="M2393" s="4" t="b">
        <v>0</v>
      </c>
      <c r="N2393" s="4">
        <v>1</v>
      </c>
      <c r="O2393" s="16">
        <f>(E2393/D2393)*100</f>
        <v>0.125</v>
      </c>
      <c r="P2393" s="7">
        <f t="shared" si="113"/>
        <v>25</v>
      </c>
      <c r="Q2393" s="4" t="str">
        <f>LEFT(T2393,FIND("/",T2393,1)-1)</f>
        <v>technology</v>
      </c>
      <c r="R2393" s="4" t="str">
        <f>RIGHT(T2393,LEN(T2393)-FIND("/",T2393))</f>
        <v>web</v>
      </c>
      <c r="S2393" s="4" t="b">
        <v>0</v>
      </c>
      <c r="T2393" s="4" t="s">
        <v>8272</v>
      </c>
    </row>
    <row r="2394" spans="1:20" ht="28.8" x14ac:dyDescent="0.3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11">
        <f t="shared" si="111"/>
        <v>42305.912303240737</v>
      </c>
      <c r="K2394" s="4">
        <v>1443495223</v>
      </c>
      <c r="L2394" s="11">
        <f t="shared" si="112"/>
        <v>42275.912303240737</v>
      </c>
      <c r="M2394" s="4" t="b">
        <v>0</v>
      </c>
      <c r="N2394" s="4">
        <v>0</v>
      </c>
      <c r="O2394" s="16">
        <f>(E2394/D2394)*100</f>
        <v>0</v>
      </c>
      <c r="P2394" s="7" t="e">
        <f t="shared" si="113"/>
        <v>#DIV/0!</v>
      </c>
      <c r="Q2394" s="4" t="str">
        <f>LEFT(T2394,FIND("/",T2394,1)-1)</f>
        <v>technology</v>
      </c>
      <c r="R2394" s="4" t="str">
        <f>RIGHT(T2394,LEN(T2394)-FIND("/",T2394))</f>
        <v>web</v>
      </c>
      <c r="S2394" s="4" t="b">
        <v>0</v>
      </c>
      <c r="T2394" s="4" t="s">
        <v>8272</v>
      </c>
    </row>
    <row r="2395" spans="1:20" ht="28.8" x14ac:dyDescent="0.3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11">
        <f t="shared" si="111"/>
        <v>42224.440011574072</v>
      </c>
      <c r="K2395" s="4">
        <v>1436456017</v>
      </c>
      <c r="L2395" s="11">
        <f t="shared" si="112"/>
        <v>42194.440011574072</v>
      </c>
      <c r="M2395" s="4" t="b">
        <v>0</v>
      </c>
      <c r="N2395" s="4">
        <v>1</v>
      </c>
      <c r="O2395" s="16">
        <f>(E2395/D2395)*100</f>
        <v>0.05</v>
      </c>
      <c r="P2395" s="7">
        <f t="shared" si="113"/>
        <v>50</v>
      </c>
      <c r="Q2395" s="4" t="str">
        <f>LEFT(T2395,FIND("/",T2395,1)-1)</f>
        <v>technology</v>
      </c>
      <c r="R2395" s="4" t="str">
        <f>RIGHT(T2395,LEN(T2395)-FIND("/",T2395))</f>
        <v>web</v>
      </c>
      <c r="S2395" s="4" t="b">
        <v>0</v>
      </c>
      <c r="T2395" s="4" t="s">
        <v>8272</v>
      </c>
    </row>
    <row r="2396" spans="1:20" ht="28.8" x14ac:dyDescent="0.3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11">
        <f t="shared" si="111"/>
        <v>42061.15385416666</v>
      </c>
      <c r="K2396" s="4">
        <v>1422348093</v>
      </c>
      <c r="L2396" s="11">
        <f t="shared" si="112"/>
        <v>42031.15385416666</v>
      </c>
      <c r="M2396" s="4" t="b">
        <v>0</v>
      </c>
      <c r="N2396" s="4">
        <v>2</v>
      </c>
      <c r="O2396" s="16">
        <f>(E2396/D2396)*100</f>
        <v>0.06</v>
      </c>
      <c r="P2396" s="7">
        <f t="shared" si="113"/>
        <v>1.5</v>
      </c>
      <c r="Q2396" s="4" t="str">
        <f>LEFT(T2396,FIND("/",T2396,1)-1)</f>
        <v>technology</v>
      </c>
      <c r="R2396" s="4" t="str">
        <f>RIGHT(T2396,LEN(T2396)-FIND("/",T2396))</f>
        <v>web</v>
      </c>
      <c r="S2396" s="4" t="b">
        <v>0</v>
      </c>
      <c r="T2396" s="4" t="s">
        <v>8272</v>
      </c>
    </row>
    <row r="2397" spans="1:20" x14ac:dyDescent="0.3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11">
        <f t="shared" si="111"/>
        <v>42745.164583333331</v>
      </c>
      <c r="K2397" s="4">
        <v>1481597687</v>
      </c>
      <c r="L2397" s="11">
        <f t="shared" si="112"/>
        <v>42716.913043981483</v>
      </c>
      <c r="M2397" s="4" t="b">
        <v>0</v>
      </c>
      <c r="N2397" s="4">
        <v>0</v>
      </c>
      <c r="O2397" s="16">
        <f>(E2397/D2397)*100</f>
        <v>0</v>
      </c>
      <c r="P2397" s="7" t="e">
        <f t="shared" si="113"/>
        <v>#DIV/0!</v>
      </c>
      <c r="Q2397" s="4" t="str">
        <f>LEFT(T2397,FIND("/",T2397,1)-1)</f>
        <v>technology</v>
      </c>
      <c r="R2397" s="4" t="str">
        <f>RIGHT(T2397,LEN(T2397)-FIND("/",T2397))</f>
        <v>web</v>
      </c>
      <c r="S2397" s="4" t="b">
        <v>0</v>
      </c>
      <c r="T2397" s="4" t="s">
        <v>8272</v>
      </c>
    </row>
    <row r="2398" spans="1:20" ht="28.8" x14ac:dyDescent="0.3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11">
        <f t="shared" si="111"/>
        <v>42292.640717592592</v>
      </c>
      <c r="K2398" s="4">
        <v>1442348558</v>
      </c>
      <c r="L2398" s="11">
        <f t="shared" si="112"/>
        <v>42262.640717592592</v>
      </c>
      <c r="M2398" s="4" t="b">
        <v>0</v>
      </c>
      <c r="N2398" s="4">
        <v>1</v>
      </c>
      <c r="O2398" s="16">
        <f>(E2398/D2398)*100</f>
        <v>0.2</v>
      </c>
      <c r="P2398" s="7">
        <f t="shared" si="113"/>
        <v>10</v>
      </c>
      <c r="Q2398" s="4" t="str">
        <f>LEFT(T2398,FIND("/",T2398,1)-1)</f>
        <v>technology</v>
      </c>
      <c r="R2398" s="4" t="str">
        <f>RIGHT(T2398,LEN(T2398)-FIND("/",T2398))</f>
        <v>web</v>
      </c>
      <c r="S2398" s="4" t="b">
        <v>0</v>
      </c>
      <c r="T2398" s="4" t="s">
        <v>8272</v>
      </c>
    </row>
    <row r="2399" spans="1:20" ht="28.8" x14ac:dyDescent="0.3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11">
        <f t="shared" si="111"/>
        <v>42006.676574074074</v>
      </c>
      <c r="K2399" s="4">
        <v>1417641256</v>
      </c>
      <c r="L2399" s="11">
        <f t="shared" si="112"/>
        <v>41976.676574074074</v>
      </c>
      <c r="M2399" s="4" t="b">
        <v>0</v>
      </c>
      <c r="N2399" s="4">
        <v>0</v>
      </c>
      <c r="O2399" s="16">
        <f>(E2399/D2399)*100</f>
        <v>0</v>
      </c>
      <c r="P2399" s="7" t="e">
        <f t="shared" si="113"/>
        <v>#DIV/0!</v>
      </c>
      <c r="Q2399" s="4" t="str">
        <f>LEFT(T2399,FIND("/",T2399,1)-1)</f>
        <v>technology</v>
      </c>
      <c r="R2399" s="4" t="str">
        <f>RIGHT(T2399,LEN(T2399)-FIND("/",T2399))</f>
        <v>web</v>
      </c>
      <c r="S2399" s="4" t="b">
        <v>0</v>
      </c>
      <c r="T2399" s="4" t="s">
        <v>8272</v>
      </c>
    </row>
    <row r="2400" spans="1:20" ht="28.8" x14ac:dyDescent="0.3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11">
        <f t="shared" si="111"/>
        <v>42187.708148148151</v>
      </c>
      <c r="K2400" s="4">
        <v>1433282384</v>
      </c>
      <c r="L2400" s="11">
        <f t="shared" si="112"/>
        <v>42157.708148148151</v>
      </c>
      <c r="M2400" s="4" t="b">
        <v>0</v>
      </c>
      <c r="N2400" s="4">
        <v>0</v>
      </c>
      <c r="O2400" s="16">
        <f>(E2400/D2400)*100</f>
        <v>0</v>
      </c>
      <c r="P2400" s="7" t="e">
        <f t="shared" si="113"/>
        <v>#DIV/0!</v>
      </c>
      <c r="Q2400" s="4" t="str">
        <f>LEFT(T2400,FIND("/",T2400,1)-1)</f>
        <v>technology</v>
      </c>
      <c r="R2400" s="4" t="str">
        <f>RIGHT(T2400,LEN(T2400)-FIND("/",T2400))</f>
        <v>web</v>
      </c>
      <c r="S2400" s="4" t="b">
        <v>0</v>
      </c>
      <c r="T2400" s="4" t="s">
        <v>8272</v>
      </c>
    </row>
    <row r="2401" spans="1:20" x14ac:dyDescent="0.3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11">
        <f t="shared" si="111"/>
        <v>41991.644745370366</v>
      </c>
      <c r="K2401" s="4">
        <v>1415910506</v>
      </c>
      <c r="L2401" s="11">
        <f t="shared" si="112"/>
        <v>41956.644745370366</v>
      </c>
      <c r="M2401" s="4" t="b">
        <v>0</v>
      </c>
      <c r="N2401" s="4">
        <v>0</v>
      </c>
      <c r="O2401" s="16">
        <f>(E2401/D2401)*100</f>
        <v>0</v>
      </c>
      <c r="P2401" s="7" t="e">
        <f t="shared" si="113"/>
        <v>#DIV/0!</v>
      </c>
      <c r="Q2401" s="4" t="str">
        <f>LEFT(T2401,FIND("/",T2401,1)-1)</f>
        <v>technology</v>
      </c>
      <c r="R2401" s="4" t="str">
        <f>RIGHT(T2401,LEN(T2401)-FIND("/",T2401))</f>
        <v>web</v>
      </c>
      <c r="S2401" s="4" t="b">
        <v>0</v>
      </c>
      <c r="T2401" s="4" t="s">
        <v>8272</v>
      </c>
    </row>
    <row r="2402" spans="1:20" ht="28.8" x14ac:dyDescent="0.3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11">
        <f t="shared" si="111"/>
        <v>42474.059768518513</v>
      </c>
      <c r="K2402" s="4">
        <v>1458023164</v>
      </c>
      <c r="L2402" s="11">
        <f t="shared" si="112"/>
        <v>42444.059768518513</v>
      </c>
      <c r="M2402" s="4" t="b">
        <v>0</v>
      </c>
      <c r="N2402" s="4">
        <v>0</v>
      </c>
      <c r="O2402" s="16">
        <f>(E2402/D2402)*100</f>
        <v>0</v>
      </c>
      <c r="P2402" s="7" t="e">
        <f t="shared" si="113"/>
        <v>#DIV/0!</v>
      </c>
      <c r="Q2402" s="4" t="str">
        <f>LEFT(T2402,FIND("/",T2402,1)-1)</f>
        <v>technology</v>
      </c>
      <c r="R2402" s="4" t="str">
        <f>RIGHT(T2402,LEN(T2402)-FIND("/",T2402))</f>
        <v>web</v>
      </c>
      <c r="S2402" s="4" t="b">
        <v>0</v>
      </c>
      <c r="T2402" s="4" t="s">
        <v>8272</v>
      </c>
    </row>
    <row r="2403" spans="1:20" ht="28.8" x14ac:dyDescent="0.3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11">
        <f t="shared" si="111"/>
        <v>42434.614537037036</v>
      </c>
      <c r="K2403" s="4">
        <v>1452023096</v>
      </c>
      <c r="L2403" s="11">
        <f t="shared" si="112"/>
        <v>42374.614537037036</v>
      </c>
      <c r="M2403" s="4" t="b">
        <v>0</v>
      </c>
      <c r="N2403" s="4">
        <v>9</v>
      </c>
      <c r="O2403" s="16">
        <f>(E2403/D2403)*100</f>
        <v>0.71785714285714286</v>
      </c>
      <c r="P2403" s="7">
        <f t="shared" si="113"/>
        <v>22.333333333333332</v>
      </c>
      <c r="Q2403" s="4" t="str">
        <f>LEFT(T2403,FIND("/",T2403,1)-1)</f>
        <v>food</v>
      </c>
      <c r="R2403" s="4" t="str">
        <f>RIGHT(T2403,LEN(T2403)-FIND("/",T2403))</f>
        <v>food trucks</v>
      </c>
      <c r="S2403" s="4" t="b">
        <v>0</v>
      </c>
      <c r="T2403" s="4" t="s">
        <v>8284</v>
      </c>
    </row>
    <row r="2404" spans="1:20" x14ac:dyDescent="0.3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11">
        <f t="shared" si="111"/>
        <v>42137.47142361111</v>
      </c>
      <c r="K2404" s="4">
        <v>1428941931</v>
      </c>
      <c r="L2404" s="11">
        <f t="shared" si="112"/>
        <v>42107.47142361111</v>
      </c>
      <c r="M2404" s="4" t="b">
        <v>0</v>
      </c>
      <c r="N2404" s="4">
        <v>1</v>
      </c>
      <c r="O2404" s="16">
        <f>(E2404/D2404)*100</f>
        <v>0.43333333333333329</v>
      </c>
      <c r="P2404" s="7">
        <f t="shared" si="113"/>
        <v>52</v>
      </c>
      <c r="Q2404" s="4" t="str">
        <f>LEFT(T2404,FIND("/",T2404,1)-1)</f>
        <v>food</v>
      </c>
      <c r="R2404" s="4" t="str">
        <f>RIGHT(T2404,LEN(T2404)-FIND("/",T2404))</f>
        <v>food trucks</v>
      </c>
      <c r="S2404" s="4" t="b">
        <v>0</v>
      </c>
      <c r="T2404" s="4" t="s">
        <v>8284</v>
      </c>
    </row>
    <row r="2405" spans="1:20" ht="28.8" x14ac:dyDescent="0.3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11">
        <f t="shared" si="111"/>
        <v>42459.632615740738</v>
      </c>
      <c r="K2405" s="4">
        <v>1454188258</v>
      </c>
      <c r="L2405" s="11">
        <f t="shared" si="112"/>
        <v>42399.674282407403</v>
      </c>
      <c r="M2405" s="4" t="b">
        <v>0</v>
      </c>
      <c r="N2405" s="4">
        <v>12</v>
      </c>
      <c r="O2405" s="16">
        <f>(E2405/D2405)*100</f>
        <v>16.833333333333332</v>
      </c>
      <c r="P2405" s="7">
        <f t="shared" si="113"/>
        <v>16.833333333333332</v>
      </c>
      <c r="Q2405" s="4" t="str">
        <f>LEFT(T2405,FIND("/",T2405,1)-1)</f>
        <v>food</v>
      </c>
      <c r="R2405" s="4" t="str">
        <f>RIGHT(T2405,LEN(T2405)-FIND("/",T2405))</f>
        <v>food trucks</v>
      </c>
      <c r="S2405" s="4" t="b">
        <v>0</v>
      </c>
      <c r="T2405" s="4" t="s">
        <v>8284</v>
      </c>
    </row>
    <row r="2406" spans="1:20" ht="28.8" x14ac:dyDescent="0.3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11">
        <f t="shared" si="111"/>
        <v>42371.831099537034</v>
      </c>
      <c r="K2406" s="4">
        <v>1449190607</v>
      </c>
      <c r="L2406" s="11">
        <f t="shared" si="112"/>
        <v>42341.831099537034</v>
      </c>
      <c r="M2406" s="4" t="b">
        <v>0</v>
      </c>
      <c r="N2406" s="4">
        <v>0</v>
      </c>
      <c r="O2406" s="16">
        <f>(E2406/D2406)*100</f>
        <v>0</v>
      </c>
      <c r="P2406" s="7" t="e">
        <f t="shared" si="113"/>
        <v>#DIV/0!</v>
      </c>
      <c r="Q2406" s="4" t="str">
        <f>LEFT(T2406,FIND("/",T2406,1)-1)</f>
        <v>food</v>
      </c>
      <c r="R2406" s="4" t="str">
        <f>RIGHT(T2406,LEN(T2406)-FIND("/",T2406))</f>
        <v>food trucks</v>
      </c>
      <c r="S2406" s="4" t="b">
        <v>0</v>
      </c>
      <c r="T2406" s="4" t="s">
        <v>8284</v>
      </c>
    </row>
    <row r="2407" spans="1:20" x14ac:dyDescent="0.3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11">
        <f t="shared" si="111"/>
        <v>42616.377025462956</v>
      </c>
      <c r="K2407" s="4">
        <v>1471096975</v>
      </c>
      <c r="L2407" s="11">
        <f t="shared" si="112"/>
        <v>42595.377025462956</v>
      </c>
      <c r="M2407" s="4" t="b">
        <v>0</v>
      </c>
      <c r="N2407" s="4">
        <v>20</v>
      </c>
      <c r="O2407" s="16">
        <f>(E2407/D2407)*100</f>
        <v>22.52</v>
      </c>
      <c r="P2407" s="7">
        <f t="shared" si="113"/>
        <v>56.3</v>
      </c>
      <c r="Q2407" s="4" t="str">
        <f>LEFT(T2407,FIND("/",T2407,1)-1)</f>
        <v>food</v>
      </c>
      <c r="R2407" s="4" t="str">
        <f>RIGHT(T2407,LEN(T2407)-FIND("/",T2407))</f>
        <v>food trucks</v>
      </c>
      <c r="S2407" s="4" t="b">
        <v>0</v>
      </c>
      <c r="T2407" s="4" t="s">
        <v>8284</v>
      </c>
    </row>
    <row r="2408" spans="1:20" ht="28.8" x14ac:dyDescent="0.3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11">
        <f t="shared" si="111"/>
        <v>42022.902662037035</v>
      </c>
      <c r="K2408" s="4">
        <v>1418179190</v>
      </c>
      <c r="L2408" s="11">
        <f t="shared" si="112"/>
        <v>41982.902662037035</v>
      </c>
      <c r="M2408" s="4" t="b">
        <v>0</v>
      </c>
      <c r="N2408" s="4">
        <v>16</v>
      </c>
      <c r="O2408" s="16">
        <f>(E2408/D2408)*100</f>
        <v>41.384615384615387</v>
      </c>
      <c r="P2408" s="7">
        <f t="shared" si="113"/>
        <v>84.0625</v>
      </c>
      <c r="Q2408" s="4" t="str">
        <f>LEFT(T2408,FIND("/",T2408,1)-1)</f>
        <v>food</v>
      </c>
      <c r="R2408" s="4" t="str">
        <f>RIGHT(T2408,LEN(T2408)-FIND("/",T2408))</f>
        <v>food trucks</v>
      </c>
      <c r="S2408" s="4" t="b">
        <v>0</v>
      </c>
      <c r="T2408" s="4" t="s">
        <v>8284</v>
      </c>
    </row>
    <row r="2409" spans="1:20" ht="28.8" x14ac:dyDescent="0.3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11">
        <f t="shared" si="111"/>
        <v>42105.041666666664</v>
      </c>
      <c r="K2409" s="4">
        <v>1426772928</v>
      </c>
      <c r="L2409" s="11">
        <f t="shared" si="112"/>
        <v>42082.367222222216</v>
      </c>
      <c r="M2409" s="4" t="b">
        <v>0</v>
      </c>
      <c r="N2409" s="4">
        <v>33</v>
      </c>
      <c r="O2409" s="16">
        <f>(E2409/D2409)*100</f>
        <v>25.259090909090908</v>
      </c>
      <c r="P2409" s="7">
        <f t="shared" si="113"/>
        <v>168.39393939393941</v>
      </c>
      <c r="Q2409" s="4" t="str">
        <f>LEFT(T2409,FIND("/",T2409,1)-1)</f>
        <v>food</v>
      </c>
      <c r="R2409" s="4" t="str">
        <f>RIGHT(T2409,LEN(T2409)-FIND("/",T2409))</f>
        <v>food trucks</v>
      </c>
      <c r="S2409" s="4" t="b">
        <v>0</v>
      </c>
      <c r="T2409" s="4" t="s">
        <v>8284</v>
      </c>
    </row>
    <row r="2410" spans="1:20" x14ac:dyDescent="0.3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11">
        <f t="shared" si="111"/>
        <v>41948.974039351851</v>
      </c>
      <c r="K2410" s="4">
        <v>1412652157</v>
      </c>
      <c r="L2410" s="11">
        <f t="shared" si="112"/>
        <v>41918.93237268518</v>
      </c>
      <c r="M2410" s="4" t="b">
        <v>0</v>
      </c>
      <c r="N2410" s="4">
        <v>2</v>
      </c>
      <c r="O2410" s="16">
        <f>(E2410/D2410)*100</f>
        <v>0.2</v>
      </c>
      <c r="P2410" s="7">
        <f t="shared" si="113"/>
        <v>15</v>
      </c>
      <c r="Q2410" s="4" t="str">
        <f>LEFT(T2410,FIND("/",T2410,1)-1)</f>
        <v>food</v>
      </c>
      <c r="R2410" s="4" t="str">
        <f>RIGHT(T2410,LEN(T2410)-FIND("/",T2410))</f>
        <v>food trucks</v>
      </c>
      <c r="S2410" s="4" t="b">
        <v>0</v>
      </c>
      <c r="T2410" s="4" t="s">
        <v>8284</v>
      </c>
    </row>
    <row r="2411" spans="1:20" x14ac:dyDescent="0.3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11">
        <f t="shared" si="111"/>
        <v>42234.667534722219</v>
      </c>
      <c r="K2411" s="4">
        <v>1437339675</v>
      </c>
      <c r="L2411" s="11">
        <f t="shared" si="112"/>
        <v>42204.667534722219</v>
      </c>
      <c r="M2411" s="4" t="b">
        <v>0</v>
      </c>
      <c r="N2411" s="4">
        <v>6</v>
      </c>
      <c r="O2411" s="16">
        <f>(E2411/D2411)*100</f>
        <v>1.8399999999999999</v>
      </c>
      <c r="P2411" s="7">
        <f t="shared" si="113"/>
        <v>76.666666666666671</v>
      </c>
      <c r="Q2411" s="4" t="str">
        <f>LEFT(T2411,FIND("/",T2411,1)-1)</f>
        <v>food</v>
      </c>
      <c r="R2411" s="4" t="str">
        <f>RIGHT(T2411,LEN(T2411)-FIND("/",T2411))</f>
        <v>food trucks</v>
      </c>
      <c r="S2411" s="4" t="b">
        <v>0</v>
      </c>
      <c r="T2411" s="4" t="s">
        <v>8284</v>
      </c>
    </row>
    <row r="2412" spans="1:20" ht="28.8" x14ac:dyDescent="0.3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11">
        <f t="shared" si="111"/>
        <v>42254.199942129628</v>
      </c>
      <c r="K2412" s="4">
        <v>1439027275</v>
      </c>
      <c r="L2412" s="11">
        <f t="shared" si="112"/>
        <v>42224.199942129628</v>
      </c>
      <c r="M2412" s="4" t="b">
        <v>0</v>
      </c>
      <c r="N2412" s="4">
        <v>0</v>
      </c>
      <c r="O2412" s="16">
        <f>(E2412/D2412)*100</f>
        <v>0</v>
      </c>
      <c r="P2412" s="7" t="e">
        <f t="shared" si="113"/>
        <v>#DIV/0!</v>
      </c>
      <c r="Q2412" s="4" t="str">
        <f>LEFT(T2412,FIND("/",T2412,1)-1)</f>
        <v>food</v>
      </c>
      <c r="R2412" s="4" t="str">
        <f>RIGHT(T2412,LEN(T2412)-FIND("/",T2412))</f>
        <v>food trucks</v>
      </c>
      <c r="S2412" s="4" t="b">
        <v>0</v>
      </c>
      <c r="T2412" s="4" t="s">
        <v>8284</v>
      </c>
    </row>
    <row r="2413" spans="1:20" ht="28.8" x14ac:dyDescent="0.3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11">
        <f t="shared" si="111"/>
        <v>42241.524097222216</v>
      </c>
      <c r="K2413" s="4">
        <v>1437932082</v>
      </c>
      <c r="L2413" s="11">
        <f t="shared" si="112"/>
        <v>42211.524097222216</v>
      </c>
      <c r="M2413" s="4" t="b">
        <v>0</v>
      </c>
      <c r="N2413" s="4">
        <v>3</v>
      </c>
      <c r="O2413" s="16">
        <f>(E2413/D2413)*100</f>
        <v>0.60399999999999998</v>
      </c>
      <c r="P2413" s="7">
        <f t="shared" si="113"/>
        <v>50.333333333333336</v>
      </c>
      <c r="Q2413" s="4" t="str">
        <f>LEFT(T2413,FIND("/",T2413,1)-1)</f>
        <v>food</v>
      </c>
      <c r="R2413" s="4" t="str">
        <f>RIGHT(T2413,LEN(T2413)-FIND("/",T2413))</f>
        <v>food trucks</v>
      </c>
      <c r="S2413" s="4" t="b">
        <v>0</v>
      </c>
      <c r="T2413" s="4" t="s">
        <v>8284</v>
      </c>
    </row>
    <row r="2414" spans="1:20" ht="28.8" x14ac:dyDescent="0.3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11">
        <f t="shared" si="111"/>
        <v>42700.570289351854</v>
      </c>
      <c r="K2414" s="4">
        <v>1476294073</v>
      </c>
      <c r="L2414" s="11">
        <f t="shared" si="112"/>
        <v>42655.528622685182</v>
      </c>
      <c r="M2414" s="4" t="b">
        <v>0</v>
      </c>
      <c r="N2414" s="4">
        <v>0</v>
      </c>
      <c r="O2414" s="16">
        <f>(E2414/D2414)*100</f>
        <v>0</v>
      </c>
      <c r="P2414" s="7" t="e">
        <f t="shared" si="113"/>
        <v>#DIV/0!</v>
      </c>
      <c r="Q2414" s="4" t="str">
        <f>LEFT(T2414,FIND("/",T2414,1)-1)</f>
        <v>food</v>
      </c>
      <c r="R2414" s="4" t="str">
        <f>RIGHT(T2414,LEN(T2414)-FIND("/",T2414))</f>
        <v>food trucks</v>
      </c>
      <c r="S2414" s="4" t="b">
        <v>0</v>
      </c>
      <c r="T2414" s="4" t="s">
        <v>8284</v>
      </c>
    </row>
    <row r="2415" spans="1:20" x14ac:dyDescent="0.3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11">
        <f t="shared" si="111"/>
        <v>41790.770833333328</v>
      </c>
      <c r="K2415" s="4">
        <v>1398911882</v>
      </c>
      <c r="L2415" s="11">
        <f t="shared" si="112"/>
        <v>41759.901412037034</v>
      </c>
      <c r="M2415" s="4" t="b">
        <v>0</v>
      </c>
      <c r="N2415" s="4">
        <v>3</v>
      </c>
      <c r="O2415" s="16">
        <f>(E2415/D2415)*100</f>
        <v>0.83333333333333337</v>
      </c>
      <c r="P2415" s="7">
        <f t="shared" si="113"/>
        <v>8.3333333333333339</v>
      </c>
      <c r="Q2415" s="4" t="str">
        <f>LEFT(T2415,FIND("/",T2415,1)-1)</f>
        <v>food</v>
      </c>
      <c r="R2415" s="4" t="str">
        <f>RIGHT(T2415,LEN(T2415)-FIND("/",T2415))</f>
        <v>food trucks</v>
      </c>
      <c r="S2415" s="4" t="b">
        <v>0</v>
      </c>
      <c r="T2415" s="4" t="s">
        <v>8284</v>
      </c>
    </row>
    <row r="2416" spans="1:20" ht="28.8" x14ac:dyDescent="0.3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11">
        <f t="shared" si="111"/>
        <v>42237.957638888889</v>
      </c>
      <c r="K2416" s="4">
        <v>1436805660</v>
      </c>
      <c r="L2416" s="11">
        <f t="shared" si="112"/>
        <v>42198.486805555549</v>
      </c>
      <c r="M2416" s="4" t="b">
        <v>0</v>
      </c>
      <c r="N2416" s="4">
        <v>13</v>
      </c>
      <c r="O2416" s="16">
        <f>(E2416/D2416)*100</f>
        <v>3.0666666666666664</v>
      </c>
      <c r="P2416" s="7">
        <f t="shared" si="113"/>
        <v>35.384615384615387</v>
      </c>
      <c r="Q2416" s="4" t="str">
        <f>LEFT(T2416,FIND("/",T2416,1)-1)</f>
        <v>food</v>
      </c>
      <c r="R2416" s="4" t="str">
        <f>RIGHT(T2416,LEN(T2416)-FIND("/",T2416))</f>
        <v>food trucks</v>
      </c>
      <c r="S2416" s="4" t="b">
        <v>0</v>
      </c>
      <c r="T2416" s="4" t="s">
        <v>8284</v>
      </c>
    </row>
    <row r="2417" spans="1:20" x14ac:dyDescent="0.3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11">
        <f t="shared" si="111"/>
        <v>42566.654467592591</v>
      </c>
      <c r="K2417" s="4">
        <v>1466023346</v>
      </c>
      <c r="L2417" s="11">
        <f t="shared" si="112"/>
        <v>42536.654467592591</v>
      </c>
      <c r="M2417" s="4" t="b">
        <v>0</v>
      </c>
      <c r="N2417" s="4">
        <v>6</v>
      </c>
      <c r="O2417" s="16">
        <f>(E2417/D2417)*100</f>
        <v>0.55833333333333335</v>
      </c>
      <c r="P2417" s="7">
        <f t="shared" si="113"/>
        <v>55.833333333333336</v>
      </c>
      <c r="Q2417" s="4" t="str">
        <f>LEFT(T2417,FIND("/",T2417,1)-1)</f>
        <v>food</v>
      </c>
      <c r="R2417" s="4" t="str">
        <f>RIGHT(T2417,LEN(T2417)-FIND("/",T2417))</f>
        <v>food trucks</v>
      </c>
      <c r="S2417" s="4" t="b">
        <v>0</v>
      </c>
      <c r="T2417" s="4" t="s">
        <v>8284</v>
      </c>
    </row>
    <row r="2418" spans="1:20" ht="28.8" x14ac:dyDescent="0.3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11">
        <f t="shared" si="111"/>
        <v>42077.416666666664</v>
      </c>
      <c r="K2418" s="4">
        <v>1421343743</v>
      </c>
      <c r="L2418" s="11">
        <f t="shared" si="112"/>
        <v>42019.529432870368</v>
      </c>
      <c r="M2418" s="4" t="b">
        <v>0</v>
      </c>
      <c r="N2418" s="4">
        <v>1</v>
      </c>
      <c r="O2418" s="16">
        <f>(E2418/D2418)*100</f>
        <v>2.5000000000000001E-2</v>
      </c>
      <c r="P2418" s="7">
        <f t="shared" si="113"/>
        <v>5</v>
      </c>
      <c r="Q2418" s="4" t="str">
        <f>LEFT(T2418,FIND("/",T2418,1)-1)</f>
        <v>food</v>
      </c>
      <c r="R2418" s="4" t="str">
        <f>RIGHT(T2418,LEN(T2418)-FIND("/",T2418))</f>
        <v>food trucks</v>
      </c>
      <c r="S2418" s="4" t="b">
        <v>0</v>
      </c>
      <c r="T2418" s="4" t="s">
        <v>8284</v>
      </c>
    </row>
    <row r="2419" spans="1:20" ht="28.8" x14ac:dyDescent="0.3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11">
        <f t="shared" si="111"/>
        <v>41861.675775462958</v>
      </c>
      <c r="K2419" s="4">
        <v>1405113187</v>
      </c>
      <c r="L2419" s="11">
        <f t="shared" si="112"/>
        <v>41831.675775462958</v>
      </c>
      <c r="M2419" s="4" t="b">
        <v>0</v>
      </c>
      <c r="N2419" s="4">
        <v>0</v>
      </c>
      <c r="O2419" s="16">
        <f>(E2419/D2419)*100</f>
        <v>0</v>
      </c>
      <c r="P2419" s="7" t="e">
        <f t="shared" si="113"/>
        <v>#DIV/0!</v>
      </c>
      <c r="Q2419" s="4" t="str">
        <f>LEFT(T2419,FIND("/",T2419,1)-1)</f>
        <v>food</v>
      </c>
      <c r="R2419" s="4" t="str">
        <f>RIGHT(T2419,LEN(T2419)-FIND("/",T2419))</f>
        <v>food trucks</v>
      </c>
      <c r="S2419" s="4" t="b">
        <v>0</v>
      </c>
      <c r="T2419" s="4" t="s">
        <v>8284</v>
      </c>
    </row>
    <row r="2420" spans="1:20" x14ac:dyDescent="0.3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11">
        <f t="shared" si="111"/>
        <v>42087.606990740744</v>
      </c>
      <c r="K2420" s="4">
        <v>1422045244</v>
      </c>
      <c r="L2420" s="11">
        <f t="shared" si="112"/>
        <v>42027.648657407401</v>
      </c>
      <c r="M2420" s="4" t="b">
        <v>0</v>
      </c>
      <c r="N2420" s="4">
        <v>5</v>
      </c>
      <c r="O2420" s="16">
        <f>(E2420/D2420)*100</f>
        <v>0.02</v>
      </c>
      <c r="P2420" s="7">
        <f t="shared" si="113"/>
        <v>1</v>
      </c>
      <c r="Q2420" s="4" t="str">
        <f>LEFT(T2420,FIND("/",T2420,1)-1)</f>
        <v>food</v>
      </c>
      <c r="R2420" s="4" t="str">
        <f>RIGHT(T2420,LEN(T2420)-FIND("/",T2420))</f>
        <v>food trucks</v>
      </c>
      <c r="S2420" s="4" t="b">
        <v>0</v>
      </c>
      <c r="T2420" s="4" t="s">
        <v>8284</v>
      </c>
    </row>
    <row r="2421" spans="1:20" ht="28.8" x14ac:dyDescent="0.3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11">
        <f t="shared" si="111"/>
        <v>42053.529965277768</v>
      </c>
      <c r="K2421" s="4">
        <v>1419097389</v>
      </c>
      <c r="L2421" s="11">
        <f t="shared" si="112"/>
        <v>41993.529965277768</v>
      </c>
      <c r="M2421" s="4" t="b">
        <v>0</v>
      </c>
      <c r="N2421" s="4">
        <v>0</v>
      </c>
      <c r="O2421" s="16">
        <f>(E2421/D2421)*100</f>
        <v>0</v>
      </c>
      <c r="P2421" s="7" t="e">
        <f t="shared" si="113"/>
        <v>#DIV/0!</v>
      </c>
      <c r="Q2421" s="4" t="str">
        <f>LEFT(T2421,FIND("/",T2421,1)-1)</f>
        <v>food</v>
      </c>
      <c r="R2421" s="4" t="str">
        <f>RIGHT(T2421,LEN(T2421)-FIND("/",T2421))</f>
        <v>food trucks</v>
      </c>
      <c r="S2421" s="4" t="b">
        <v>0</v>
      </c>
      <c r="T2421" s="4" t="s">
        <v>8284</v>
      </c>
    </row>
    <row r="2422" spans="1:20" ht="28.8" x14ac:dyDescent="0.3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11">
        <f t="shared" si="111"/>
        <v>41952.862210648142</v>
      </c>
      <c r="K2422" s="4">
        <v>1410396095</v>
      </c>
      <c r="L2422" s="11">
        <f t="shared" si="112"/>
        <v>41892.820543981477</v>
      </c>
      <c r="M2422" s="4" t="b">
        <v>0</v>
      </c>
      <c r="N2422" s="4">
        <v>36</v>
      </c>
      <c r="O2422" s="16">
        <f>(E2422/D2422)*100</f>
        <v>14.825133372851216</v>
      </c>
      <c r="P2422" s="7">
        <f t="shared" si="113"/>
        <v>69.472222222222229</v>
      </c>
      <c r="Q2422" s="4" t="str">
        <f>LEFT(T2422,FIND("/",T2422,1)-1)</f>
        <v>food</v>
      </c>
      <c r="R2422" s="4" t="str">
        <f>RIGHT(T2422,LEN(T2422)-FIND("/",T2422))</f>
        <v>food trucks</v>
      </c>
      <c r="S2422" s="4" t="b">
        <v>0</v>
      </c>
      <c r="T2422" s="4" t="s">
        <v>8284</v>
      </c>
    </row>
    <row r="2423" spans="1:20" x14ac:dyDescent="0.3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11">
        <f t="shared" si="111"/>
        <v>42056.479120370372</v>
      </c>
      <c r="K2423" s="4">
        <v>1421944196</v>
      </c>
      <c r="L2423" s="11">
        <f t="shared" si="112"/>
        <v>42026.479120370372</v>
      </c>
      <c r="M2423" s="4" t="b">
        <v>0</v>
      </c>
      <c r="N2423" s="4">
        <v>1</v>
      </c>
      <c r="O2423" s="16">
        <f>(E2423/D2423)*100</f>
        <v>1.6666666666666666E-2</v>
      </c>
      <c r="P2423" s="7">
        <f t="shared" si="113"/>
        <v>1</v>
      </c>
      <c r="Q2423" s="4" t="str">
        <f>LEFT(T2423,FIND("/",T2423,1)-1)</f>
        <v>food</v>
      </c>
      <c r="R2423" s="4" t="str">
        <f>RIGHT(T2423,LEN(T2423)-FIND("/",T2423))</f>
        <v>food trucks</v>
      </c>
      <c r="S2423" s="4" t="b">
        <v>0</v>
      </c>
      <c r="T2423" s="4" t="s">
        <v>8284</v>
      </c>
    </row>
    <row r="2424" spans="1:20" x14ac:dyDescent="0.3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11">
        <f t="shared" si="111"/>
        <v>42074.474953703706</v>
      </c>
      <c r="K2424" s="4">
        <v>1423502636</v>
      </c>
      <c r="L2424" s="11">
        <f t="shared" si="112"/>
        <v>42044.516620370363</v>
      </c>
      <c r="M2424" s="4" t="b">
        <v>0</v>
      </c>
      <c r="N2424" s="4">
        <v>1</v>
      </c>
      <c r="O2424" s="16">
        <f>(E2424/D2424)*100</f>
        <v>0.2</v>
      </c>
      <c r="P2424" s="7">
        <f t="shared" si="113"/>
        <v>1</v>
      </c>
      <c r="Q2424" s="4" t="str">
        <f>LEFT(T2424,FIND("/",T2424,1)-1)</f>
        <v>food</v>
      </c>
      <c r="R2424" s="4" t="str">
        <f>RIGHT(T2424,LEN(T2424)-FIND("/",T2424))</f>
        <v>food trucks</v>
      </c>
      <c r="S2424" s="4" t="b">
        <v>0</v>
      </c>
      <c r="T2424" s="4" t="s">
        <v>8284</v>
      </c>
    </row>
    <row r="2425" spans="1:20" x14ac:dyDescent="0.3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11">
        <f t="shared" si="111"/>
        <v>42004.496412037035</v>
      </c>
      <c r="K2425" s="4">
        <v>1417452890</v>
      </c>
      <c r="L2425" s="11">
        <f t="shared" si="112"/>
        <v>41974.496412037035</v>
      </c>
      <c r="M2425" s="4" t="b">
        <v>0</v>
      </c>
      <c r="N2425" s="4">
        <v>1</v>
      </c>
      <c r="O2425" s="16">
        <f>(E2425/D2425)*100</f>
        <v>1.3333333333333334E-2</v>
      </c>
      <c r="P2425" s="7">
        <f t="shared" si="113"/>
        <v>8</v>
      </c>
      <c r="Q2425" s="4" t="str">
        <f>LEFT(T2425,FIND("/",T2425,1)-1)</f>
        <v>food</v>
      </c>
      <c r="R2425" s="4" t="str">
        <f>RIGHT(T2425,LEN(T2425)-FIND("/",T2425))</f>
        <v>food trucks</v>
      </c>
      <c r="S2425" s="4" t="b">
        <v>0</v>
      </c>
      <c r="T2425" s="4" t="s">
        <v>8284</v>
      </c>
    </row>
    <row r="2426" spans="1:20" x14ac:dyDescent="0.3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11">
        <f t="shared" si="111"/>
        <v>41939.684120370366</v>
      </c>
      <c r="K2426" s="4">
        <v>1411853108</v>
      </c>
      <c r="L2426" s="11">
        <f t="shared" si="112"/>
        <v>41909.684120370366</v>
      </c>
      <c r="M2426" s="4" t="b">
        <v>0</v>
      </c>
      <c r="N2426" s="4">
        <v>9</v>
      </c>
      <c r="O2426" s="16">
        <f>(E2426/D2426)*100</f>
        <v>1.24</v>
      </c>
      <c r="P2426" s="7">
        <f t="shared" si="113"/>
        <v>34.444444444444443</v>
      </c>
      <c r="Q2426" s="4" t="str">
        <f>LEFT(T2426,FIND("/",T2426,1)-1)</f>
        <v>food</v>
      </c>
      <c r="R2426" s="4" t="str">
        <f>RIGHT(T2426,LEN(T2426)-FIND("/",T2426))</f>
        <v>food trucks</v>
      </c>
      <c r="S2426" s="4" t="b">
        <v>0</v>
      </c>
      <c r="T2426" s="4" t="s">
        <v>8284</v>
      </c>
    </row>
    <row r="2427" spans="1:20" ht="28.8" x14ac:dyDescent="0.3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11">
        <f t="shared" si="111"/>
        <v>42517.711111111108</v>
      </c>
      <c r="K2427" s="4">
        <v>1463090149</v>
      </c>
      <c r="L2427" s="11">
        <f t="shared" si="112"/>
        <v>42502.705428240741</v>
      </c>
      <c r="M2427" s="4" t="b">
        <v>0</v>
      </c>
      <c r="N2427" s="4">
        <v>1</v>
      </c>
      <c r="O2427" s="16">
        <f>(E2427/D2427)*100</f>
        <v>2.8571428571428574E-2</v>
      </c>
      <c r="P2427" s="7">
        <f t="shared" si="113"/>
        <v>1</v>
      </c>
      <c r="Q2427" s="4" t="str">
        <f>LEFT(T2427,FIND("/",T2427,1)-1)</f>
        <v>food</v>
      </c>
      <c r="R2427" s="4" t="str">
        <f>RIGHT(T2427,LEN(T2427)-FIND("/",T2427))</f>
        <v>food trucks</v>
      </c>
      <c r="S2427" s="4" t="b">
        <v>0</v>
      </c>
      <c r="T2427" s="4" t="s">
        <v>8284</v>
      </c>
    </row>
    <row r="2428" spans="1:20" ht="28.8" x14ac:dyDescent="0.3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11">
        <f t="shared" si="111"/>
        <v>42223.961712962955</v>
      </c>
      <c r="K2428" s="4">
        <v>1433822692</v>
      </c>
      <c r="L2428" s="11">
        <f t="shared" si="112"/>
        <v>42163.961712962955</v>
      </c>
      <c r="M2428" s="4" t="b">
        <v>0</v>
      </c>
      <c r="N2428" s="4">
        <v>0</v>
      </c>
      <c r="O2428" s="16">
        <f>(E2428/D2428)*100</f>
        <v>0</v>
      </c>
      <c r="P2428" s="7" t="e">
        <f t="shared" si="113"/>
        <v>#DIV/0!</v>
      </c>
      <c r="Q2428" s="4" t="str">
        <f>LEFT(T2428,FIND("/",T2428,1)-1)</f>
        <v>food</v>
      </c>
      <c r="R2428" s="4" t="str">
        <f>RIGHT(T2428,LEN(T2428)-FIND("/",T2428))</f>
        <v>food trucks</v>
      </c>
      <c r="S2428" s="4" t="b">
        <v>0</v>
      </c>
      <c r="T2428" s="4" t="s">
        <v>8284</v>
      </c>
    </row>
    <row r="2429" spans="1:20" x14ac:dyDescent="0.3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11">
        <f t="shared" si="111"/>
        <v>42452.068668981483</v>
      </c>
      <c r="K2429" s="4">
        <v>1455262733</v>
      </c>
      <c r="L2429" s="11">
        <f t="shared" si="112"/>
        <v>42412.11033564814</v>
      </c>
      <c r="M2429" s="4" t="b">
        <v>0</v>
      </c>
      <c r="N2429" s="4">
        <v>1</v>
      </c>
      <c r="O2429" s="16">
        <f>(E2429/D2429)*100</f>
        <v>2E-3</v>
      </c>
      <c r="P2429" s="7">
        <f t="shared" si="113"/>
        <v>1</v>
      </c>
      <c r="Q2429" s="4" t="str">
        <f>LEFT(T2429,FIND("/",T2429,1)-1)</f>
        <v>food</v>
      </c>
      <c r="R2429" s="4" t="str">
        <f>RIGHT(T2429,LEN(T2429)-FIND("/",T2429))</f>
        <v>food trucks</v>
      </c>
      <c r="S2429" s="4" t="b">
        <v>0</v>
      </c>
      <c r="T2429" s="4" t="s">
        <v>8284</v>
      </c>
    </row>
    <row r="2430" spans="1:20" x14ac:dyDescent="0.3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11">
        <f t="shared" si="111"/>
        <v>42075.534155092588</v>
      </c>
      <c r="K2430" s="4">
        <v>1423594151</v>
      </c>
      <c r="L2430" s="11">
        <f t="shared" si="112"/>
        <v>42045.575821759259</v>
      </c>
      <c r="M2430" s="4" t="b">
        <v>0</v>
      </c>
      <c r="N2430" s="4">
        <v>1</v>
      </c>
      <c r="O2430" s="16">
        <f>(E2430/D2430)*100</f>
        <v>2.8571428571428571E-3</v>
      </c>
      <c r="P2430" s="7">
        <f t="shared" si="113"/>
        <v>1</v>
      </c>
      <c r="Q2430" s="4" t="str">
        <f>LEFT(T2430,FIND("/",T2430,1)-1)</f>
        <v>food</v>
      </c>
      <c r="R2430" s="4" t="str">
        <f>RIGHT(T2430,LEN(T2430)-FIND("/",T2430))</f>
        <v>food trucks</v>
      </c>
      <c r="S2430" s="4" t="b">
        <v>0</v>
      </c>
      <c r="T2430" s="4" t="s">
        <v>8284</v>
      </c>
    </row>
    <row r="2431" spans="1:20" ht="28.8" x14ac:dyDescent="0.3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11">
        <f t="shared" si="111"/>
        <v>42771.488888888889</v>
      </c>
      <c r="K2431" s="4">
        <v>1483131966</v>
      </c>
      <c r="L2431" s="11">
        <f t="shared" si="112"/>
        <v>42734.670902777776</v>
      </c>
      <c r="M2431" s="4" t="b">
        <v>0</v>
      </c>
      <c r="N2431" s="4">
        <v>4</v>
      </c>
      <c r="O2431" s="16">
        <f>(E2431/D2431)*100</f>
        <v>1.4321428571428572</v>
      </c>
      <c r="P2431" s="7">
        <f t="shared" si="113"/>
        <v>501.25</v>
      </c>
      <c r="Q2431" s="4" t="str">
        <f>LEFT(T2431,FIND("/",T2431,1)-1)</f>
        <v>food</v>
      </c>
      <c r="R2431" s="4" t="str">
        <f>RIGHT(T2431,LEN(T2431)-FIND("/",T2431))</f>
        <v>food trucks</v>
      </c>
      <c r="S2431" s="4" t="b">
        <v>0</v>
      </c>
      <c r="T2431" s="4" t="s">
        <v>8284</v>
      </c>
    </row>
    <row r="2432" spans="1:20" ht="28.8" x14ac:dyDescent="0.3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11">
        <f t="shared" si="111"/>
        <v>42411.922499999993</v>
      </c>
      <c r="K2432" s="4">
        <v>1452654504</v>
      </c>
      <c r="L2432" s="11">
        <f t="shared" si="112"/>
        <v>42381.922499999993</v>
      </c>
      <c r="M2432" s="4" t="b">
        <v>0</v>
      </c>
      <c r="N2432" s="4">
        <v>2</v>
      </c>
      <c r="O2432" s="16">
        <f>(E2432/D2432)*100</f>
        <v>0.70000000000000007</v>
      </c>
      <c r="P2432" s="7">
        <f t="shared" si="113"/>
        <v>10.5</v>
      </c>
      <c r="Q2432" s="4" t="str">
        <f>LEFT(T2432,FIND("/",T2432,1)-1)</f>
        <v>food</v>
      </c>
      <c r="R2432" s="4" t="str">
        <f>RIGHT(T2432,LEN(T2432)-FIND("/",T2432))</f>
        <v>food trucks</v>
      </c>
      <c r="S2432" s="4" t="b">
        <v>0</v>
      </c>
      <c r="T2432" s="4" t="s">
        <v>8284</v>
      </c>
    </row>
    <row r="2433" spans="1:20" x14ac:dyDescent="0.3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11">
        <f t="shared" si="111"/>
        <v>42548.891354166662</v>
      </c>
      <c r="K2433" s="4">
        <v>1461896613</v>
      </c>
      <c r="L2433" s="11">
        <f t="shared" si="112"/>
        <v>42488.891354166662</v>
      </c>
      <c r="M2433" s="4" t="b">
        <v>0</v>
      </c>
      <c r="N2433" s="4">
        <v>2</v>
      </c>
      <c r="O2433" s="16">
        <f>(E2433/D2433)*100</f>
        <v>2E-3</v>
      </c>
      <c r="P2433" s="7">
        <f t="shared" si="113"/>
        <v>1</v>
      </c>
      <c r="Q2433" s="4" t="str">
        <f>LEFT(T2433,FIND("/",T2433,1)-1)</f>
        <v>food</v>
      </c>
      <c r="R2433" s="4" t="str">
        <f>RIGHT(T2433,LEN(T2433)-FIND("/",T2433))</f>
        <v>food trucks</v>
      </c>
      <c r="S2433" s="4" t="b">
        <v>0</v>
      </c>
      <c r="T2433" s="4" t="s">
        <v>8284</v>
      </c>
    </row>
    <row r="2434" spans="1:20" x14ac:dyDescent="0.3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11">
        <f t="shared" si="111"/>
        <v>42071.010381944441</v>
      </c>
      <c r="K2434" s="4">
        <v>1423199697</v>
      </c>
      <c r="L2434" s="11">
        <f t="shared" si="112"/>
        <v>42041.010381944441</v>
      </c>
      <c r="M2434" s="4" t="b">
        <v>0</v>
      </c>
      <c r="N2434" s="4">
        <v>2</v>
      </c>
      <c r="O2434" s="16">
        <f>(E2434/D2434)*100</f>
        <v>1.4285714285714287E-2</v>
      </c>
      <c r="P2434" s="7">
        <f t="shared" si="113"/>
        <v>1</v>
      </c>
      <c r="Q2434" s="4" t="str">
        <f>LEFT(T2434,FIND("/",T2434,1)-1)</f>
        <v>food</v>
      </c>
      <c r="R2434" s="4" t="str">
        <f>RIGHT(T2434,LEN(T2434)-FIND("/",T2434))</f>
        <v>food trucks</v>
      </c>
      <c r="S2434" s="4" t="b">
        <v>0</v>
      </c>
      <c r="T2434" s="4" t="s">
        <v>8284</v>
      </c>
    </row>
    <row r="2435" spans="1:20" ht="28.8" x14ac:dyDescent="0.3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11">
        <f t="shared" ref="J2435:J2498" si="114">(((I2435/60)/60)/24)+DATE(1970,1,1)+(-5/24)</f>
        <v>42427.691469907404</v>
      </c>
      <c r="K2435" s="4">
        <v>1454016943</v>
      </c>
      <c r="L2435" s="11">
        <f t="shared" ref="L2435:L2498" si="115">(((K2435/60)/60)/24)+DATE(1970,1,1)+(-5/24)</f>
        <v>42397.691469907404</v>
      </c>
      <c r="M2435" s="4" t="b">
        <v>0</v>
      </c>
      <c r="N2435" s="4">
        <v>0</v>
      </c>
      <c r="O2435" s="16">
        <f>(E2435/D2435)*100</f>
        <v>0</v>
      </c>
      <c r="P2435" s="7" t="e">
        <f t="shared" ref="P2435:P2498" si="116">(E2435/N2435)</f>
        <v>#DIV/0!</v>
      </c>
      <c r="Q2435" s="4" t="str">
        <f>LEFT(T2435,FIND("/",T2435,1)-1)</f>
        <v>food</v>
      </c>
      <c r="R2435" s="4" t="str">
        <f>RIGHT(T2435,LEN(T2435)-FIND("/",T2435))</f>
        <v>food trucks</v>
      </c>
      <c r="S2435" s="4" t="b">
        <v>0</v>
      </c>
      <c r="T2435" s="4" t="s">
        <v>8284</v>
      </c>
    </row>
    <row r="2436" spans="1:20" ht="28.8" x14ac:dyDescent="0.3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11">
        <f t="shared" si="114"/>
        <v>42219.977708333325</v>
      </c>
      <c r="K2436" s="4">
        <v>1435206474</v>
      </c>
      <c r="L2436" s="11">
        <f t="shared" si="115"/>
        <v>42179.977708333325</v>
      </c>
      <c r="M2436" s="4" t="b">
        <v>0</v>
      </c>
      <c r="N2436" s="4">
        <v>2</v>
      </c>
      <c r="O2436" s="16">
        <f>(E2436/D2436)*100</f>
        <v>0.13</v>
      </c>
      <c r="P2436" s="7">
        <f t="shared" si="116"/>
        <v>13</v>
      </c>
      <c r="Q2436" s="4" t="str">
        <f>LEFT(T2436,FIND("/",T2436,1)-1)</f>
        <v>food</v>
      </c>
      <c r="R2436" s="4" t="str">
        <f>RIGHT(T2436,LEN(T2436)-FIND("/",T2436))</f>
        <v>food trucks</v>
      </c>
      <c r="S2436" s="4" t="b">
        <v>0</v>
      </c>
      <c r="T2436" s="4" t="s">
        <v>8284</v>
      </c>
    </row>
    <row r="2437" spans="1:20" ht="28.8" x14ac:dyDescent="0.3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11">
        <f t="shared" si="114"/>
        <v>42282.069282407399</v>
      </c>
      <c r="K2437" s="4">
        <v>1441435186</v>
      </c>
      <c r="L2437" s="11">
        <f t="shared" si="115"/>
        <v>42252.069282407399</v>
      </c>
      <c r="M2437" s="4" t="b">
        <v>0</v>
      </c>
      <c r="N2437" s="4">
        <v>4</v>
      </c>
      <c r="O2437" s="16">
        <f>(E2437/D2437)*100</f>
        <v>0.48960000000000004</v>
      </c>
      <c r="P2437" s="7">
        <f t="shared" si="116"/>
        <v>306</v>
      </c>
      <c r="Q2437" s="4" t="str">
        <f>LEFT(T2437,FIND("/",T2437,1)-1)</f>
        <v>food</v>
      </c>
      <c r="R2437" s="4" t="str">
        <f>RIGHT(T2437,LEN(T2437)-FIND("/",T2437))</f>
        <v>food trucks</v>
      </c>
      <c r="S2437" s="4" t="b">
        <v>0</v>
      </c>
      <c r="T2437" s="4" t="s">
        <v>8284</v>
      </c>
    </row>
    <row r="2438" spans="1:20" ht="28.8" x14ac:dyDescent="0.3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11">
        <f t="shared" si="114"/>
        <v>42398.407060185178</v>
      </c>
      <c r="K2438" s="4">
        <v>1448894770</v>
      </c>
      <c r="L2438" s="11">
        <f t="shared" si="115"/>
        <v>42338.407060185178</v>
      </c>
      <c r="M2438" s="4" t="b">
        <v>0</v>
      </c>
      <c r="N2438" s="4">
        <v>2</v>
      </c>
      <c r="O2438" s="16">
        <f>(E2438/D2438)*100</f>
        <v>3.8461538461538464E-2</v>
      </c>
      <c r="P2438" s="7">
        <f t="shared" si="116"/>
        <v>22.5</v>
      </c>
      <c r="Q2438" s="4" t="str">
        <f>LEFT(T2438,FIND("/",T2438,1)-1)</f>
        <v>food</v>
      </c>
      <c r="R2438" s="4" t="str">
        <f>RIGHT(T2438,LEN(T2438)-FIND("/",T2438))</f>
        <v>food trucks</v>
      </c>
      <c r="S2438" s="4" t="b">
        <v>0</v>
      </c>
      <c r="T2438" s="4" t="s">
        <v>8284</v>
      </c>
    </row>
    <row r="2439" spans="1:20" x14ac:dyDescent="0.3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11">
        <f t="shared" si="114"/>
        <v>42080.541666666664</v>
      </c>
      <c r="K2439" s="4">
        <v>1422400188</v>
      </c>
      <c r="L2439" s="11">
        <f t="shared" si="115"/>
        <v>42031.756805555553</v>
      </c>
      <c r="M2439" s="4" t="b">
        <v>0</v>
      </c>
      <c r="N2439" s="4">
        <v>0</v>
      </c>
      <c r="O2439" s="16">
        <f>(E2439/D2439)*100</f>
        <v>0</v>
      </c>
      <c r="P2439" s="7" t="e">
        <f t="shared" si="116"/>
        <v>#DIV/0!</v>
      </c>
      <c r="Q2439" s="4" t="str">
        <f>LEFT(T2439,FIND("/",T2439,1)-1)</f>
        <v>food</v>
      </c>
      <c r="R2439" s="4" t="str">
        <f>RIGHT(T2439,LEN(T2439)-FIND("/",T2439))</f>
        <v>food trucks</v>
      </c>
      <c r="S2439" s="4" t="b">
        <v>0</v>
      </c>
      <c r="T2439" s="4" t="s">
        <v>8284</v>
      </c>
    </row>
    <row r="2440" spans="1:20" ht="28.8" x14ac:dyDescent="0.3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11">
        <f t="shared" si="114"/>
        <v>42345.748402777775</v>
      </c>
      <c r="K2440" s="4">
        <v>1444341462</v>
      </c>
      <c r="L2440" s="11">
        <f t="shared" si="115"/>
        <v>42285.706736111104</v>
      </c>
      <c r="M2440" s="4" t="b">
        <v>0</v>
      </c>
      <c r="N2440" s="4">
        <v>1</v>
      </c>
      <c r="O2440" s="16">
        <f>(E2440/D2440)*100</f>
        <v>0.33333333333333337</v>
      </c>
      <c r="P2440" s="7">
        <f t="shared" si="116"/>
        <v>50</v>
      </c>
      <c r="Q2440" s="4" t="str">
        <f>LEFT(T2440,FIND("/",T2440,1)-1)</f>
        <v>food</v>
      </c>
      <c r="R2440" s="4" t="str">
        <f>RIGHT(T2440,LEN(T2440)-FIND("/",T2440))</f>
        <v>food trucks</v>
      </c>
      <c r="S2440" s="4" t="b">
        <v>0</v>
      </c>
      <c r="T2440" s="4" t="s">
        <v>8284</v>
      </c>
    </row>
    <row r="2441" spans="1:20" ht="28.8" x14ac:dyDescent="0.3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11">
        <f t="shared" si="114"/>
        <v>42295.610289351847</v>
      </c>
      <c r="K2441" s="4">
        <v>1442605129</v>
      </c>
      <c r="L2441" s="11">
        <f t="shared" si="115"/>
        <v>42265.610289351847</v>
      </c>
      <c r="M2441" s="4" t="b">
        <v>0</v>
      </c>
      <c r="N2441" s="4">
        <v>0</v>
      </c>
      <c r="O2441" s="16">
        <f>(E2441/D2441)*100</f>
        <v>0</v>
      </c>
      <c r="P2441" s="7" t="e">
        <f t="shared" si="116"/>
        <v>#DIV/0!</v>
      </c>
      <c r="Q2441" s="4" t="str">
        <f>LEFT(T2441,FIND("/",T2441,1)-1)</f>
        <v>food</v>
      </c>
      <c r="R2441" s="4" t="str">
        <f>RIGHT(T2441,LEN(T2441)-FIND("/",T2441))</f>
        <v>food trucks</v>
      </c>
      <c r="S2441" s="4" t="b">
        <v>0</v>
      </c>
      <c r="T2441" s="4" t="s">
        <v>8284</v>
      </c>
    </row>
    <row r="2442" spans="1:20" x14ac:dyDescent="0.3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11">
        <f t="shared" si="114"/>
        <v>42413.691122685181</v>
      </c>
      <c r="K2442" s="4">
        <v>1452807313</v>
      </c>
      <c r="L2442" s="11">
        <f t="shared" si="115"/>
        <v>42383.691122685181</v>
      </c>
      <c r="M2442" s="4" t="b">
        <v>0</v>
      </c>
      <c r="N2442" s="4">
        <v>2</v>
      </c>
      <c r="O2442" s="16">
        <f>(E2442/D2442)*100</f>
        <v>0.2</v>
      </c>
      <c r="P2442" s="7">
        <f t="shared" si="116"/>
        <v>5</v>
      </c>
      <c r="Q2442" s="4" t="str">
        <f>LEFT(T2442,FIND("/",T2442,1)-1)</f>
        <v>food</v>
      </c>
      <c r="R2442" s="4" t="str">
        <f>RIGHT(T2442,LEN(T2442)-FIND("/",T2442))</f>
        <v>food trucks</v>
      </c>
      <c r="S2442" s="4" t="b">
        <v>0</v>
      </c>
      <c r="T2442" s="4" t="s">
        <v>8284</v>
      </c>
    </row>
    <row r="2443" spans="1:20" x14ac:dyDescent="0.3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11">
        <f t="shared" si="114"/>
        <v>42207.999305555553</v>
      </c>
      <c r="K2443" s="4">
        <v>1435806054</v>
      </c>
      <c r="L2443" s="11">
        <f t="shared" si="115"/>
        <v>42186.917291666665</v>
      </c>
      <c r="M2443" s="4" t="b">
        <v>0</v>
      </c>
      <c r="N2443" s="4">
        <v>109</v>
      </c>
      <c r="O2443" s="16">
        <f>(E2443/D2443)*100</f>
        <v>107.88</v>
      </c>
      <c r="P2443" s="7">
        <f t="shared" si="116"/>
        <v>74.22935779816514</v>
      </c>
      <c r="Q2443" s="4" t="str">
        <f>LEFT(T2443,FIND("/",T2443,1)-1)</f>
        <v>food</v>
      </c>
      <c r="R2443" s="4" t="str">
        <f>RIGHT(T2443,LEN(T2443)-FIND("/",T2443))</f>
        <v>small batch</v>
      </c>
      <c r="S2443" s="4" t="b">
        <v>1</v>
      </c>
      <c r="T2443" s="4" t="s">
        <v>8298</v>
      </c>
    </row>
    <row r="2444" spans="1:20" ht="28.8" x14ac:dyDescent="0.3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11">
        <f t="shared" si="114"/>
        <v>42082.416990740741</v>
      </c>
      <c r="K2444" s="4">
        <v>1424188828</v>
      </c>
      <c r="L2444" s="11">
        <f t="shared" si="115"/>
        <v>42052.458657407398</v>
      </c>
      <c r="M2444" s="4" t="b">
        <v>0</v>
      </c>
      <c r="N2444" s="4">
        <v>372</v>
      </c>
      <c r="O2444" s="16">
        <f>(E2444/D2444)*100</f>
        <v>125.94166666666666</v>
      </c>
      <c r="P2444" s="7">
        <f t="shared" si="116"/>
        <v>81.252688172043008</v>
      </c>
      <c r="Q2444" s="4" t="str">
        <f>LEFT(T2444,FIND("/",T2444,1)-1)</f>
        <v>food</v>
      </c>
      <c r="R2444" s="4" t="str">
        <f>RIGHT(T2444,LEN(T2444)-FIND("/",T2444))</f>
        <v>small batch</v>
      </c>
      <c r="S2444" s="4" t="b">
        <v>1</v>
      </c>
      <c r="T2444" s="4" t="s">
        <v>8298</v>
      </c>
    </row>
    <row r="2445" spans="1:20" ht="28.8" x14ac:dyDescent="0.3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11">
        <f t="shared" si="114"/>
        <v>41866.416921296295</v>
      </c>
      <c r="K2445" s="4">
        <v>1405522822</v>
      </c>
      <c r="L2445" s="11">
        <f t="shared" si="115"/>
        <v>41836.416921296295</v>
      </c>
      <c r="M2445" s="4" t="b">
        <v>0</v>
      </c>
      <c r="N2445" s="4">
        <v>311</v>
      </c>
      <c r="O2445" s="16">
        <f>(E2445/D2445)*100</f>
        <v>202.51495</v>
      </c>
      <c r="P2445" s="7">
        <f t="shared" si="116"/>
        <v>130.23469453376205</v>
      </c>
      <c r="Q2445" s="4" t="str">
        <f>LEFT(T2445,FIND("/",T2445,1)-1)</f>
        <v>food</v>
      </c>
      <c r="R2445" s="4" t="str">
        <f>RIGHT(T2445,LEN(T2445)-FIND("/",T2445))</f>
        <v>small batch</v>
      </c>
      <c r="S2445" s="4" t="b">
        <v>1</v>
      </c>
      <c r="T2445" s="4" t="s">
        <v>8298</v>
      </c>
    </row>
    <row r="2446" spans="1:20" ht="28.8" x14ac:dyDescent="0.3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11">
        <f t="shared" si="114"/>
        <v>42515.54619212963</v>
      </c>
      <c r="K2446" s="4">
        <v>1461607591</v>
      </c>
      <c r="L2446" s="11">
        <f t="shared" si="115"/>
        <v>42485.54619212963</v>
      </c>
      <c r="M2446" s="4" t="b">
        <v>0</v>
      </c>
      <c r="N2446" s="4">
        <v>61</v>
      </c>
      <c r="O2446" s="16">
        <f>(E2446/D2446)*100</f>
        <v>108.60000000000001</v>
      </c>
      <c r="P2446" s="7">
        <f t="shared" si="116"/>
        <v>53.409836065573771</v>
      </c>
      <c r="Q2446" s="4" t="str">
        <f>LEFT(T2446,FIND("/",T2446,1)-1)</f>
        <v>food</v>
      </c>
      <c r="R2446" s="4" t="str">
        <f>RIGHT(T2446,LEN(T2446)-FIND("/",T2446))</f>
        <v>small batch</v>
      </c>
      <c r="S2446" s="4" t="b">
        <v>1</v>
      </c>
      <c r="T2446" s="4" t="s">
        <v>8298</v>
      </c>
    </row>
    <row r="2447" spans="1:20" ht="28.8" x14ac:dyDescent="0.3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11">
        <f t="shared" si="114"/>
        <v>42272.981724537036</v>
      </c>
      <c r="K2447" s="4">
        <v>1440650021</v>
      </c>
      <c r="L2447" s="11">
        <f t="shared" si="115"/>
        <v>42242.981724537036</v>
      </c>
      <c r="M2447" s="4" t="b">
        <v>0</v>
      </c>
      <c r="N2447" s="4">
        <v>115</v>
      </c>
      <c r="O2447" s="16">
        <f>(E2447/D2447)*100</f>
        <v>172.8</v>
      </c>
      <c r="P2447" s="7">
        <f t="shared" si="116"/>
        <v>75.130434782608702</v>
      </c>
      <c r="Q2447" s="4" t="str">
        <f>LEFT(T2447,FIND("/",T2447,1)-1)</f>
        <v>food</v>
      </c>
      <c r="R2447" s="4" t="str">
        <f>RIGHT(T2447,LEN(T2447)-FIND("/",T2447))</f>
        <v>small batch</v>
      </c>
      <c r="S2447" s="4" t="b">
        <v>1</v>
      </c>
      <c r="T2447" s="4" t="s">
        <v>8298</v>
      </c>
    </row>
    <row r="2448" spans="1:20" ht="28.8" x14ac:dyDescent="0.3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11">
        <f t="shared" si="114"/>
        <v>42700.436006944445</v>
      </c>
      <c r="K2448" s="4">
        <v>1477578471</v>
      </c>
      <c r="L2448" s="11">
        <f t="shared" si="115"/>
        <v>42670.394340277773</v>
      </c>
      <c r="M2448" s="4" t="b">
        <v>0</v>
      </c>
      <c r="N2448" s="4">
        <v>111</v>
      </c>
      <c r="O2448" s="16">
        <f>(E2448/D2448)*100</f>
        <v>167.98</v>
      </c>
      <c r="P2448" s="7">
        <f t="shared" si="116"/>
        <v>75.666666666666671</v>
      </c>
      <c r="Q2448" s="4" t="str">
        <f>LEFT(T2448,FIND("/",T2448,1)-1)</f>
        <v>food</v>
      </c>
      <c r="R2448" s="4" t="str">
        <f>RIGHT(T2448,LEN(T2448)-FIND("/",T2448))</f>
        <v>small batch</v>
      </c>
      <c r="S2448" s="4" t="b">
        <v>1</v>
      </c>
      <c r="T2448" s="4" t="s">
        <v>8298</v>
      </c>
    </row>
    <row r="2449" spans="1:20" ht="28.8" x14ac:dyDescent="0.3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11">
        <f t="shared" si="114"/>
        <v>42685.958333333336</v>
      </c>
      <c r="K2449" s="4">
        <v>1476184593</v>
      </c>
      <c r="L2449" s="11">
        <f t="shared" si="115"/>
        <v>42654.26149305555</v>
      </c>
      <c r="M2449" s="4" t="b">
        <v>0</v>
      </c>
      <c r="N2449" s="4">
        <v>337</v>
      </c>
      <c r="O2449" s="16">
        <f>(E2449/D2449)*100</f>
        <v>427.20000000000005</v>
      </c>
      <c r="P2449" s="7">
        <f t="shared" si="116"/>
        <v>31.691394658753708</v>
      </c>
      <c r="Q2449" s="4" t="str">
        <f>LEFT(T2449,FIND("/",T2449,1)-1)</f>
        <v>food</v>
      </c>
      <c r="R2449" s="4" t="str">
        <f>RIGHT(T2449,LEN(T2449)-FIND("/",T2449))</f>
        <v>small batch</v>
      </c>
      <c r="S2449" s="4" t="b">
        <v>1</v>
      </c>
      <c r="T2449" s="4" t="s">
        <v>8298</v>
      </c>
    </row>
    <row r="2450" spans="1:20" ht="28.8" x14ac:dyDescent="0.3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11">
        <f t="shared" si="114"/>
        <v>42613.025000000001</v>
      </c>
      <c r="K2450" s="4">
        <v>1472110513</v>
      </c>
      <c r="L2450" s="11">
        <f t="shared" si="115"/>
        <v>42607.107789351845</v>
      </c>
      <c r="M2450" s="4" t="b">
        <v>0</v>
      </c>
      <c r="N2450" s="4">
        <v>9</v>
      </c>
      <c r="O2450" s="16">
        <f>(E2450/D2450)*100</f>
        <v>107.5</v>
      </c>
      <c r="P2450" s="7">
        <f t="shared" si="116"/>
        <v>47.777777777777779</v>
      </c>
      <c r="Q2450" s="4" t="str">
        <f>LEFT(T2450,FIND("/",T2450,1)-1)</f>
        <v>food</v>
      </c>
      <c r="R2450" s="4" t="str">
        <f>RIGHT(T2450,LEN(T2450)-FIND("/",T2450))</f>
        <v>small batch</v>
      </c>
      <c r="S2450" s="4" t="b">
        <v>1</v>
      </c>
      <c r="T2450" s="4" t="s">
        <v>8298</v>
      </c>
    </row>
    <row r="2451" spans="1:20" ht="28.8" x14ac:dyDescent="0.3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11">
        <f t="shared" si="114"/>
        <v>41972.975868055553</v>
      </c>
      <c r="K2451" s="4">
        <v>1414725915</v>
      </c>
      <c r="L2451" s="11">
        <f t="shared" si="115"/>
        <v>41942.934201388889</v>
      </c>
      <c r="M2451" s="4" t="b">
        <v>0</v>
      </c>
      <c r="N2451" s="4">
        <v>120</v>
      </c>
      <c r="O2451" s="16">
        <f>(E2451/D2451)*100</f>
        <v>108</v>
      </c>
      <c r="P2451" s="7">
        <f t="shared" si="116"/>
        <v>90</v>
      </c>
      <c r="Q2451" s="4" t="str">
        <f>LEFT(T2451,FIND("/",T2451,1)-1)</f>
        <v>food</v>
      </c>
      <c r="R2451" s="4" t="str">
        <f>RIGHT(T2451,LEN(T2451)-FIND("/",T2451))</f>
        <v>small batch</v>
      </c>
      <c r="S2451" s="4" t="b">
        <v>1</v>
      </c>
      <c r="T2451" s="4" t="s">
        <v>8298</v>
      </c>
    </row>
    <row r="2452" spans="1:20" ht="28.8" x14ac:dyDescent="0.3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11">
        <f t="shared" si="114"/>
        <v>41939.924305555556</v>
      </c>
      <c r="K2452" s="4">
        <v>1411177456</v>
      </c>
      <c r="L2452" s="11">
        <f t="shared" si="115"/>
        <v>41901.864074074074</v>
      </c>
      <c r="M2452" s="4" t="b">
        <v>0</v>
      </c>
      <c r="N2452" s="4">
        <v>102</v>
      </c>
      <c r="O2452" s="16">
        <f>(E2452/D2452)*100</f>
        <v>101.53353333333335</v>
      </c>
      <c r="P2452" s="7">
        <f t="shared" si="116"/>
        <v>149.31401960784314</v>
      </c>
      <c r="Q2452" s="4" t="str">
        <f>LEFT(T2452,FIND("/",T2452,1)-1)</f>
        <v>food</v>
      </c>
      <c r="R2452" s="4" t="str">
        <f>RIGHT(T2452,LEN(T2452)-FIND("/",T2452))</f>
        <v>small batch</v>
      </c>
      <c r="S2452" s="4" t="b">
        <v>1</v>
      </c>
      <c r="T2452" s="4" t="s">
        <v>8298</v>
      </c>
    </row>
    <row r="2453" spans="1:20" x14ac:dyDescent="0.3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11">
        <f t="shared" si="114"/>
        <v>42799.700115740743</v>
      </c>
      <c r="K2453" s="4">
        <v>1487022490</v>
      </c>
      <c r="L2453" s="11">
        <f t="shared" si="115"/>
        <v>42779.700115740743</v>
      </c>
      <c r="M2453" s="4" t="b">
        <v>0</v>
      </c>
      <c r="N2453" s="4">
        <v>186</v>
      </c>
      <c r="O2453" s="16">
        <f>(E2453/D2453)*100</f>
        <v>115.45</v>
      </c>
      <c r="P2453" s="7">
        <f t="shared" si="116"/>
        <v>62.06989247311828</v>
      </c>
      <c r="Q2453" s="4" t="str">
        <f>LEFT(T2453,FIND("/",T2453,1)-1)</f>
        <v>food</v>
      </c>
      <c r="R2453" s="4" t="str">
        <f>RIGHT(T2453,LEN(T2453)-FIND("/",T2453))</f>
        <v>small batch</v>
      </c>
      <c r="S2453" s="4" t="b">
        <v>1</v>
      </c>
      <c r="T2453" s="4" t="s">
        <v>8298</v>
      </c>
    </row>
    <row r="2454" spans="1:20" ht="28.8" x14ac:dyDescent="0.3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11">
        <f t="shared" si="114"/>
        <v>42367.749999999993</v>
      </c>
      <c r="K2454" s="4">
        <v>1448914500</v>
      </c>
      <c r="L2454" s="11">
        <f t="shared" si="115"/>
        <v>42338.635416666664</v>
      </c>
      <c r="M2454" s="4" t="b">
        <v>0</v>
      </c>
      <c r="N2454" s="4">
        <v>15</v>
      </c>
      <c r="O2454" s="16">
        <f>(E2454/D2454)*100</f>
        <v>133.5</v>
      </c>
      <c r="P2454" s="7">
        <f t="shared" si="116"/>
        <v>53.4</v>
      </c>
      <c r="Q2454" s="4" t="str">
        <f>LEFT(T2454,FIND("/",T2454,1)-1)</f>
        <v>food</v>
      </c>
      <c r="R2454" s="4" t="str">
        <f>RIGHT(T2454,LEN(T2454)-FIND("/",T2454))</f>
        <v>small batch</v>
      </c>
      <c r="S2454" s="4" t="b">
        <v>1</v>
      </c>
      <c r="T2454" s="4" t="s">
        <v>8298</v>
      </c>
    </row>
    <row r="2455" spans="1:20" ht="28.8" x14ac:dyDescent="0.3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11">
        <f t="shared" si="114"/>
        <v>42768.483900462961</v>
      </c>
      <c r="K2455" s="4">
        <v>1483461409</v>
      </c>
      <c r="L2455" s="11">
        <f t="shared" si="115"/>
        <v>42738.483900462961</v>
      </c>
      <c r="M2455" s="4" t="b">
        <v>0</v>
      </c>
      <c r="N2455" s="4">
        <v>67</v>
      </c>
      <c r="O2455" s="16">
        <f>(E2455/D2455)*100</f>
        <v>154.69999999999999</v>
      </c>
      <c r="P2455" s="7">
        <f t="shared" si="116"/>
        <v>69.268656716417908</v>
      </c>
      <c r="Q2455" s="4" t="str">
        <f>LEFT(T2455,FIND("/",T2455,1)-1)</f>
        <v>food</v>
      </c>
      <c r="R2455" s="4" t="str">
        <f>RIGHT(T2455,LEN(T2455)-FIND("/",T2455))</f>
        <v>small batch</v>
      </c>
      <c r="S2455" s="4" t="b">
        <v>1</v>
      </c>
      <c r="T2455" s="4" t="s">
        <v>8298</v>
      </c>
    </row>
    <row r="2456" spans="1:20" ht="28.8" x14ac:dyDescent="0.3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11">
        <f t="shared" si="114"/>
        <v>42804.99314814814</v>
      </c>
      <c r="K2456" s="4">
        <v>1486183808</v>
      </c>
      <c r="L2456" s="11">
        <f t="shared" si="115"/>
        <v>42769.99314814814</v>
      </c>
      <c r="M2456" s="4" t="b">
        <v>0</v>
      </c>
      <c r="N2456" s="4">
        <v>130</v>
      </c>
      <c r="O2456" s="16">
        <f>(E2456/D2456)*100</f>
        <v>100.84571428571429</v>
      </c>
      <c r="P2456" s="7">
        <f t="shared" si="116"/>
        <v>271.50769230769231</v>
      </c>
      <c r="Q2456" s="4" t="str">
        <f>LEFT(T2456,FIND("/",T2456,1)-1)</f>
        <v>food</v>
      </c>
      <c r="R2456" s="4" t="str">
        <f>RIGHT(T2456,LEN(T2456)-FIND("/",T2456))</f>
        <v>small batch</v>
      </c>
      <c r="S2456" s="4" t="b">
        <v>1</v>
      </c>
      <c r="T2456" s="4" t="s">
        <v>8298</v>
      </c>
    </row>
    <row r="2457" spans="1:20" x14ac:dyDescent="0.3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11">
        <f t="shared" si="114"/>
        <v>42480.573495370372</v>
      </c>
      <c r="K2457" s="4">
        <v>1458758750</v>
      </c>
      <c r="L2457" s="11">
        <f t="shared" si="115"/>
        <v>42452.573495370372</v>
      </c>
      <c r="M2457" s="4" t="b">
        <v>0</v>
      </c>
      <c r="N2457" s="4">
        <v>16</v>
      </c>
      <c r="O2457" s="16">
        <f>(E2457/D2457)*100</f>
        <v>182</v>
      </c>
      <c r="P2457" s="7">
        <f t="shared" si="116"/>
        <v>34.125</v>
      </c>
      <c r="Q2457" s="4" t="str">
        <f>LEFT(T2457,FIND("/",T2457,1)-1)</f>
        <v>food</v>
      </c>
      <c r="R2457" s="4" t="str">
        <f>RIGHT(T2457,LEN(T2457)-FIND("/",T2457))</f>
        <v>small batch</v>
      </c>
      <c r="S2457" s="4" t="b">
        <v>1</v>
      </c>
      <c r="T2457" s="4" t="s">
        <v>8298</v>
      </c>
    </row>
    <row r="2458" spans="1:20" x14ac:dyDescent="0.3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11">
        <f t="shared" si="114"/>
        <v>42791.752766203703</v>
      </c>
      <c r="K2458" s="4">
        <v>1485471839</v>
      </c>
      <c r="L2458" s="11">
        <f t="shared" si="115"/>
        <v>42761.752766203703</v>
      </c>
      <c r="M2458" s="4" t="b">
        <v>0</v>
      </c>
      <c r="N2458" s="4">
        <v>67</v>
      </c>
      <c r="O2458" s="16">
        <f>(E2458/D2458)*100</f>
        <v>180.86666666666667</v>
      </c>
      <c r="P2458" s="7">
        <f t="shared" si="116"/>
        <v>40.492537313432834</v>
      </c>
      <c r="Q2458" s="4" t="str">
        <f>LEFT(T2458,FIND("/",T2458,1)-1)</f>
        <v>food</v>
      </c>
      <c r="R2458" s="4" t="str">
        <f>RIGHT(T2458,LEN(T2458)-FIND("/",T2458))</f>
        <v>small batch</v>
      </c>
      <c r="S2458" s="4" t="b">
        <v>1</v>
      </c>
      <c r="T2458" s="4" t="s">
        <v>8298</v>
      </c>
    </row>
    <row r="2459" spans="1:20" x14ac:dyDescent="0.3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11">
        <f t="shared" si="114"/>
        <v>42453.352500000001</v>
      </c>
      <c r="K2459" s="4">
        <v>1456237656</v>
      </c>
      <c r="L2459" s="11">
        <f t="shared" si="115"/>
        <v>42423.394166666665</v>
      </c>
      <c r="M2459" s="4" t="b">
        <v>0</v>
      </c>
      <c r="N2459" s="4">
        <v>124</v>
      </c>
      <c r="O2459" s="16">
        <f>(E2459/D2459)*100</f>
        <v>102.30434782608695</v>
      </c>
      <c r="P2459" s="7">
        <f t="shared" si="116"/>
        <v>189.75806451612902</v>
      </c>
      <c r="Q2459" s="4" t="str">
        <f>LEFT(T2459,FIND("/",T2459,1)-1)</f>
        <v>food</v>
      </c>
      <c r="R2459" s="4" t="str">
        <f>RIGHT(T2459,LEN(T2459)-FIND("/",T2459))</f>
        <v>small batch</v>
      </c>
      <c r="S2459" s="4" t="b">
        <v>1</v>
      </c>
      <c r="T2459" s="4" t="s">
        <v>8298</v>
      </c>
    </row>
    <row r="2460" spans="1:20" ht="28.8" x14ac:dyDescent="0.3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11">
        <f t="shared" si="114"/>
        <v>42530.583333333336</v>
      </c>
      <c r="K2460" s="4">
        <v>1462481718</v>
      </c>
      <c r="L2460" s="11">
        <f t="shared" si="115"/>
        <v>42495.663402777776</v>
      </c>
      <c r="M2460" s="4" t="b">
        <v>0</v>
      </c>
      <c r="N2460" s="4">
        <v>80</v>
      </c>
      <c r="O2460" s="16">
        <f>(E2460/D2460)*100</f>
        <v>110.17999999999999</v>
      </c>
      <c r="P2460" s="7">
        <f t="shared" si="116"/>
        <v>68.862499999999997</v>
      </c>
      <c r="Q2460" s="4" t="str">
        <f>LEFT(T2460,FIND("/",T2460,1)-1)</f>
        <v>food</v>
      </c>
      <c r="R2460" s="4" t="str">
        <f>RIGHT(T2460,LEN(T2460)-FIND("/",T2460))</f>
        <v>small batch</v>
      </c>
      <c r="S2460" s="4" t="b">
        <v>1</v>
      </c>
      <c r="T2460" s="4" t="s">
        <v>8298</v>
      </c>
    </row>
    <row r="2461" spans="1:20" ht="28.8" x14ac:dyDescent="0.3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11">
        <f t="shared" si="114"/>
        <v>42452.387557870366</v>
      </c>
      <c r="K2461" s="4">
        <v>1454858285</v>
      </c>
      <c r="L2461" s="11">
        <f t="shared" si="115"/>
        <v>42407.429224537038</v>
      </c>
      <c r="M2461" s="4" t="b">
        <v>0</v>
      </c>
      <c r="N2461" s="4">
        <v>282</v>
      </c>
      <c r="O2461" s="16">
        <f>(E2461/D2461)*100</f>
        <v>102.25</v>
      </c>
      <c r="P2461" s="7">
        <f t="shared" si="116"/>
        <v>108.77659574468085</v>
      </c>
      <c r="Q2461" s="4" t="str">
        <f>LEFT(T2461,FIND("/",T2461,1)-1)</f>
        <v>food</v>
      </c>
      <c r="R2461" s="4" t="str">
        <f>RIGHT(T2461,LEN(T2461)-FIND("/",T2461))</f>
        <v>small batch</v>
      </c>
      <c r="S2461" s="4" t="b">
        <v>1</v>
      </c>
      <c r="T2461" s="4" t="s">
        <v>8298</v>
      </c>
    </row>
    <row r="2462" spans="1:20" ht="28.8" x14ac:dyDescent="0.3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11">
        <f t="shared" si="114"/>
        <v>42737.970138888886</v>
      </c>
      <c r="K2462" s="4">
        <v>1480480167</v>
      </c>
      <c r="L2462" s="11">
        <f t="shared" si="115"/>
        <v>42703.978784722225</v>
      </c>
      <c r="M2462" s="4" t="b">
        <v>0</v>
      </c>
      <c r="N2462" s="4">
        <v>68</v>
      </c>
      <c r="O2462" s="16">
        <f>(E2462/D2462)*100</f>
        <v>100.78823529411764</v>
      </c>
      <c r="P2462" s="7">
        <f t="shared" si="116"/>
        <v>125.98529411764706</v>
      </c>
      <c r="Q2462" s="4" t="str">
        <f>LEFT(T2462,FIND("/",T2462,1)-1)</f>
        <v>food</v>
      </c>
      <c r="R2462" s="4" t="str">
        <f>RIGHT(T2462,LEN(T2462)-FIND("/",T2462))</f>
        <v>small batch</v>
      </c>
      <c r="S2462" s="4" t="b">
        <v>1</v>
      </c>
      <c r="T2462" s="4" t="s">
        <v>8298</v>
      </c>
    </row>
    <row r="2463" spans="1:20" ht="28.8" x14ac:dyDescent="0.3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11">
        <f t="shared" si="114"/>
        <v>40816.916666666664</v>
      </c>
      <c r="K2463" s="4">
        <v>1314577097</v>
      </c>
      <c r="L2463" s="11">
        <f t="shared" si="115"/>
        <v>40783.804363425923</v>
      </c>
      <c r="M2463" s="4" t="b">
        <v>0</v>
      </c>
      <c r="N2463" s="4">
        <v>86</v>
      </c>
      <c r="O2463" s="16">
        <f>(E2463/D2463)*100</f>
        <v>103.8</v>
      </c>
      <c r="P2463" s="7">
        <f t="shared" si="116"/>
        <v>90.523255813953483</v>
      </c>
      <c r="Q2463" s="4" t="str">
        <f>LEFT(T2463,FIND("/",T2463,1)-1)</f>
        <v>music</v>
      </c>
      <c r="R2463" s="4" t="str">
        <f>RIGHT(T2463,LEN(T2463)-FIND("/",T2463))</f>
        <v>indie rock</v>
      </c>
      <c r="S2463" s="4" t="b">
        <v>1</v>
      </c>
      <c r="T2463" s="4" t="s">
        <v>8279</v>
      </c>
    </row>
    <row r="2464" spans="1:20" ht="28.8" x14ac:dyDescent="0.3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11">
        <f t="shared" si="114"/>
        <v>41108.977962962963</v>
      </c>
      <c r="K2464" s="4">
        <v>1340944096</v>
      </c>
      <c r="L2464" s="11">
        <f t="shared" si="115"/>
        <v>41088.977962962963</v>
      </c>
      <c r="M2464" s="4" t="b">
        <v>0</v>
      </c>
      <c r="N2464" s="4">
        <v>115</v>
      </c>
      <c r="O2464" s="16">
        <f>(E2464/D2464)*100</f>
        <v>110.70833333333334</v>
      </c>
      <c r="P2464" s="7">
        <f t="shared" si="116"/>
        <v>28.880434782608695</v>
      </c>
      <c r="Q2464" s="4" t="str">
        <f>LEFT(T2464,FIND("/",T2464,1)-1)</f>
        <v>music</v>
      </c>
      <c r="R2464" s="4" t="str">
        <f>RIGHT(T2464,LEN(T2464)-FIND("/",T2464))</f>
        <v>indie rock</v>
      </c>
      <c r="S2464" s="4" t="b">
        <v>1</v>
      </c>
      <c r="T2464" s="4" t="s">
        <v>8279</v>
      </c>
    </row>
    <row r="2465" spans="1:20" x14ac:dyDescent="0.3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11">
        <f t="shared" si="114"/>
        <v>41380.583333333328</v>
      </c>
      <c r="K2465" s="4">
        <v>1362710425</v>
      </c>
      <c r="L2465" s="11">
        <f t="shared" si="115"/>
        <v>41340.903067129628</v>
      </c>
      <c r="M2465" s="4" t="b">
        <v>0</v>
      </c>
      <c r="N2465" s="4">
        <v>75</v>
      </c>
      <c r="O2465" s="16">
        <f>(E2465/D2465)*100</f>
        <v>116.25000000000001</v>
      </c>
      <c r="P2465" s="7">
        <f t="shared" si="116"/>
        <v>31</v>
      </c>
      <c r="Q2465" s="4" t="str">
        <f>LEFT(T2465,FIND("/",T2465,1)-1)</f>
        <v>music</v>
      </c>
      <c r="R2465" s="4" t="str">
        <f>RIGHT(T2465,LEN(T2465)-FIND("/",T2465))</f>
        <v>indie rock</v>
      </c>
      <c r="S2465" s="4" t="b">
        <v>1</v>
      </c>
      <c r="T2465" s="4" t="s">
        <v>8279</v>
      </c>
    </row>
    <row r="2466" spans="1:20" x14ac:dyDescent="0.3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11">
        <f t="shared" si="114"/>
        <v>42277.603472222218</v>
      </c>
      <c r="K2466" s="4">
        <v>1441143397</v>
      </c>
      <c r="L2466" s="11">
        <f t="shared" si="115"/>
        <v>42248.692094907405</v>
      </c>
      <c r="M2466" s="4" t="b">
        <v>0</v>
      </c>
      <c r="N2466" s="4">
        <v>43</v>
      </c>
      <c r="O2466" s="16">
        <f>(E2466/D2466)*100</f>
        <v>111.1</v>
      </c>
      <c r="P2466" s="7">
        <f t="shared" si="116"/>
        <v>51.674418604651166</v>
      </c>
      <c r="Q2466" s="4" t="str">
        <f>LEFT(T2466,FIND("/",T2466,1)-1)</f>
        <v>music</v>
      </c>
      <c r="R2466" s="4" t="str">
        <f>RIGHT(T2466,LEN(T2466)-FIND("/",T2466))</f>
        <v>indie rock</v>
      </c>
      <c r="S2466" s="4" t="b">
        <v>1</v>
      </c>
      <c r="T2466" s="4" t="s">
        <v>8279</v>
      </c>
    </row>
    <row r="2467" spans="1:20" x14ac:dyDescent="0.3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11">
        <f t="shared" si="114"/>
        <v>41175.510972222219</v>
      </c>
      <c r="K2467" s="4">
        <v>1345828548</v>
      </c>
      <c r="L2467" s="11">
        <f t="shared" si="115"/>
        <v>41145.510972222219</v>
      </c>
      <c r="M2467" s="4" t="b">
        <v>0</v>
      </c>
      <c r="N2467" s="4">
        <v>48</v>
      </c>
      <c r="O2467" s="16">
        <f>(E2467/D2467)*100</f>
        <v>180.14285714285714</v>
      </c>
      <c r="P2467" s="7">
        <f t="shared" si="116"/>
        <v>26.270833333333332</v>
      </c>
      <c r="Q2467" s="4" t="str">
        <f>LEFT(T2467,FIND("/",T2467,1)-1)</f>
        <v>music</v>
      </c>
      <c r="R2467" s="4" t="str">
        <f>RIGHT(T2467,LEN(T2467)-FIND("/",T2467))</f>
        <v>indie rock</v>
      </c>
      <c r="S2467" s="4" t="b">
        <v>1</v>
      </c>
      <c r="T2467" s="4" t="s">
        <v>8279</v>
      </c>
    </row>
    <row r="2468" spans="1:20" x14ac:dyDescent="0.3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11">
        <f t="shared" si="114"/>
        <v>41402.894131944442</v>
      </c>
      <c r="K2468" s="4">
        <v>1365474453</v>
      </c>
      <c r="L2468" s="11">
        <f t="shared" si="115"/>
        <v>41372.894131944442</v>
      </c>
      <c r="M2468" s="4" t="b">
        <v>0</v>
      </c>
      <c r="N2468" s="4">
        <v>52</v>
      </c>
      <c r="O2468" s="16">
        <f>(E2468/D2468)*100</f>
        <v>100</v>
      </c>
      <c r="P2468" s="7">
        <f t="shared" si="116"/>
        <v>48.07692307692308</v>
      </c>
      <c r="Q2468" s="4" t="str">
        <f>LEFT(T2468,FIND("/",T2468,1)-1)</f>
        <v>music</v>
      </c>
      <c r="R2468" s="4" t="str">
        <f>RIGHT(T2468,LEN(T2468)-FIND("/",T2468))</f>
        <v>indie rock</v>
      </c>
      <c r="S2468" s="4" t="b">
        <v>1</v>
      </c>
      <c r="T2468" s="4" t="s">
        <v>8279</v>
      </c>
    </row>
    <row r="2469" spans="1:20" x14ac:dyDescent="0.3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11">
        <f t="shared" si="114"/>
        <v>41039.5</v>
      </c>
      <c r="K2469" s="4">
        <v>1335473931</v>
      </c>
      <c r="L2469" s="11">
        <f t="shared" si="115"/>
        <v>41025.665868055556</v>
      </c>
      <c r="M2469" s="4" t="b">
        <v>0</v>
      </c>
      <c r="N2469" s="4">
        <v>43</v>
      </c>
      <c r="O2469" s="16">
        <f>(E2469/D2469)*100</f>
        <v>118.5</v>
      </c>
      <c r="P2469" s="7">
        <f t="shared" si="116"/>
        <v>27.558139534883722</v>
      </c>
      <c r="Q2469" s="4" t="str">
        <f>LEFT(T2469,FIND("/",T2469,1)-1)</f>
        <v>music</v>
      </c>
      <c r="R2469" s="4" t="str">
        <f>RIGHT(T2469,LEN(T2469)-FIND("/",T2469))</f>
        <v>indie rock</v>
      </c>
      <c r="S2469" s="4" t="b">
        <v>1</v>
      </c>
      <c r="T2469" s="4" t="s">
        <v>8279</v>
      </c>
    </row>
    <row r="2470" spans="1:20" x14ac:dyDescent="0.3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11">
        <f t="shared" si="114"/>
        <v>41210</v>
      </c>
      <c r="K2470" s="4">
        <v>1348285321</v>
      </c>
      <c r="L2470" s="11">
        <f t="shared" si="115"/>
        <v>41173.945844907401</v>
      </c>
      <c r="M2470" s="4" t="b">
        <v>0</v>
      </c>
      <c r="N2470" s="4">
        <v>58</v>
      </c>
      <c r="O2470" s="16">
        <f>(E2470/D2470)*100</f>
        <v>107.21700000000001</v>
      </c>
      <c r="P2470" s="7">
        <f t="shared" si="116"/>
        <v>36.97137931034483</v>
      </c>
      <c r="Q2470" s="4" t="str">
        <f>LEFT(T2470,FIND("/",T2470,1)-1)</f>
        <v>music</v>
      </c>
      <c r="R2470" s="4" t="str">
        <f>RIGHT(T2470,LEN(T2470)-FIND("/",T2470))</f>
        <v>indie rock</v>
      </c>
      <c r="S2470" s="4" t="b">
        <v>1</v>
      </c>
      <c r="T2470" s="4" t="s">
        <v>8279</v>
      </c>
    </row>
    <row r="2471" spans="1:20" ht="28.8" x14ac:dyDescent="0.3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11">
        <f t="shared" si="114"/>
        <v>40582.221400462957</v>
      </c>
      <c r="K2471" s="4">
        <v>1295000329</v>
      </c>
      <c r="L2471" s="11">
        <f t="shared" si="115"/>
        <v>40557.221400462957</v>
      </c>
      <c r="M2471" s="4" t="b">
        <v>0</v>
      </c>
      <c r="N2471" s="4">
        <v>47</v>
      </c>
      <c r="O2471" s="16">
        <f>(E2471/D2471)*100</f>
        <v>113.66666666666667</v>
      </c>
      <c r="P2471" s="7">
        <f t="shared" si="116"/>
        <v>29.021276595744681</v>
      </c>
      <c r="Q2471" s="4" t="str">
        <f>LEFT(T2471,FIND("/",T2471,1)-1)</f>
        <v>music</v>
      </c>
      <c r="R2471" s="4" t="str">
        <f>RIGHT(T2471,LEN(T2471)-FIND("/",T2471))</f>
        <v>indie rock</v>
      </c>
      <c r="S2471" s="4" t="b">
        <v>1</v>
      </c>
      <c r="T2471" s="4" t="s">
        <v>8279</v>
      </c>
    </row>
    <row r="2472" spans="1:20" x14ac:dyDescent="0.3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11">
        <f t="shared" si="114"/>
        <v>41052.866377314815</v>
      </c>
      <c r="K2472" s="4">
        <v>1335232055</v>
      </c>
      <c r="L2472" s="11">
        <f t="shared" si="115"/>
        <v>41022.866377314815</v>
      </c>
      <c r="M2472" s="4" t="b">
        <v>0</v>
      </c>
      <c r="N2472" s="4">
        <v>36</v>
      </c>
      <c r="O2472" s="16">
        <f>(E2472/D2472)*100</f>
        <v>103.16400000000002</v>
      </c>
      <c r="P2472" s="7">
        <f t="shared" si="116"/>
        <v>28.65666666666667</v>
      </c>
      <c r="Q2472" s="4" t="str">
        <f>LEFT(T2472,FIND("/",T2472,1)-1)</f>
        <v>music</v>
      </c>
      <c r="R2472" s="4" t="str">
        <f>RIGHT(T2472,LEN(T2472)-FIND("/",T2472))</f>
        <v>indie rock</v>
      </c>
      <c r="S2472" s="4" t="b">
        <v>1</v>
      </c>
      <c r="T2472" s="4" t="s">
        <v>8279</v>
      </c>
    </row>
    <row r="2473" spans="1:20" ht="28.8" x14ac:dyDescent="0.3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11">
        <f t="shared" si="114"/>
        <v>40933.784629629627</v>
      </c>
      <c r="K2473" s="4">
        <v>1324079392</v>
      </c>
      <c r="L2473" s="11">
        <f t="shared" si="115"/>
        <v>40893.784629629627</v>
      </c>
      <c r="M2473" s="4" t="b">
        <v>0</v>
      </c>
      <c r="N2473" s="4">
        <v>17</v>
      </c>
      <c r="O2473" s="16">
        <f>(E2473/D2473)*100</f>
        <v>128</v>
      </c>
      <c r="P2473" s="7">
        <f t="shared" si="116"/>
        <v>37.647058823529413</v>
      </c>
      <c r="Q2473" s="4" t="str">
        <f>LEFT(T2473,FIND("/",T2473,1)-1)</f>
        <v>music</v>
      </c>
      <c r="R2473" s="4" t="str">
        <f>RIGHT(T2473,LEN(T2473)-FIND("/",T2473))</f>
        <v>indie rock</v>
      </c>
      <c r="S2473" s="4" t="b">
        <v>1</v>
      </c>
      <c r="T2473" s="4" t="s">
        <v>8279</v>
      </c>
    </row>
    <row r="2474" spans="1:20" ht="28.8" x14ac:dyDescent="0.3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11">
        <f t="shared" si="114"/>
        <v>40424.835416666661</v>
      </c>
      <c r="K2474" s="4">
        <v>1277433980</v>
      </c>
      <c r="L2474" s="11">
        <f t="shared" si="115"/>
        <v>40353.907175925924</v>
      </c>
      <c r="M2474" s="4" t="b">
        <v>0</v>
      </c>
      <c r="N2474" s="4">
        <v>104</v>
      </c>
      <c r="O2474" s="16">
        <f>(E2474/D2474)*100</f>
        <v>135.76026666666667</v>
      </c>
      <c r="P2474" s="7">
        <f t="shared" si="116"/>
        <v>97.904038461538462</v>
      </c>
      <c r="Q2474" s="4" t="str">
        <f>LEFT(T2474,FIND("/",T2474,1)-1)</f>
        <v>music</v>
      </c>
      <c r="R2474" s="4" t="str">
        <f>RIGHT(T2474,LEN(T2474)-FIND("/",T2474))</f>
        <v>indie rock</v>
      </c>
      <c r="S2474" s="4" t="b">
        <v>1</v>
      </c>
      <c r="T2474" s="4" t="s">
        <v>8279</v>
      </c>
    </row>
    <row r="2475" spans="1:20" x14ac:dyDescent="0.3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11">
        <f t="shared" si="114"/>
        <v>41223.581817129627</v>
      </c>
      <c r="K2475" s="4">
        <v>1349978269</v>
      </c>
      <c r="L2475" s="11">
        <f t="shared" si="115"/>
        <v>41193.540150462963</v>
      </c>
      <c r="M2475" s="4" t="b">
        <v>0</v>
      </c>
      <c r="N2475" s="4">
        <v>47</v>
      </c>
      <c r="O2475" s="16">
        <f>(E2475/D2475)*100</f>
        <v>100</v>
      </c>
      <c r="P2475" s="7">
        <f t="shared" si="116"/>
        <v>42.553191489361701</v>
      </c>
      <c r="Q2475" s="4" t="str">
        <f>LEFT(T2475,FIND("/",T2475,1)-1)</f>
        <v>music</v>
      </c>
      <c r="R2475" s="4" t="str">
        <f>RIGHT(T2475,LEN(T2475)-FIND("/",T2475))</f>
        <v>indie rock</v>
      </c>
      <c r="S2475" s="4" t="b">
        <v>1</v>
      </c>
      <c r="T2475" s="4" t="s">
        <v>8279</v>
      </c>
    </row>
    <row r="2476" spans="1:20" ht="28.8" x14ac:dyDescent="0.3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11">
        <f t="shared" si="114"/>
        <v>40461.80296296296</v>
      </c>
      <c r="K2476" s="4">
        <v>1282868176</v>
      </c>
      <c r="L2476" s="11">
        <f t="shared" si="115"/>
        <v>40416.80296296296</v>
      </c>
      <c r="M2476" s="4" t="b">
        <v>0</v>
      </c>
      <c r="N2476" s="4">
        <v>38</v>
      </c>
      <c r="O2476" s="16">
        <f>(E2476/D2476)*100</f>
        <v>100.00360000000002</v>
      </c>
      <c r="P2476" s="7">
        <f t="shared" si="116"/>
        <v>131.58368421052631</v>
      </c>
      <c r="Q2476" s="4" t="str">
        <f>LEFT(T2476,FIND("/",T2476,1)-1)</f>
        <v>music</v>
      </c>
      <c r="R2476" s="4" t="str">
        <f>RIGHT(T2476,LEN(T2476)-FIND("/",T2476))</f>
        <v>indie rock</v>
      </c>
      <c r="S2476" s="4" t="b">
        <v>1</v>
      </c>
      <c r="T2476" s="4" t="s">
        <v>8279</v>
      </c>
    </row>
    <row r="2477" spans="1:20" x14ac:dyDescent="0.3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11">
        <f t="shared" si="114"/>
        <v>40369.708333333328</v>
      </c>
      <c r="K2477" s="4">
        <v>1273647255</v>
      </c>
      <c r="L2477" s="11">
        <f t="shared" si="115"/>
        <v>40310.079340277778</v>
      </c>
      <c r="M2477" s="4" t="b">
        <v>0</v>
      </c>
      <c r="N2477" s="4">
        <v>81</v>
      </c>
      <c r="O2477" s="16">
        <f>(E2477/D2477)*100</f>
        <v>104.71999999999998</v>
      </c>
      <c r="P2477" s="7">
        <f t="shared" si="116"/>
        <v>32.320987654320987</v>
      </c>
      <c r="Q2477" s="4" t="str">
        <f>LEFT(T2477,FIND("/",T2477,1)-1)</f>
        <v>music</v>
      </c>
      <c r="R2477" s="4" t="str">
        <f>RIGHT(T2477,LEN(T2477)-FIND("/",T2477))</f>
        <v>indie rock</v>
      </c>
      <c r="S2477" s="4" t="b">
        <v>1</v>
      </c>
      <c r="T2477" s="4" t="s">
        <v>8279</v>
      </c>
    </row>
    <row r="2478" spans="1:20" x14ac:dyDescent="0.3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11">
        <f t="shared" si="114"/>
        <v>41946.161689814813</v>
      </c>
      <c r="K2478" s="4">
        <v>1412149970</v>
      </c>
      <c r="L2478" s="11">
        <f t="shared" si="115"/>
        <v>41913.120023148142</v>
      </c>
      <c r="M2478" s="4" t="b">
        <v>0</v>
      </c>
      <c r="N2478" s="4">
        <v>55</v>
      </c>
      <c r="O2478" s="16">
        <f>(E2478/D2478)*100</f>
        <v>105.02249999999999</v>
      </c>
      <c r="P2478" s="7">
        <f t="shared" si="116"/>
        <v>61.103999999999999</v>
      </c>
      <c r="Q2478" s="4" t="str">
        <f>LEFT(T2478,FIND("/",T2478,1)-1)</f>
        <v>music</v>
      </c>
      <c r="R2478" s="4" t="str">
        <f>RIGHT(T2478,LEN(T2478)-FIND("/",T2478))</f>
        <v>indie rock</v>
      </c>
      <c r="S2478" s="4" t="b">
        <v>1</v>
      </c>
      <c r="T2478" s="4" t="s">
        <v>8279</v>
      </c>
    </row>
    <row r="2479" spans="1:20" x14ac:dyDescent="0.3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11">
        <f t="shared" si="114"/>
        <v>41133.483159722222</v>
      </c>
      <c r="K2479" s="4">
        <v>1340901345</v>
      </c>
      <c r="L2479" s="11">
        <f t="shared" si="115"/>
        <v>41088.483159722222</v>
      </c>
      <c r="M2479" s="4" t="b">
        <v>0</v>
      </c>
      <c r="N2479" s="4">
        <v>41</v>
      </c>
      <c r="O2479" s="16">
        <f>(E2479/D2479)*100</f>
        <v>171.33333333333334</v>
      </c>
      <c r="P2479" s="7">
        <f t="shared" si="116"/>
        <v>31.341463414634145</v>
      </c>
      <c r="Q2479" s="4" t="str">
        <f>LEFT(T2479,FIND("/",T2479,1)-1)</f>
        <v>music</v>
      </c>
      <c r="R2479" s="4" t="str">
        <f>RIGHT(T2479,LEN(T2479)-FIND("/",T2479))</f>
        <v>indie rock</v>
      </c>
      <c r="S2479" s="4" t="b">
        <v>1</v>
      </c>
      <c r="T2479" s="4" t="s">
        <v>8279</v>
      </c>
    </row>
    <row r="2480" spans="1:20" ht="28.8" x14ac:dyDescent="0.3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11">
        <f t="shared" si="114"/>
        <v>41287.742048611108</v>
      </c>
      <c r="K2480" s="4">
        <v>1355525313</v>
      </c>
      <c r="L2480" s="11">
        <f t="shared" si="115"/>
        <v>41257.742048611108</v>
      </c>
      <c r="M2480" s="4" t="b">
        <v>0</v>
      </c>
      <c r="N2480" s="4">
        <v>79</v>
      </c>
      <c r="O2480" s="16">
        <f>(E2480/D2480)*100</f>
        <v>127.49999999999999</v>
      </c>
      <c r="P2480" s="7">
        <f t="shared" si="116"/>
        <v>129.1139240506329</v>
      </c>
      <c r="Q2480" s="4" t="str">
        <f>LEFT(T2480,FIND("/",T2480,1)-1)</f>
        <v>music</v>
      </c>
      <c r="R2480" s="4" t="str">
        <f>RIGHT(T2480,LEN(T2480)-FIND("/",T2480))</f>
        <v>indie rock</v>
      </c>
      <c r="S2480" s="4" t="b">
        <v>1</v>
      </c>
      <c r="T2480" s="4" t="s">
        <v>8279</v>
      </c>
    </row>
    <row r="2481" spans="1:20" x14ac:dyDescent="0.3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11">
        <f t="shared" si="114"/>
        <v>41117.875</v>
      </c>
      <c r="K2481" s="4">
        <v>1342545994</v>
      </c>
      <c r="L2481" s="11">
        <f t="shared" si="115"/>
        <v>41107.518449074072</v>
      </c>
      <c r="M2481" s="4" t="b">
        <v>0</v>
      </c>
      <c r="N2481" s="4">
        <v>16</v>
      </c>
      <c r="O2481" s="16">
        <f>(E2481/D2481)*100</f>
        <v>133.44333333333333</v>
      </c>
      <c r="P2481" s="7">
        <f t="shared" si="116"/>
        <v>25.020624999999999</v>
      </c>
      <c r="Q2481" s="4" t="str">
        <f>LEFT(T2481,FIND("/",T2481,1)-1)</f>
        <v>music</v>
      </c>
      <c r="R2481" s="4" t="str">
        <f>RIGHT(T2481,LEN(T2481)-FIND("/",T2481))</f>
        <v>indie rock</v>
      </c>
      <c r="S2481" s="4" t="b">
        <v>1</v>
      </c>
      <c r="T2481" s="4" t="s">
        <v>8279</v>
      </c>
    </row>
    <row r="2482" spans="1:20" ht="28.8" x14ac:dyDescent="0.3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11">
        <f t="shared" si="114"/>
        <v>42287.727824074071</v>
      </c>
      <c r="K2482" s="4">
        <v>1439332084</v>
      </c>
      <c r="L2482" s="11">
        <f t="shared" si="115"/>
        <v>42227.727824074071</v>
      </c>
      <c r="M2482" s="4" t="b">
        <v>0</v>
      </c>
      <c r="N2482" s="4">
        <v>8</v>
      </c>
      <c r="O2482" s="16">
        <f>(E2482/D2482)*100</f>
        <v>100</v>
      </c>
      <c r="P2482" s="7">
        <f t="shared" si="116"/>
        <v>250</v>
      </c>
      <c r="Q2482" s="4" t="str">
        <f>LEFT(T2482,FIND("/",T2482,1)-1)</f>
        <v>music</v>
      </c>
      <c r="R2482" s="4" t="str">
        <f>RIGHT(T2482,LEN(T2482)-FIND("/",T2482))</f>
        <v>indie rock</v>
      </c>
      <c r="S2482" s="4" t="b">
        <v>1</v>
      </c>
      <c r="T2482" s="4" t="s">
        <v>8279</v>
      </c>
    </row>
    <row r="2483" spans="1:20" ht="28.8" x14ac:dyDescent="0.3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11">
        <f t="shared" si="114"/>
        <v>41029.437592592592</v>
      </c>
      <c r="K2483" s="4">
        <v>1333207808</v>
      </c>
      <c r="L2483" s="11">
        <f t="shared" si="115"/>
        <v>40999.437592592592</v>
      </c>
      <c r="M2483" s="4" t="b">
        <v>0</v>
      </c>
      <c r="N2483" s="4">
        <v>95</v>
      </c>
      <c r="O2483" s="16">
        <f>(E2483/D2483)*100</f>
        <v>112.91099999999999</v>
      </c>
      <c r="P2483" s="7">
        <f t="shared" si="116"/>
        <v>47.541473684210523</v>
      </c>
      <c r="Q2483" s="4" t="str">
        <f>LEFT(T2483,FIND("/",T2483,1)-1)</f>
        <v>music</v>
      </c>
      <c r="R2483" s="4" t="str">
        <f>RIGHT(T2483,LEN(T2483)-FIND("/",T2483))</f>
        <v>indie rock</v>
      </c>
      <c r="S2483" s="4" t="b">
        <v>1</v>
      </c>
      <c r="T2483" s="4" t="s">
        <v>8279</v>
      </c>
    </row>
    <row r="2484" spans="1:20" ht="28.8" x14ac:dyDescent="0.3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11">
        <f t="shared" si="114"/>
        <v>40756.573877314811</v>
      </c>
      <c r="K2484" s="4">
        <v>1308336383</v>
      </c>
      <c r="L2484" s="11">
        <f t="shared" si="115"/>
        <v>40711.573877314811</v>
      </c>
      <c r="M2484" s="4" t="b">
        <v>0</v>
      </c>
      <c r="N2484" s="4">
        <v>25</v>
      </c>
      <c r="O2484" s="16">
        <f>(E2484/D2484)*100</f>
        <v>100.1</v>
      </c>
      <c r="P2484" s="7">
        <f t="shared" si="116"/>
        <v>40.04</v>
      </c>
      <c r="Q2484" s="4" t="str">
        <f>LEFT(T2484,FIND("/",T2484,1)-1)</f>
        <v>music</v>
      </c>
      <c r="R2484" s="4" t="str">
        <f>RIGHT(T2484,LEN(T2484)-FIND("/",T2484))</f>
        <v>indie rock</v>
      </c>
      <c r="S2484" s="4" t="b">
        <v>1</v>
      </c>
      <c r="T2484" s="4" t="s">
        <v>8279</v>
      </c>
    </row>
    <row r="2485" spans="1:20" x14ac:dyDescent="0.3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11">
        <f t="shared" si="114"/>
        <v>41030.500034722223</v>
      </c>
      <c r="K2485" s="4">
        <v>1330711203</v>
      </c>
      <c r="L2485" s="11">
        <f t="shared" si="115"/>
        <v>40970.541701388887</v>
      </c>
      <c r="M2485" s="4" t="b">
        <v>0</v>
      </c>
      <c r="N2485" s="4">
        <v>19</v>
      </c>
      <c r="O2485" s="16">
        <f>(E2485/D2485)*100</f>
        <v>113.72727272727272</v>
      </c>
      <c r="P2485" s="7">
        <f t="shared" si="116"/>
        <v>65.84210526315789</v>
      </c>
      <c r="Q2485" s="4" t="str">
        <f>LEFT(T2485,FIND("/",T2485,1)-1)</f>
        <v>music</v>
      </c>
      <c r="R2485" s="4" t="str">
        <f>RIGHT(T2485,LEN(T2485)-FIND("/",T2485))</f>
        <v>indie rock</v>
      </c>
      <c r="S2485" s="4" t="b">
        <v>1</v>
      </c>
      <c r="T2485" s="4" t="s">
        <v>8279</v>
      </c>
    </row>
    <row r="2486" spans="1:20" ht="28.8" x14ac:dyDescent="0.3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11">
        <f t="shared" si="114"/>
        <v>40801.708368055552</v>
      </c>
      <c r="K2486" s="4">
        <v>1313532003</v>
      </c>
      <c r="L2486" s="11">
        <f t="shared" si="115"/>
        <v>40771.708368055552</v>
      </c>
      <c r="M2486" s="4" t="b">
        <v>0</v>
      </c>
      <c r="N2486" s="4">
        <v>90</v>
      </c>
      <c r="O2486" s="16">
        <f>(E2486/D2486)*100</f>
        <v>119.31742857142855</v>
      </c>
      <c r="P2486" s="7">
        <f t="shared" si="116"/>
        <v>46.401222222222216</v>
      </c>
      <c r="Q2486" s="4" t="str">
        <f>LEFT(T2486,FIND("/",T2486,1)-1)</f>
        <v>music</v>
      </c>
      <c r="R2486" s="4" t="str">
        <f>RIGHT(T2486,LEN(T2486)-FIND("/",T2486))</f>
        <v>indie rock</v>
      </c>
      <c r="S2486" s="4" t="b">
        <v>1</v>
      </c>
      <c r="T2486" s="4" t="s">
        <v>8279</v>
      </c>
    </row>
    <row r="2487" spans="1:20" ht="28.8" x14ac:dyDescent="0.3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11">
        <f t="shared" si="114"/>
        <v>40828.790266203701</v>
      </c>
      <c r="K2487" s="4">
        <v>1315439879</v>
      </c>
      <c r="L2487" s="11">
        <f t="shared" si="115"/>
        <v>40793.790266203701</v>
      </c>
      <c r="M2487" s="4" t="b">
        <v>0</v>
      </c>
      <c r="N2487" s="4">
        <v>41</v>
      </c>
      <c r="O2487" s="16">
        <f>(E2487/D2487)*100</f>
        <v>103.25</v>
      </c>
      <c r="P2487" s="7">
        <f t="shared" si="116"/>
        <v>50.365853658536587</v>
      </c>
      <c r="Q2487" s="4" t="str">
        <f>LEFT(T2487,FIND("/",T2487,1)-1)</f>
        <v>music</v>
      </c>
      <c r="R2487" s="4" t="str">
        <f>RIGHT(T2487,LEN(T2487)-FIND("/",T2487))</f>
        <v>indie rock</v>
      </c>
      <c r="S2487" s="4" t="b">
        <v>1</v>
      </c>
      <c r="T2487" s="4" t="s">
        <v>8279</v>
      </c>
    </row>
    <row r="2488" spans="1:20" ht="28.8" x14ac:dyDescent="0.3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11">
        <f t="shared" si="114"/>
        <v>41021.499722222223</v>
      </c>
      <c r="K2488" s="4">
        <v>1332521976</v>
      </c>
      <c r="L2488" s="11">
        <f t="shared" si="115"/>
        <v>40991.499722222223</v>
      </c>
      <c r="M2488" s="4" t="b">
        <v>0</v>
      </c>
      <c r="N2488" s="4">
        <v>30</v>
      </c>
      <c r="O2488" s="16">
        <f>(E2488/D2488)*100</f>
        <v>265.66666666666669</v>
      </c>
      <c r="P2488" s="7">
        <f t="shared" si="116"/>
        <v>26.566666666666666</v>
      </c>
      <c r="Q2488" s="4" t="str">
        <f>LEFT(T2488,FIND("/",T2488,1)-1)</f>
        <v>music</v>
      </c>
      <c r="R2488" s="4" t="str">
        <f>RIGHT(T2488,LEN(T2488)-FIND("/",T2488))</f>
        <v>indie rock</v>
      </c>
      <c r="S2488" s="4" t="b">
        <v>1</v>
      </c>
      <c r="T2488" s="4" t="s">
        <v>8279</v>
      </c>
    </row>
    <row r="2489" spans="1:20" x14ac:dyDescent="0.3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11">
        <f t="shared" si="114"/>
        <v>41055.874965277777</v>
      </c>
      <c r="K2489" s="4">
        <v>1335491997</v>
      </c>
      <c r="L2489" s="11">
        <f t="shared" si="115"/>
        <v>41025.874965277777</v>
      </c>
      <c r="M2489" s="4" t="b">
        <v>0</v>
      </c>
      <c r="N2489" s="4">
        <v>38</v>
      </c>
      <c r="O2489" s="16">
        <f>(E2489/D2489)*100</f>
        <v>100.05066666666667</v>
      </c>
      <c r="P2489" s="7">
        <f t="shared" si="116"/>
        <v>39.493684210526318</v>
      </c>
      <c r="Q2489" s="4" t="str">
        <f>LEFT(T2489,FIND("/",T2489,1)-1)</f>
        <v>music</v>
      </c>
      <c r="R2489" s="4" t="str">
        <f>RIGHT(T2489,LEN(T2489)-FIND("/",T2489))</f>
        <v>indie rock</v>
      </c>
      <c r="S2489" s="4" t="b">
        <v>1</v>
      </c>
      <c r="T2489" s="4" t="s">
        <v>8279</v>
      </c>
    </row>
    <row r="2490" spans="1:20" ht="28.8" x14ac:dyDescent="0.3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11">
        <f t="shared" si="114"/>
        <v>40863.466527777775</v>
      </c>
      <c r="K2490" s="4">
        <v>1318864308</v>
      </c>
      <c r="L2490" s="11">
        <f t="shared" si="115"/>
        <v>40833.424861111111</v>
      </c>
      <c r="M2490" s="4" t="b">
        <v>0</v>
      </c>
      <c r="N2490" s="4">
        <v>65</v>
      </c>
      <c r="O2490" s="16">
        <f>(E2490/D2490)*100</f>
        <v>106.69999999999999</v>
      </c>
      <c r="P2490" s="7">
        <f t="shared" si="116"/>
        <v>49.246153846153845</v>
      </c>
      <c r="Q2490" s="4" t="str">
        <f>LEFT(T2490,FIND("/",T2490,1)-1)</f>
        <v>music</v>
      </c>
      <c r="R2490" s="4" t="str">
        <f>RIGHT(T2490,LEN(T2490)-FIND("/",T2490))</f>
        <v>indie rock</v>
      </c>
      <c r="S2490" s="4" t="b">
        <v>1</v>
      </c>
      <c r="T2490" s="4" t="s">
        <v>8279</v>
      </c>
    </row>
    <row r="2491" spans="1:20" ht="28.8" x14ac:dyDescent="0.3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11">
        <f t="shared" si="114"/>
        <v>41403.481932870367</v>
      </c>
      <c r="K2491" s="4">
        <v>1365525239</v>
      </c>
      <c r="L2491" s="11">
        <f t="shared" si="115"/>
        <v>41373.481932870367</v>
      </c>
      <c r="M2491" s="4" t="b">
        <v>0</v>
      </c>
      <c r="N2491" s="4">
        <v>75</v>
      </c>
      <c r="O2491" s="16">
        <f>(E2491/D2491)*100</f>
        <v>133.67142857142858</v>
      </c>
      <c r="P2491" s="7">
        <f t="shared" si="116"/>
        <v>62.38</v>
      </c>
      <c r="Q2491" s="4" t="str">
        <f>LEFT(T2491,FIND("/",T2491,1)-1)</f>
        <v>music</v>
      </c>
      <c r="R2491" s="4" t="str">
        <f>RIGHT(T2491,LEN(T2491)-FIND("/",T2491))</f>
        <v>indie rock</v>
      </c>
      <c r="S2491" s="4" t="b">
        <v>1</v>
      </c>
      <c r="T2491" s="4" t="s">
        <v>8279</v>
      </c>
    </row>
    <row r="2492" spans="1:20" ht="28.8" x14ac:dyDescent="0.3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11">
        <f t="shared" si="114"/>
        <v>41083.019398148142</v>
      </c>
      <c r="K2492" s="4">
        <v>1335245276</v>
      </c>
      <c r="L2492" s="11">
        <f t="shared" si="115"/>
        <v>41023.019398148142</v>
      </c>
      <c r="M2492" s="4" t="b">
        <v>0</v>
      </c>
      <c r="N2492" s="4">
        <v>16</v>
      </c>
      <c r="O2492" s="16">
        <f>(E2492/D2492)*100</f>
        <v>121.39999999999999</v>
      </c>
      <c r="P2492" s="7">
        <f t="shared" si="116"/>
        <v>37.9375</v>
      </c>
      <c r="Q2492" s="4" t="str">
        <f>LEFT(T2492,FIND("/",T2492,1)-1)</f>
        <v>music</v>
      </c>
      <c r="R2492" s="4" t="str">
        <f>RIGHT(T2492,LEN(T2492)-FIND("/",T2492))</f>
        <v>indie rock</v>
      </c>
      <c r="S2492" s="4" t="b">
        <v>1</v>
      </c>
      <c r="T2492" s="4" t="s">
        <v>8279</v>
      </c>
    </row>
    <row r="2493" spans="1:20" ht="28.8" x14ac:dyDescent="0.3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11">
        <f t="shared" si="114"/>
        <v>40558.868749999994</v>
      </c>
      <c r="K2493" s="4">
        <v>1293739714</v>
      </c>
      <c r="L2493" s="11">
        <f t="shared" si="115"/>
        <v>40542.630949074075</v>
      </c>
      <c r="M2493" s="4" t="b">
        <v>0</v>
      </c>
      <c r="N2493" s="4">
        <v>10</v>
      </c>
      <c r="O2493" s="16">
        <f>(E2493/D2493)*100</f>
        <v>103.2</v>
      </c>
      <c r="P2493" s="7">
        <f t="shared" si="116"/>
        <v>51.6</v>
      </c>
      <c r="Q2493" s="4" t="str">
        <f>LEFT(T2493,FIND("/",T2493,1)-1)</f>
        <v>music</v>
      </c>
      <c r="R2493" s="4" t="str">
        <f>RIGHT(T2493,LEN(T2493)-FIND("/",T2493))</f>
        <v>indie rock</v>
      </c>
      <c r="S2493" s="4" t="b">
        <v>1</v>
      </c>
      <c r="T2493" s="4" t="s">
        <v>8279</v>
      </c>
    </row>
    <row r="2494" spans="1:20" x14ac:dyDescent="0.3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11">
        <f t="shared" si="114"/>
        <v>41076.207638888889</v>
      </c>
      <c r="K2494" s="4">
        <v>1335397188</v>
      </c>
      <c r="L2494" s="11">
        <f t="shared" si="115"/>
        <v>41024.777638888889</v>
      </c>
      <c r="M2494" s="4" t="b">
        <v>0</v>
      </c>
      <c r="N2494" s="4">
        <v>27</v>
      </c>
      <c r="O2494" s="16">
        <f>(E2494/D2494)*100</f>
        <v>125</v>
      </c>
      <c r="P2494" s="7">
        <f t="shared" si="116"/>
        <v>27.777777777777779</v>
      </c>
      <c r="Q2494" s="4" t="str">
        <f>LEFT(T2494,FIND("/",T2494,1)-1)</f>
        <v>music</v>
      </c>
      <c r="R2494" s="4" t="str">
        <f>RIGHT(T2494,LEN(T2494)-FIND("/",T2494))</f>
        <v>indie rock</v>
      </c>
      <c r="S2494" s="4" t="b">
        <v>1</v>
      </c>
      <c r="T2494" s="4" t="s">
        <v>8279</v>
      </c>
    </row>
    <row r="2495" spans="1:20" ht="28.8" x14ac:dyDescent="0.3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11">
        <f t="shared" si="114"/>
        <v>41392.959953703699</v>
      </c>
      <c r="K2495" s="4">
        <v>1363320140</v>
      </c>
      <c r="L2495" s="11">
        <f t="shared" si="115"/>
        <v>41347.959953703699</v>
      </c>
      <c r="M2495" s="4" t="b">
        <v>0</v>
      </c>
      <c r="N2495" s="4">
        <v>259</v>
      </c>
      <c r="O2495" s="16">
        <f>(E2495/D2495)*100</f>
        <v>128.69999999999999</v>
      </c>
      <c r="P2495" s="7">
        <f t="shared" si="116"/>
        <v>99.382239382239376</v>
      </c>
      <c r="Q2495" s="4" t="str">
        <f>LEFT(T2495,FIND("/",T2495,1)-1)</f>
        <v>music</v>
      </c>
      <c r="R2495" s="4" t="str">
        <f>RIGHT(T2495,LEN(T2495)-FIND("/",T2495))</f>
        <v>indie rock</v>
      </c>
      <c r="S2495" s="4" t="b">
        <v>1</v>
      </c>
      <c r="T2495" s="4" t="s">
        <v>8279</v>
      </c>
    </row>
    <row r="2496" spans="1:20" ht="28.8" x14ac:dyDescent="0.3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11">
        <f t="shared" si="114"/>
        <v>41052.436851851846</v>
      </c>
      <c r="K2496" s="4">
        <v>1335194944</v>
      </c>
      <c r="L2496" s="11">
        <f t="shared" si="115"/>
        <v>41022.436851851846</v>
      </c>
      <c r="M2496" s="4" t="b">
        <v>0</v>
      </c>
      <c r="N2496" s="4">
        <v>39</v>
      </c>
      <c r="O2496" s="16">
        <f>(E2496/D2496)*100</f>
        <v>101.00533333333333</v>
      </c>
      <c r="P2496" s="7">
        <f t="shared" si="116"/>
        <v>38.848205128205123</v>
      </c>
      <c r="Q2496" s="4" t="str">
        <f>LEFT(T2496,FIND("/",T2496,1)-1)</f>
        <v>music</v>
      </c>
      <c r="R2496" s="4" t="str">
        <f>RIGHT(T2496,LEN(T2496)-FIND("/",T2496))</f>
        <v>indie rock</v>
      </c>
      <c r="S2496" s="4" t="b">
        <v>1</v>
      </c>
      <c r="T2496" s="4" t="s">
        <v>8279</v>
      </c>
    </row>
    <row r="2497" spans="1:20" ht="28.8" x14ac:dyDescent="0.3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11">
        <f t="shared" si="114"/>
        <v>41066.738136574073</v>
      </c>
      <c r="K2497" s="4">
        <v>1336430575</v>
      </c>
      <c r="L2497" s="11">
        <f t="shared" si="115"/>
        <v>41036.738136574073</v>
      </c>
      <c r="M2497" s="4" t="b">
        <v>0</v>
      </c>
      <c r="N2497" s="4">
        <v>42</v>
      </c>
      <c r="O2497" s="16">
        <f>(E2497/D2497)*100</f>
        <v>127.53666666666665</v>
      </c>
      <c r="P2497" s="7">
        <f t="shared" si="116"/>
        <v>45.548809523809524</v>
      </c>
      <c r="Q2497" s="4" t="str">
        <f>LEFT(T2497,FIND("/",T2497,1)-1)</f>
        <v>music</v>
      </c>
      <c r="R2497" s="4" t="str">
        <f>RIGHT(T2497,LEN(T2497)-FIND("/",T2497))</f>
        <v>indie rock</v>
      </c>
      <c r="S2497" s="4" t="b">
        <v>1</v>
      </c>
      <c r="T2497" s="4" t="s">
        <v>8279</v>
      </c>
    </row>
    <row r="2498" spans="1:20" x14ac:dyDescent="0.3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11">
        <f t="shared" si="114"/>
        <v>41362.746435185181</v>
      </c>
      <c r="K2498" s="4">
        <v>1361577292</v>
      </c>
      <c r="L2498" s="11">
        <f t="shared" si="115"/>
        <v>41327.788101851853</v>
      </c>
      <c r="M2498" s="4" t="b">
        <v>0</v>
      </c>
      <c r="N2498" s="4">
        <v>10</v>
      </c>
      <c r="O2498" s="16">
        <f>(E2498/D2498)*100</f>
        <v>100</v>
      </c>
      <c r="P2498" s="7">
        <f t="shared" si="116"/>
        <v>600</v>
      </c>
      <c r="Q2498" s="4" t="str">
        <f>LEFT(T2498,FIND("/",T2498,1)-1)</f>
        <v>music</v>
      </c>
      <c r="R2498" s="4" t="str">
        <f>RIGHT(T2498,LEN(T2498)-FIND("/",T2498))</f>
        <v>indie rock</v>
      </c>
      <c r="S2498" s="4" t="b">
        <v>1</v>
      </c>
      <c r="T2498" s="4" t="s">
        <v>8279</v>
      </c>
    </row>
    <row r="2499" spans="1:20" ht="28.8" x14ac:dyDescent="0.3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11">
        <f t="shared" ref="J2499:J2562" si="117">(((I2499/60)/60)/24)+DATE(1970,1,1)+(-5/24)</f>
        <v>40760.670578703699</v>
      </c>
      <c r="K2499" s="4">
        <v>1309986338</v>
      </c>
      <c r="L2499" s="11">
        <f t="shared" ref="L2499:L2562" si="118">(((K2499/60)/60)/24)+DATE(1970,1,1)+(-5/24)</f>
        <v>40730.670578703699</v>
      </c>
      <c r="M2499" s="4" t="b">
        <v>0</v>
      </c>
      <c r="N2499" s="4">
        <v>56</v>
      </c>
      <c r="O2499" s="16">
        <f>(E2499/D2499)*100</f>
        <v>112.7715</v>
      </c>
      <c r="P2499" s="7">
        <f t="shared" ref="P2499:P2562" si="119">(E2499/N2499)</f>
        <v>80.551071428571419</v>
      </c>
      <c r="Q2499" s="4" t="str">
        <f>LEFT(T2499,FIND("/",T2499,1)-1)</f>
        <v>music</v>
      </c>
      <c r="R2499" s="4" t="str">
        <f>RIGHT(T2499,LEN(T2499)-FIND("/",T2499))</f>
        <v>indie rock</v>
      </c>
      <c r="S2499" s="4" t="b">
        <v>1</v>
      </c>
      <c r="T2499" s="4" t="s">
        <v>8279</v>
      </c>
    </row>
    <row r="2500" spans="1:20" ht="28.8" x14ac:dyDescent="0.3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11">
        <f t="shared" si="117"/>
        <v>42031.759108796294</v>
      </c>
      <c r="K2500" s="4">
        <v>1421190787</v>
      </c>
      <c r="L2500" s="11">
        <f t="shared" si="118"/>
        <v>42017.759108796294</v>
      </c>
      <c r="M2500" s="4" t="b">
        <v>0</v>
      </c>
      <c r="N2500" s="4">
        <v>20</v>
      </c>
      <c r="O2500" s="16">
        <f>(E2500/D2500)*100</f>
        <v>105.60000000000001</v>
      </c>
      <c r="P2500" s="7">
        <f t="shared" si="119"/>
        <v>52.8</v>
      </c>
      <c r="Q2500" s="4" t="str">
        <f>LEFT(T2500,FIND("/",T2500,1)-1)</f>
        <v>music</v>
      </c>
      <c r="R2500" s="4" t="str">
        <f>RIGHT(T2500,LEN(T2500)-FIND("/",T2500))</f>
        <v>indie rock</v>
      </c>
      <c r="S2500" s="4" t="b">
        <v>1</v>
      </c>
      <c r="T2500" s="4" t="s">
        <v>8279</v>
      </c>
    </row>
    <row r="2501" spans="1:20" ht="28.8" x14ac:dyDescent="0.3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11">
        <f t="shared" si="117"/>
        <v>41274.541666666664</v>
      </c>
      <c r="K2501" s="4">
        <v>1352820837</v>
      </c>
      <c r="L2501" s="11">
        <f t="shared" si="118"/>
        <v>41226.440243055549</v>
      </c>
      <c r="M2501" s="4" t="b">
        <v>0</v>
      </c>
      <c r="N2501" s="4">
        <v>170</v>
      </c>
      <c r="O2501" s="16">
        <f>(E2501/D2501)*100</f>
        <v>202.625</v>
      </c>
      <c r="P2501" s="7">
        <f t="shared" si="119"/>
        <v>47.676470588235297</v>
      </c>
      <c r="Q2501" s="4" t="str">
        <f>LEFT(T2501,FIND("/",T2501,1)-1)</f>
        <v>music</v>
      </c>
      <c r="R2501" s="4" t="str">
        <f>RIGHT(T2501,LEN(T2501)-FIND("/",T2501))</f>
        <v>indie rock</v>
      </c>
      <c r="S2501" s="4" t="b">
        <v>1</v>
      </c>
      <c r="T2501" s="4" t="s">
        <v>8279</v>
      </c>
    </row>
    <row r="2502" spans="1:20" ht="28.8" x14ac:dyDescent="0.3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11">
        <f t="shared" si="117"/>
        <v>41083.564525462964</v>
      </c>
      <c r="K2502" s="4">
        <v>1337884375</v>
      </c>
      <c r="L2502" s="11">
        <f t="shared" si="118"/>
        <v>41053.564525462964</v>
      </c>
      <c r="M2502" s="4" t="b">
        <v>0</v>
      </c>
      <c r="N2502" s="4">
        <v>29</v>
      </c>
      <c r="O2502" s="16">
        <f>(E2502/D2502)*100</f>
        <v>113.33333333333333</v>
      </c>
      <c r="P2502" s="7">
        <f t="shared" si="119"/>
        <v>23.448275862068964</v>
      </c>
      <c r="Q2502" s="4" t="str">
        <f>LEFT(T2502,FIND("/",T2502,1)-1)</f>
        <v>music</v>
      </c>
      <c r="R2502" s="4" t="str">
        <f>RIGHT(T2502,LEN(T2502)-FIND("/",T2502))</f>
        <v>indie rock</v>
      </c>
      <c r="S2502" s="4" t="b">
        <v>1</v>
      </c>
      <c r="T2502" s="4" t="s">
        <v>8279</v>
      </c>
    </row>
    <row r="2503" spans="1:20" ht="28.8" x14ac:dyDescent="0.3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11">
        <f t="shared" si="117"/>
        <v>42274.568333333329</v>
      </c>
      <c r="K2503" s="4">
        <v>1440787104</v>
      </c>
      <c r="L2503" s="11">
        <f t="shared" si="118"/>
        <v>42244.568333333329</v>
      </c>
      <c r="M2503" s="4" t="b">
        <v>0</v>
      </c>
      <c r="N2503" s="4">
        <v>7</v>
      </c>
      <c r="O2503" s="16">
        <f>(E2503/D2503)*100</f>
        <v>2.5545454545454547</v>
      </c>
      <c r="P2503" s="7">
        <f t="shared" si="119"/>
        <v>40.142857142857146</v>
      </c>
      <c r="Q2503" s="4" t="str">
        <f>LEFT(T2503,FIND("/",T2503,1)-1)</f>
        <v>food</v>
      </c>
      <c r="R2503" s="4" t="str">
        <f>RIGHT(T2503,LEN(T2503)-FIND("/",T2503))</f>
        <v>restaurants</v>
      </c>
      <c r="S2503" s="4" t="b">
        <v>0</v>
      </c>
      <c r="T2503" s="4" t="s">
        <v>8299</v>
      </c>
    </row>
    <row r="2504" spans="1:20" ht="28.8" x14ac:dyDescent="0.3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11">
        <f t="shared" si="117"/>
        <v>41903.617106481477</v>
      </c>
      <c r="K2504" s="4">
        <v>1407440918</v>
      </c>
      <c r="L2504" s="11">
        <f t="shared" si="118"/>
        <v>41858.617106481477</v>
      </c>
      <c r="M2504" s="4" t="b">
        <v>0</v>
      </c>
      <c r="N2504" s="4">
        <v>5</v>
      </c>
      <c r="O2504" s="16">
        <f>(E2504/D2504)*100</f>
        <v>7.8181818181818186E-2</v>
      </c>
      <c r="P2504" s="7">
        <f t="shared" si="119"/>
        <v>17.2</v>
      </c>
      <c r="Q2504" s="4" t="str">
        <f>LEFT(T2504,FIND("/",T2504,1)-1)</f>
        <v>food</v>
      </c>
      <c r="R2504" s="4" t="str">
        <f>RIGHT(T2504,LEN(T2504)-FIND("/",T2504))</f>
        <v>restaurants</v>
      </c>
      <c r="S2504" s="4" t="b">
        <v>0</v>
      </c>
      <c r="T2504" s="4" t="s">
        <v>8299</v>
      </c>
    </row>
    <row r="2505" spans="1:20" ht="28.8" x14ac:dyDescent="0.3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11">
        <f t="shared" si="117"/>
        <v>42528.67083333333</v>
      </c>
      <c r="K2505" s="4">
        <v>1462743308</v>
      </c>
      <c r="L2505" s="11">
        <f t="shared" si="118"/>
        <v>42498.691064814811</v>
      </c>
      <c r="M2505" s="4" t="b">
        <v>0</v>
      </c>
      <c r="N2505" s="4">
        <v>0</v>
      </c>
      <c r="O2505" s="16">
        <f>(E2505/D2505)*100</f>
        <v>0</v>
      </c>
      <c r="P2505" s="7" t="e">
        <f t="shared" si="119"/>
        <v>#DIV/0!</v>
      </c>
      <c r="Q2505" s="4" t="str">
        <f>LEFT(T2505,FIND("/",T2505,1)-1)</f>
        <v>food</v>
      </c>
      <c r="R2505" s="4" t="str">
        <f>RIGHT(T2505,LEN(T2505)-FIND("/",T2505))</f>
        <v>restaurants</v>
      </c>
      <c r="S2505" s="4" t="b">
        <v>0</v>
      </c>
      <c r="T2505" s="4" t="s">
        <v>8299</v>
      </c>
    </row>
    <row r="2506" spans="1:20" x14ac:dyDescent="0.3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11">
        <f t="shared" si="117"/>
        <v>41957.848773148151</v>
      </c>
      <c r="K2506" s="4">
        <v>1413418934</v>
      </c>
      <c r="L2506" s="11">
        <f t="shared" si="118"/>
        <v>41927.807106481479</v>
      </c>
      <c r="M2506" s="4" t="b">
        <v>0</v>
      </c>
      <c r="N2506" s="4">
        <v>0</v>
      </c>
      <c r="O2506" s="16">
        <f>(E2506/D2506)*100</f>
        <v>0</v>
      </c>
      <c r="P2506" s="7" t="e">
        <f t="shared" si="119"/>
        <v>#DIV/0!</v>
      </c>
      <c r="Q2506" s="4" t="str">
        <f>LEFT(T2506,FIND("/",T2506,1)-1)</f>
        <v>food</v>
      </c>
      <c r="R2506" s="4" t="str">
        <f>RIGHT(T2506,LEN(T2506)-FIND("/",T2506))</f>
        <v>restaurants</v>
      </c>
      <c r="S2506" s="4" t="b">
        <v>0</v>
      </c>
      <c r="T2506" s="4" t="s">
        <v>8299</v>
      </c>
    </row>
    <row r="2507" spans="1:20" ht="43.2" x14ac:dyDescent="0.3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11">
        <f t="shared" si="117"/>
        <v>42076.80574074074</v>
      </c>
      <c r="K2507" s="4">
        <v>1423704016</v>
      </c>
      <c r="L2507" s="11">
        <f t="shared" si="118"/>
        <v>42046.847407407404</v>
      </c>
      <c r="M2507" s="4" t="b">
        <v>0</v>
      </c>
      <c r="N2507" s="4">
        <v>0</v>
      </c>
      <c r="O2507" s="16">
        <f>(E2507/D2507)*100</f>
        <v>0</v>
      </c>
      <c r="P2507" s="7" t="e">
        <f t="shared" si="119"/>
        <v>#DIV/0!</v>
      </c>
      <c r="Q2507" s="4" t="str">
        <f>LEFT(T2507,FIND("/",T2507,1)-1)</f>
        <v>food</v>
      </c>
      <c r="R2507" s="4" t="str">
        <f>RIGHT(T2507,LEN(T2507)-FIND("/",T2507))</f>
        <v>restaurants</v>
      </c>
      <c r="S2507" s="4" t="b">
        <v>0</v>
      </c>
      <c r="T2507" s="4" t="s">
        <v>8299</v>
      </c>
    </row>
    <row r="2508" spans="1:20" ht="28.8" x14ac:dyDescent="0.3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11">
        <f t="shared" si="117"/>
        <v>42280.666666666664</v>
      </c>
      <c r="K2508" s="4">
        <v>1441955269</v>
      </c>
      <c r="L2508" s="11">
        <f t="shared" si="118"/>
        <v>42258.088761574072</v>
      </c>
      <c r="M2508" s="4" t="b">
        <v>0</v>
      </c>
      <c r="N2508" s="4">
        <v>2</v>
      </c>
      <c r="O2508" s="16">
        <f>(E2508/D2508)*100</f>
        <v>0.6</v>
      </c>
      <c r="P2508" s="7">
        <f t="shared" si="119"/>
        <v>15</v>
      </c>
      <c r="Q2508" s="4" t="str">
        <f>LEFT(T2508,FIND("/",T2508,1)-1)</f>
        <v>food</v>
      </c>
      <c r="R2508" s="4" t="str">
        <f>RIGHT(T2508,LEN(T2508)-FIND("/",T2508))</f>
        <v>restaurants</v>
      </c>
      <c r="S2508" s="4" t="b">
        <v>0</v>
      </c>
      <c r="T2508" s="4" t="s">
        <v>8299</v>
      </c>
    </row>
    <row r="2509" spans="1:20" x14ac:dyDescent="0.3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11">
        <f t="shared" si="117"/>
        <v>42134.864629629628</v>
      </c>
      <c r="K2509" s="4">
        <v>1428716704</v>
      </c>
      <c r="L2509" s="11">
        <f t="shared" si="118"/>
        <v>42104.864629629628</v>
      </c>
      <c r="M2509" s="4" t="b">
        <v>0</v>
      </c>
      <c r="N2509" s="4">
        <v>0</v>
      </c>
      <c r="O2509" s="16">
        <f>(E2509/D2509)*100</f>
        <v>0</v>
      </c>
      <c r="P2509" s="7" t="e">
        <f t="shared" si="119"/>
        <v>#DIV/0!</v>
      </c>
      <c r="Q2509" s="4" t="str">
        <f>LEFT(T2509,FIND("/",T2509,1)-1)</f>
        <v>food</v>
      </c>
      <c r="R2509" s="4" t="str">
        <f>RIGHT(T2509,LEN(T2509)-FIND("/",T2509))</f>
        <v>restaurants</v>
      </c>
      <c r="S2509" s="4" t="b">
        <v>0</v>
      </c>
      <c r="T2509" s="4" t="s">
        <v>8299</v>
      </c>
    </row>
    <row r="2510" spans="1:20" ht="28.8" x14ac:dyDescent="0.3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11">
        <f t="shared" si="117"/>
        <v>41865.743449074071</v>
      </c>
      <c r="K2510" s="4">
        <v>1405464634</v>
      </c>
      <c r="L2510" s="11">
        <f t="shared" si="118"/>
        <v>41835.743449074071</v>
      </c>
      <c r="M2510" s="4" t="b">
        <v>0</v>
      </c>
      <c r="N2510" s="4">
        <v>0</v>
      </c>
      <c r="O2510" s="16">
        <f>(E2510/D2510)*100</f>
        <v>0</v>
      </c>
      <c r="P2510" s="7" t="e">
        <f t="shared" si="119"/>
        <v>#DIV/0!</v>
      </c>
      <c r="Q2510" s="4" t="str">
        <f>LEFT(T2510,FIND("/",T2510,1)-1)</f>
        <v>food</v>
      </c>
      <c r="R2510" s="4" t="str">
        <f>RIGHT(T2510,LEN(T2510)-FIND("/",T2510))</f>
        <v>restaurants</v>
      </c>
      <c r="S2510" s="4" t="b">
        <v>0</v>
      </c>
      <c r="T2510" s="4" t="s">
        <v>8299</v>
      </c>
    </row>
    <row r="2511" spans="1:20" ht="28.8" x14ac:dyDescent="0.3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11">
        <f t="shared" si="117"/>
        <v>42114.559594907405</v>
      </c>
      <c r="K2511" s="4">
        <v>1424719549</v>
      </c>
      <c r="L2511" s="11">
        <f t="shared" si="118"/>
        <v>42058.601261574069</v>
      </c>
      <c r="M2511" s="4" t="b">
        <v>0</v>
      </c>
      <c r="N2511" s="4">
        <v>28</v>
      </c>
      <c r="O2511" s="16">
        <f>(E2511/D2511)*100</f>
        <v>1.0526315789473684</v>
      </c>
      <c r="P2511" s="7">
        <f t="shared" si="119"/>
        <v>35.714285714285715</v>
      </c>
      <c r="Q2511" s="4" t="str">
        <f>LEFT(T2511,FIND("/",T2511,1)-1)</f>
        <v>food</v>
      </c>
      <c r="R2511" s="4" t="str">
        <f>RIGHT(T2511,LEN(T2511)-FIND("/",T2511))</f>
        <v>restaurants</v>
      </c>
      <c r="S2511" s="4" t="b">
        <v>0</v>
      </c>
      <c r="T2511" s="4" t="s">
        <v>8299</v>
      </c>
    </row>
    <row r="2512" spans="1:20" ht="28.8" x14ac:dyDescent="0.3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11">
        <f t="shared" si="117"/>
        <v>42138.78902777777</v>
      </c>
      <c r="K2512" s="4">
        <v>1426463772</v>
      </c>
      <c r="L2512" s="11">
        <f t="shared" si="118"/>
        <v>42078.78902777777</v>
      </c>
      <c r="M2512" s="4" t="b">
        <v>0</v>
      </c>
      <c r="N2512" s="4">
        <v>2</v>
      </c>
      <c r="O2512" s="16">
        <f>(E2512/D2512)*100</f>
        <v>0.15</v>
      </c>
      <c r="P2512" s="7">
        <f t="shared" si="119"/>
        <v>37.5</v>
      </c>
      <c r="Q2512" s="4" t="str">
        <f>LEFT(T2512,FIND("/",T2512,1)-1)</f>
        <v>food</v>
      </c>
      <c r="R2512" s="4" t="str">
        <f>RIGHT(T2512,LEN(T2512)-FIND("/",T2512))</f>
        <v>restaurants</v>
      </c>
      <c r="S2512" s="4" t="b">
        <v>0</v>
      </c>
      <c r="T2512" s="4" t="s">
        <v>8299</v>
      </c>
    </row>
    <row r="2513" spans="1:20" ht="28.8" x14ac:dyDescent="0.3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11">
        <f t="shared" si="117"/>
        <v>42401.238576388881</v>
      </c>
      <c r="K2513" s="4">
        <v>1451731413</v>
      </c>
      <c r="L2513" s="11">
        <f t="shared" si="118"/>
        <v>42371.238576388881</v>
      </c>
      <c r="M2513" s="4" t="b">
        <v>0</v>
      </c>
      <c r="N2513" s="4">
        <v>0</v>
      </c>
      <c r="O2513" s="16">
        <f>(E2513/D2513)*100</f>
        <v>0</v>
      </c>
      <c r="P2513" s="7" t="e">
        <f t="shared" si="119"/>
        <v>#DIV/0!</v>
      </c>
      <c r="Q2513" s="4" t="str">
        <f>LEFT(T2513,FIND("/",T2513,1)-1)</f>
        <v>food</v>
      </c>
      <c r="R2513" s="4" t="str">
        <f>RIGHT(T2513,LEN(T2513)-FIND("/",T2513))</f>
        <v>restaurants</v>
      </c>
      <c r="S2513" s="4" t="b">
        <v>0</v>
      </c>
      <c r="T2513" s="4" t="s">
        <v>8299</v>
      </c>
    </row>
    <row r="2514" spans="1:20" x14ac:dyDescent="0.3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11">
        <f t="shared" si="117"/>
        <v>41986.668530092589</v>
      </c>
      <c r="K2514" s="4">
        <v>1417208561</v>
      </c>
      <c r="L2514" s="11">
        <f t="shared" si="118"/>
        <v>41971.668530092589</v>
      </c>
      <c r="M2514" s="4" t="b">
        <v>0</v>
      </c>
      <c r="N2514" s="4">
        <v>0</v>
      </c>
      <c r="O2514" s="16">
        <f>(E2514/D2514)*100</f>
        <v>0</v>
      </c>
      <c r="P2514" s="7" t="e">
        <f t="shared" si="119"/>
        <v>#DIV/0!</v>
      </c>
      <c r="Q2514" s="4" t="str">
        <f>LEFT(T2514,FIND("/",T2514,1)-1)</f>
        <v>food</v>
      </c>
      <c r="R2514" s="4" t="str">
        <f>RIGHT(T2514,LEN(T2514)-FIND("/",T2514))</f>
        <v>restaurants</v>
      </c>
      <c r="S2514" s="4" t="b">
        <v>0</v>
      </c>
      <c r="T2514" s="4" t="s">
        <v>8299</v>
      </c>
    </row>
    <row r="2515" spans="1:20" ht="28.8" x14ac:dyDescent="0.3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11">
        <f t="shared" si="117"/>
        <v>42791.798483796294</v>
      </c>
      <c r="K2515" s="4">
        <v>1482883789</v>
      </c>
      <c r="L2515" s="11">
        <f t="shared" si="118"/>
        <v>42731.798483796294</v>
      </c>
      <c r="M2515" s="4" t="b">
        <v>0</v>
      </c>
      <c r="N2515" s="4">
        <v>0</v>
      </c>
      <c r="O2515" s="16">
        <f>(E2515/D2515)*100</f>
        <v>0</v>
      </c>
      <c r="P2515" s="7" t="e">
        <f t="shared" si="119"/>
        <v>#DIV/0!</v>
      </c>
      <c r="Q2515" s="4" t="str">
        <f>LEFT(T2515,FIND("/",T2515,1)-1)</f>
        <v>food</v>
      </c>
      <c r="R2515" s="4" t="str">
        <f>RIGHT(T2515,LEN(T2515)-FIND("/",T2515))</f>
        <v>restaurants</v>
      </c>
      <c r="S2515" s="4" t="b">
        <v>0</v>
      </c>
      <c r="T2515" s="4" t="s">
        <v>8299</v>
      </c>
    </row>
    <row r="2516" spans="1:20" ht="28.8" x14ac:dyDescent="0.3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11">
        <f t="shared" si="117"/>
        <v>41871.181446759256</v>
      </c>
      <c r="K2516" s="4">
        <v>1407057677</v>
      </c>
      <c r="L2516" s="11">
        <f t="shared" si="118"/>
        <v>41854.181446759256</v>
      </c>
      <c r="M2516" s="4" t="b">
        <v>0</v>
      </c>
      <c r="N2516" s="4">
        <v>4</v>
      </c>
      <c r="O2516" s="16">
        <f>(E2516/D2516)*100</f>
        <v>1.7500000000000002</v>
      </c>
      <c r="P2516" s="7">
        <f t="shared" si="119"/>
        <v>52.5</v>
      </c>
      <c r="Q2516" s="4" t="str">
        <f>LEFT(T2516,FIND("/",T2516,1)-1)</f>
        <v>food</v>
      </c>
      <c r="R2516" s="4" t="str">
        <f>RIGHT(T2516,LEN(T2516)-FIND("/",T2516))</f>
        <v>restaurants</v>
      </c>
      <c r="S2516" s="4" t="b">
        <v>0</v>
      </c>
      <c r="T2516" s="4" t="s">
        <v>8299</v>
      </c>
    </row>
    <row r="2517" spans="1:20" ht="28.8" x14ac:dyDescent="0.3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11">
        <f t="shared" si="117"/>
        <v>42057.63140046296</v>
      </c>
      <c r="K2517" s="4">
        <v>1422043753</v>
      </c>
      <c r="L2517" s="11">
        <f t="shared" si="118"/>
        <v>42027.63140046296</v>
      </c>
      <c r="M2517" s="4" t="b">
        <v>0</v>
      </c>
      <c r="N2517" s="4">
        <v>12</v>
      </c>
      <c r="O2517" s="16">
        <f>(E2517/D2517)*100</f>
        <v>18.600000000000001</v>
      </c>
      <c r="P2517" s="7">
        <f t="shared" si="119"/>
        <v>77.5</v>
      </c>
      <c r="Q2517" s="4" t="str">
        <f>LEFT(T2517,FIND("/",T2517,1)-1)</f>
        <v>food</v>
      </c>
      <c r="R2517" s="4" t="str">
        <f>RIGHT(T2517,LEN(T2517)-FIND("/",T2517))</f>
        <v>restaurants</v>
      </c>
      <c r="S2517" s="4" t="b">
        <v>0</v>
      </c>
      <c r="T2517" s="4" t="s">
        <v>8299</v>
      </c>
    </row>
    <row r="2518" spans="1:20" ht="28.8" x14ac:dyDescent="0.3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11">
        <f t="shared" si="117"/>
        <v>41972.486712962964</v>
      </c>
      <c r="K2518" s="4">
        <v>1414683652</v>
      </c>
      <c r="L2518" s="11">
        <f t="shared" si="118"/>
        <v>41942.445046296292</v>
      </c>
      <c r="M2518" s="4" t="b">
        <v>0</v>
      </c>
      <c r="N2518" s="4">
        <v>0</v>
      </c>
      <c r="O2518" s="16">
        <f>(E2518/D2518)*100</f>
        <v>0</v>
      </c>
      <c r="P2518" s="7" t="e">
        <f t="shared" si="119"/>
        <v>#DIV/0!</v>
      </c>
      <c r="Q2518" s="4" t="str">
        <f>LEFT(T2518,FIND("/",T2518,1)-1)</f>
        <v>food</v>
      </c>
      <c r="R2518" s="4" t="str">
        <f>RIGHT(T2518,LEN(T2518)-FIND("/",T2518))</f>
        <v>restaurants</v>
      </c>
      <c r="S2518" s="4" t="b">
        <v>0</v>
      </c>
      <c r="T2518" s="4" t="s">
        <v>8299</v>
      </c>
    </row>
    <row r="2519" spans="1:20" ht="28.8" x14ac:dyDescent="0.3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11">
        <f t="shared" si="117"/>
        <v>42082.552430555552</v>
      </c>
      <c r="K2519" s="4">
        <v>1424200530</v>
      </c>
      <c r="L2519" s="11">
        <f t="shared" si="118"/>
        <v>42052.594097222223</v>
      </c>
      <c r="M2519" s="4" t="b">
        <v>0</v>
      </c>
      <c r="N2519" s="4">
        <v>33</v>
      </c>
      <c r="O2519" s="16">
        <f>(E2519/D2519)*100</f>
        <v>9.8166666666666664</v>
      </c>
      <c r="P2519" s="7">
        <f t="shared" si="119"/>
        <v>53.545454545454547</v>
      </c>
      <c r="Q2519" s="4" t="str">
        <f>LEFT(T2519,FIND("/",T2519,1)-1)</f>
        <v>food</v>
      </c>
      <c r="R2519" s="4" t="str">
        <f>RIGHT(T2519,LEN(T2519)-FIND("/",T2519))</f>
        <v>restaurants</v>
      </c>
      <c r="S2519" s="4" t="b">
        <v>0</v>
      </c>
      <c r="T2519" s="4" t="s">
        <v>8299</v>
      </c>
    </row>
    <row r="2520" spans="1:20" x14ac:dyDescent="0.3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11">
        <f t="shared" si="117"/>
        <v>41956.51421296296</v>
      </c>
      <c r="K2520" s="4">
        <v>1413303628</v>
      </c>
      <c r="L2520" s="11">
        <f t="shared" si="118"/>
        <v>41926.472546296296</v>
      </c>
      <c r="M2520" s="4" t="b">
        <v>0</v>
      </c>
      <c r="N2520" s="4">
        <v>0</v>
      </c>
      <c r="O2520" s="16">
        <f>(E2520/D2520)*100</f>
        <v>0</v>
      </c>
      <c r="P2520" s="7" t="e">
        <f t="shared" si="119"/>
        <v>#DIV/0!</v>
      </c>
      <c r="Q2520" s="4" t="str">
        <f>LEFT(T2520,FIND("/",T2520,1)-1)</f>
        <v>food</v>
      </c>
      <c r="R2520" s="4" t="str">
        <f>RIGHT(T2520,LEN(T2520)-FIND("/",T2520))</f>
        <v>restaurants</v>
      </c>
      <c r="S2520" s="4" t="b">
        <v>0</v>
      </c>
      <c r="T2520" s="4" t="s">
        <v>8299</v>
      </c>
    </row>
    <row r="2521" spans="1:20" x14ac:dyDescent="0.3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11">
        <f t="shared" si="117"/>
        <v>41838.946805555555</v>
      </c>
      <c r="K2521" s="4">
        <v>1403149404</v>
      </c>
      <c r="L2521" s="11">
        <f t="shared" si="118"/>
        <v>41808.946805555555</v>
      </c>
      <c r="M2521" s="4" t="b">
        <v>0</v>
      </c>
      <c r="N2521" s="4">
        <v>4</v>
      </c>
      <c r="O2521" s="16">
        <f>(E2521/D2521)*100</f>
        <v>4.3333333333333335E-2</v>
      </c>
      <c r="P2521" s="7">
        <f t="shared" si="119"/>
        <v>16.25</v>
      </c>
      <c r="Q2521" s="4" t="str">
        <f>LEFT(T2521,FIND("/",T2521,1)-1)</f>
        <v>food</v>
      </c>
      <c r="R2521" s="4" t="str">
        <f>RIGHT(T2521,LEN(T2521)-FIND("/",T2521))</f>
        <v>restaurants</v>
      </c>
      <c r="S2521" s="4" t="b">
        <v>0</v>
      </c>
      <c r="T2521" s="4" t="s">
        <v>8299</v>
      </c>
    </row>
    <row r="2522" spans="1:20" ht="28.8" x14ac:dyDescent="0.3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11">
        <f t="shared" si="117"/>
        <v>42658.597916666658</v>
      </c>
      <c r="K2522" s="4">
        <v>1472567085</v>
      </c>
      <c r="L2522" s="11">
        <f t="shared" si="118"/>
        <v>42612.392187500001</v>
      </c>
      <c r="M2522" s="4" t="b">
        <v>0</v>
      </c>
      <c r="N2522" s="4">
        <v>0</v>
      </c>
      <c r="O2522" s="16">
        <f>(E2522/D2522)*100</f>
        <v>0</v>
      </c>
      <c r="P2522" s="7" t="e">
        <f t="shared" si="119"/>
        <v>#DIV/0!</v>
      </c>
      <c r="Q2522" s="4" t="str">
        <f>LEFT(T2522,FIND("/",T2522,1)-1)</f>
        <v>food</v>
      </c>
      <c r="R2522" s="4" t="str">
        <f>RIGHT(T2522,LEN(T2522)-FIND("/",T2522))</f>
        <v>restaurants</v>
      </c>
      <c r="S2522" s="4" t="b">
        <v>0</v>
      </c>
      <c r="T2522" s="4" t="s">
        <v>8299</v>
      </c>
    </row>
    <row r="2523" spans="1:20" ht="28.8" x14ac:dyDescent="0.3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11">
        <f t="shared" si="117"/>
        <v>42290.75950231481</v>
      </c>
      <c r="K2523" s="4">
        <v>1442963621</v>
      </c>
      <c r="L2523" s="11">
        <f t="shared" si="118"/>
        <v>42269.75950231481</v>
      </c>
      <c r="M2523" s="4" t="b">
        <v>0</v>
      </c>
      <c r="N2523" s="4">
        <v>132</v>
      </c>
      <c r="O2523" s="16">
        <f>(E2523/D2523)*100</f>
        <v>109.48792</v>
      </c>
      <c r="P2523" s="7">
        <f t="shared" si="119"/>
        <v>103.68174242424243</v>
      </c>
      <c r="Q2523" s="4" t="str">
        <f>LEFT(T2523,FIND("/",T2523,1)-1)</f>
        <v>music</v>
      </c>
      <c r="R2523" s="4" t="str">
        <f>RIGHT(T2523,LEN(T2523)-FIND("/",T2523))</f>
        <v>classical music</v>
      </c>
      <c r="S2523" s="4" t="b">
        <v>1</v>
      </c>
      <c r="T2523" s="4" t="s">
        <v>8300</v>
      </c>
    </row>
    <row r="2524" spans="1:20" ht="28.8" x14ac:dyDescent="0.3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11">
        <f t="shared" si="117"/>
        <v>42482.411111111105</v>
      </c>
      <c r="K2524" s="4">
        <v>1459431960</v>
      </c>
      <c r="L2524" s="11">
        <f t="shared" si="118"/>
        <v>42460.365277777775</v>
      </c>
      <c r="M2524" s="4" t="b">
        <v>0</v>
      </c>
      <c r="N2524" s="4">
        <v>27</v>
      </c>
      <c r="O2524" s="16">
        <f>(E2524/D2524)*100</f>
        <v>100</v>
      </c>
      <c r="P2524" s="7">
        <f t="shared" si="119"/>
        <v>185.18518518518519</v>
      </c>
      <c r="Q2524" s="4" t="str">
        <f>LEFT(T2524,FIND("/",T2524,1)-1)</f>
        <v>music</v>
      </c>
      <c r="R2524" s="4" t="str">
        <f>RIGHT(T2524,LEN(T2524)-FIND("/",T2524))</f>
        <v>classical music</v>
      </c>
      <c r="S2524" s="4" t="b">
        <v>1</v>
      </c>
      <c r="T2524" s="4" t="s">
        <v>8300</v>
      </c>
    </row>
    <row r="2525" spans="1:20" ht="28.8" x14ac:dyDescent="0.3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11">
        <f t="shared" si="117"/>
        <v>41960.808935185189</v>
      </c>
      <c r="K2525" s="4">
        <v>1413674692</v>
      </c>
      <c r="L2525" s="11">
        <f t="shared" si="118"/>
        <v>41930.767268518517</v>
      </c>
      <c r="M2525" s="4" t="b">
        <v>0</v>
      </c>
      <c r="N2525" s="4">
        <v>26</v>
      </c>
      <c r="O2525" s="16">
        <f>(E2525/D2525)*100</f>
        <v>156.44444444444446</v>
      </c>
      <c r="P2525" s="7">
        <f t="shared" si="119"/>
        <v>54.153846153846153</v>
      </c>
      <c r="Q2525" s="4" t="str">
        <f>LEFT(T2525,FIND("/",T2525,1)-1)</f>
        <v>music</v>
      </c>
      <c r="R2525" s="4" t="str">
        <f>RIGHT(T2525,LEN(T2525)-FIND("/",T2525))</f>
        <v>classical music</v>
      </c>
      <c r="S2525" s="4" t="b">
        <v>1</v>
      </c>
      <c r="T2525" s="4" t="s">
        <v>8300</v>
      </c>
    </row>
    <row r="2526" spans="1:20" x14ac:dyDescent="0.3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11">
        <f t="shared" si="117"/>
        <v>41993.979166666664</v>
      </c>
      <c r="K2526" s="4">
        <v>1416338557</v>
      </c>
      <c r="L2526" s="11">
        <f t="shared" si="118"/>
        <v>41961.599039351851</v>
      </c>
      <c r="M2526" s="4" t="b">
        <v>0</v>
      </c>
      <c r="N2526" s="4">
        <v>43</v>
      </c>
      <c r="O2526" s="16">
        <f>(E2526/D2526)*100</f>
        <v>101.6</v>
      </c>
      <c r="P2526" s="7">
        <f t="shared" si="119"/>
        <v>177.2093023255814</v>
      </c>
      <c r="Q2526" s="4" t="str">
        <f>LEFT(T2526,FIND("/",T2526,1)-1)</f>
        <v>music</v>
      </c>
      <c r="R2526" s="4" t="str">
        <f>RIGHT(T2526,LEN(T2526)-FIND("/",T2526))</f>
        <v>classical music</v>
      </c>
      <c r="S2526" s="4" t="b">
        <v>1</v>
      </c>
      <c r="T2526" s="4" t="s">
        <v>8300</v>
      </c>
    </row>
    <row r="2527" spans="1:20" x14ac:dyDescent="0.3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11">
        <f t="shared" si="117"/>
        <v>41088.636238425926</v>
      </c>
      <c r="K2527" s="4">
        <v>1338322571</v>
      </c>
      <c r="L2527" s="11">
        <f t="shared" si="118"/>
        <v>41058.636238425926</v>
      </c>
      <c r="M2527" s="4" t="b">
        <v>0</v>
      </c>
      <c r="N2527" s="4">
        <v>80</v>
      </c>
      <c r="O2527" s="16">
        <f>(E2527/D2527)*100</f>
        <v>100.325</v>
      </c>
      <c r="P2527" s="7">
        <f t="shared" si="119"/>
        <v>100.325</v>
      </c>
      <c r="Q2527" s="4" t="str">
        <f>LEFT(T2527,FIND("/",T2527,1)-1)</f>
        <v>music</v>
      </c>
      <c r="R2527" s="4" t="str">
        <f>RIGHT(T2527,LEN(T2527)-FIND("/",T2527))</f>
        <v>classical music</v>
      </c>
      <c r="S2527" s="4" t="b">
        <v>1</v>
      </c>
      <c r="T2527" s="4" t="s">
        <v>8300</v>
      </c>
    </row>
    <row r="2528" spans="1:20" x14ac:dyDescent="0.3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11">
        <f t="shared" si="117"/>
        <v>41980.999305555553</v>
      </c>
      <c r="K2528" s="4">
        <v>1415585474</v>
      </c>
      <c r="L2528" s="11">
        <f t="shared" si="118"/>
        <v>41952.882800925923</v>
      </c>
      <c r="M2528" s="4" t="b">
        <v>0</v>
      </c>
      <c r="N2528" s="4">
        <v>33</v>
      </c>
      <c r="O2528" s="16">
        <f>(E2528/D2528)*100</f>
        <v>112.94999999999999</v>
      </c>
      <c r="P2528" s="7">
        <f t="shared" si="119"/>
        <v>136.90909090909091</v>
      </c>
      <c r="Q2528" s="4" t="str">
        <f>LEFT(T2528,FIND("/",T2528,1)-1)</f>
        <v>music</v>
      </c>
      <c r="R2528" s="4" t="str">
        <f>RIGHT(T2528,LEN(T2528)-FIND("/",T2528))</f>
        <v>classical music</v>
      </c>
      <c r="S2528" s="4" t="b">
        <v>1</v>
      </c>
      <c r="T2528" s="4" t="s">
        <v>8300</v>
      </c>
    </row>
    <row r="2529" spans="1:20" x14ac:dyDescent="0.3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11">
        <f t="shared" si="117"/>
        <v>41564.957638888889</v>
      </c>
      <c r="K2529" s="4">
        <v>1380477691</v>
      </c>
      <c r="L2529" s="11">
        <f t="shared" si="118"/>
        <v>41546.542719907404</v>
      </c>
      <c r="M2529" s="4" t="b">
        <v>0</v>
      </c>
      <c r="N2529" s="4">
        <v>71</v>
      </c>
      <c r="O2529" s="16">
        <f>(E2529/D2529)*100</f>
        <v>102.125</v>
      </c>
      <c r="P2529" s="7">
        <f t="shared" si="119"/>
        <v>57.535211267605632</v>
      </c>
      <c r="Q2529" s="4" t="str">
        <f>LEFT(T2529,FIND("/",T2529,1)-1)</f>
        <v>music</v>
      </c>
      <c r="R2529" s="4" t="str">
        <f>RIGHT(T2529,LEN(T2529)-FIND("/",T2529))</f>
        <v>classical music</v>
      </c>
      <c r="S2529" s="4" t="b">
        <v>1</v>
      </c>
      <c r="T2529" s="4" t="s">
        <v>8300</v>
      </c>
    </row>
    <row r="2530" spans="1:20" ht="28.8" x14ac:dyDescent="0.3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11">
        <f t="shared" si="117"/>
        <v>42236.249999999993</v>
      </c>
      <c r="K2530" s="4">
        <v>1438459303</v>
      </c>
      <c r="L2530" s="11">
        <f t="shared" si="118"/>
        <v>42217.626192129632</v>
      </c>
      <c r="M2530" s="4" t="b">
        <v>0</v>
      </c>
      <c r="N2530" s="4">
        <v>81</v>
      </c>
      <c r="O2530" s="16">
        <f>(E2530/D2530)*100</f>
        <v>107.24974999999999</v>
      </c>
      <c r="P2530" s="7">
        <f t="shared" si="119"/>
        <v>52.962839506172834</v>
      </c>
      <c r="Q2530" s="4" t="str">
        <f>LEFT(T2530,FIND("/",T2530,1)-1)</f>
        <v>music</v>
      </c>
      <c r="R2530" s="4" t="str">
        <f>RIGHT(T2530,LEN(T2530)-FIND("/",T2530))</f>
        <v>classical music</v>
      </c>
      <c r="S2530" s="4" t="b">
        <v>1</v>
      </c>
      <c r="T2530" s="4" t="s">
        <v>8300</v>
      </c>
    </row>
    <row r="2531" spans="1:20" x14ac:dyDescent="0.3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11">
        <f t="shared" si="117"/>
        <v>40992.830729166664</v>
      </c>
      <c r="K2531" s="4">
        <v>1328752575</v>
      </c>
      <c r="L2531" s="11">
        <f t="shared" si="118"/>
        <v>40947.872395833328</v>
      </c>
      <c r="M2531" s="4" t="b">
        <v>0</v>
      </c>
      <c r="N2531" s="4">
        <v>76</v>
      </c>
      <c r="O2531" s="16">
        <f>(E2531/D2531)*100</f>
        <v>104.28333333333333</v>
      </c>
      <c r="P2531" s="7">
        <f t="shared" si="119"/>
        <v>82.328947368421055</v>
      </c>
      <c r="Q2531" s="4" t="str">
        <f>LEFT(T2531,FIND("/",T2531,1)-1)</f>
        <v>music</v>
      </c>
      <c r="R2531" s="4" t="str">
        <f>RIGHT(T2531,LEN(T2531)-FIND("/",T2531))</f>
        <v>classical music</v>
      </c>
      <c r="S2531" s="4" t="b">
        <v>1</v>
      </c>
      <c r="T2531" s="4" t="s">
        <v>8300</v>
      </c>
    </row>
    <row r="2532" spans="1:20" ht="28.8" x14ac:dyDescent="0.3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11">
        <f t="shared" si="117"/>
        <v>42113.993055555555</v>
      </c>
      <c r="K2532" s="4">
        <v>1426711505</v>
      </c>
      <c r="L2532" s="11">
        <f t="shared" si="118"/>
        <v>42081.656307870369</v>
      </c>
      <c r="M2532" s="4" t="b">
        <v>0</v>
      </c>
      <c r="N2532" s="4">
        <v>48</v>
      </c>
      <c r="O2532" s="16">
        <f>(E2532/D2532)*100</f>
        <v>100</v>
      </c>
      <c r="P2532" s="7">
        <f t="shared" si="119"/>
        <v>135.41666666666666</v>
      </c>
      <c r="Q2532" s="4" t="str">
        <f>LEFT(T2532,FIND("/",T2532,1)-1)</f>
        <v>music</v>
      </c>
      <c r="R2532" s="4" t="str">
        <f>RIGHT(T2532,LEN(T2532)-FIND("/",T2532))</f>
        <v>classical music</v>
      </c>
      <c r="S2532" s="4" t="b">
        <v>1</v>
      </c>
      <c r="T2532" s="4" t="s">
        <v>8300</v>
      </c>
    </row>
    <row r="2533" spans="1:20" ht="28.8" x14ac:dyDescent="0.3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11">
        <f t="shared" si="117"/>
        <v>42230.957638888889</v>
      </c>
      <c r="K2533" s="4">
        <v>1437668354</v>
      </c>
      <c r="L2533" s="11">
        <f t="shared" si="118"/>
        <v>42208.471689814811</v>
      </c>
      <c r="M2533" s="4" t="b">
        <v>0</v>
      </c>
      <c r="N2533" s="4">
        <v>61</v>
      </c>
      <c r="O2533" s="16">
        <f>(E2533/D2533)*100</f>
        <v>100.4</v>
      </c>
      <c r="P2533" s="7">
        <f t="shared" si="119"/>
        <v>74.06557377049181</v>
      </c>
      <c r="Q2533" s="4" t="str">
        <f>LEFT(T2533,FIND("/",T2533,1)-1)</f>
        <v>music</v>
      </c>
      <c r="R2533" s="4" t="str">
        <f>RIGHT(T2533,LEN(T2533)-FIND("/",T2533))</f>
        <v>classical music</v>
      </c>
      <c r="S2533" s="4" t="b">
        <v>1</v>
      </c>
      <c r="T2533" s="4" t="s">
        <v>8300</v>
      </c>
    </row>
    <row r="2534" spans="1:20" ht="28.8" x14ac:dyDescent="0.3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11">
        <f t="shared" si="117"/>
        <v>41137.640810185185</v>
      </c>
      <c r="K2534" s="4">
        <v>1342556566</v>
      </c>
      <c r="L2534" s="11">
        <f t="shared" si="118"/>
        <v>41107.640810185185</v>
      </c>
      <c r="M2534" s="4" t="b">
        <v>0</v>
      </c>
      <c r="N2534" s="4">
        <v>60</v>
      </c>
      <c r="O2534" s="16">
        <f>(E2534/D2534)*100</f>
        <v>126.125</v>
      </c>
      <c r="P2534" s="7">
        <f t="shared" si="119"/>
        <v>84.083333333333329</v>
      </c>
      <c r="Q2534" s="4" t="str">
        <f>LEFT(T2534,FIND("/",T2534,1)-1)</f>
        <v>music</v>
      </c>
      <c r="R2534" s="4" t="str">
        <f>RIGHT(T2534,LEN(T2534)-FIND("/",T2534))</f>
        <v>classical music</v>
      </c>
      <c r="S2534" s="4" t="b">
        <v>1</v>
      </c>
      <c r="T2534" s="4" t="s">
        <v>8300</v>
      </c>
    </row>
    <row r="2535" spans="1:20" ht="28.8" x14ac:dyDescent="0.3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11">
        <f t="shared" si="117"/>
        <v>41334.542453703703</v>
      </c>
      <c r="K2535" s="4">
        <v>1359568911</v>
      </c>
      <c r="L2535" s="11">
        <f t="shared" si="118"/>
        <v>41304.542951388888</v>
      </c>
      <c r="M2535" s="4" t="b">
        <v>0</v>
      </c>
      <c r="N2535" s="4">
        <v>136</v>
      </c>
      <c r="O2535" s="16">
        <f>(E2535/D2535)*100</f>
        <v>110.66666666666667</v>
      </c>
      <c r="P2535" s="7">
        <f t="shared" si="119"/>
        <v>61.029411764705884</v>
      </c>
      <c r="Q2535" s="4" t="str">
        <f>LEFT(T2535,FIND("/",T2535,1)-1)</f>
        <v>music</v>
      </c>
      <c r="R2535" s="4" t="str">
        <f>RIGHT(T2535,LEN(T2535)-FIND("/",T2535))</f>
        <v>classical music</v>
      </c>
      <c r="S2535" s="4" t="b">
        <v>1</v>
      </c>
      <c r="T2535" s="4" t="s">
        <v>8300</v>
      </c>
    </row>
    <row r="2536" spans="1:20" ht="28.8" x14ac:dyDescent="0.3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11">
        <f t="shared" si="117"/>
        <v>40179.041666666664</v>
      </c>
      <c r="K2536" s="4">
        <v>1257871712</v>
      </c>
      <c r="L2536" s="11">
        <f t="shared" si="118"/>
        <v>40127.492037037038</v>
      </c>
      <c r="M2536" s="4" t="b">
        <v>0</v>
      </c>
      <c r="N2536" s="4">
        <v>14</v>
      </c>
      <c r="O2536" s="16">
        <f>(E2536/D2536)*100</f>
        <v>105</v>
      </c>
      <c r="P2536" s="7">
        <f t="shared" si="119"/>
        <v>150</v>
      </c>
      <c r="Q2536" s="4" t="str">
        <f>LEFT(T2536,FIND("/",T2536,1)-1)</f>
        <v>music</v>
      </c>
      <c r="R2536" s="4" t="str">
        <f>RIGHT(T2536,LEN(T2536)-FIND("/",T2536))</f>
        <v>classical music</v>
      </c>
      <c r="S2536" s="4" t="b">
        <v>1</v>
      </c>
      <c r="T2536" s="4" t="s">
        <v>8300</v>
      </c>
    </row>
    <row r="2537" spans="1:20" x14ac:dyDescent="0.3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11">
        <f t="shared" si="117"/>
        <v>41974.624363425923</v>
      </c>
      <c r="K2537" s="4">
        <v>1414781945</v>
      </c>
      <c r="L2537" s="11">
        <f t="shared" si="118"/>
        <v>41943.582696759258</v>
      </c>
      <c r="M2537" s="4" t="b">
        <v>0</v>
      </c>
      <c r="N2537" s="4">
        <v>78</v>
      </c>
      <c r="O2537" s="16">
        <f>(E2537/D2537)*100</f>
        <v>103.77499999999999</v>
      </c>
      <c r="P2537" s="7">
        <f t="shared" si="119"/>
        <v>266.08974358974359</v>
      </c>
      <c r="Q2537" s="4" t="str">
        <f>LEFT(T2537,FIND("/",T2537,1)-1)</f>
        <v>music</v>
      </c>
      <c r="R2537" s="4" t="str">
        <f>RIGHT(T2537,LEN(T2537)-FIND("/",T2537))</f>
        <v>classical music</v>
      </c>
      <c r="S2537" s="4" t="b">
        <v>1</v>
      </c>
      <c r="T2537" s="4" t="s">
        <v>8300</v>
      </c>
    </row>
    <row r="2538" spans="1:20" ht="28.8" x14ac:dyDescent="0.3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11">
        <f t="shared" si="117"/>
        <v>41484.89775462963</v>
      </c>
      <c r="K2538" s="4">
        <v>1373337166</v>
      </c>
      <c r="L2538" s="11">
        <f t="shared" si="118"/>
        <v>41463.89775462963</v>
      </c>
      <c r="M2538" s="4" t="b">
        <v>0</v>
      </c>
      <c r="N2538" s="4">
        <v>4</v>
      </c>
      <c r="O2538" s="16">
        <f>(E2538/D2538)*100</f>
        <v>115.99999999999999</v>
      </c>
      <c r="P2538" s="7">
        <f t="shared" si="119"/>
        <v>7.25</v>
      </c>
      <c r="Q2538" s="4" t="str">
        <f>LEFT(T2538,FIND("/",T2538,1)-1)</f>
        <v>music</v>
      </c>
      <c r="R2538" s="4" t="str">
        <f>RIGHT(T2538,LEN(T2538)-FIND("/",T2538))</f>
        <v>classical music</v>
      </c>
      <c r="S2538" s="4" t="b">
        <v>1</v>
      </c>
      <c r="T2538" s="4" t="s">
        <v>8300</v>
      </c>
    </row>
    <row r="2539" spans="1:20" ht="28.8" x14ac:dyDescent="0.3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11">
        <f t="shared" si="117"/>
        <v>40756.440451388888</v>
      </c>
      <c r="K2539" s="4">
        <v>1307028855</v>
      </c>
      <c r="L2539" s="11">
        <f t="shared" si="118"/>
        <v>40696.440451388888</v>
      </c>
      <c r="M2539" s="4" t="b">
        <v>0</v>
      </c>
      <c r="N2539" s="4">
        <v>11</v>
      </c>
      <c r="O2539" s="16">
        <f>(E2539/D2539)*100</f>
        <v>110.00000000000001</v>
      </c>
      <c r="P2539" s="7">
        <f t="shared" si="119"/>
        <v>100</v>
      </c>
      <c r="Q2539" s="4" t="str">
        <f>LEFT(T2539,FIND("/",T2539,1)-1)</f>
        <v>music</v>
      </c>
      <c r="R2539" s="4" t="str">
        <f>RIGHT(T2539,LEN(T2539)-FIND("/",T2539))</f>
        <v>classical music</v>
      </c>
      <c r="S2539" s="4" t="b">
        <v>1</v>
      </c>
      <c r="T2539" s="4" t="s">
        <v>8300</v>
      </c>
    </row>
    <row r="2540" spans="1:20" x14ac:dyDescent="0.3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11">
        <f t="shared" si="117"/>
        <v>41328.999305555553</v>
      </c>
      <c r="K2540" s="4">
        <v>1359029661</v>
      </c>
      <c r="L2540" s="11">
        <f t="shared" si="118"/>
        <v>41298.301631944443</v>
      </c>
      <c r="M2540" s="4" t="b">
        <v>0</v>
      </c>
      <c r="N2540" s="4">
        <v>185</v>
      </c>
      <c r="O2540" s="16">
        <f>(E2540/D2540)*100</f>
        <v>113.01761111111111</v>
      </c>
      <c r="P2540" s="7">
        <f t="shared" si="119"/>
        <v>109.96308108108107</v>
      </c>
      <c r="Q2540" s="4" t="str">
        <f>LEFT(T2540,FIND("/",T2540,1)-1)</f>
        <v>music</v>
      </c>
      <c r="R2540" s="4" t="str">
        <f>RIGHT(T2540,LEN(T2540)-FIND("/",T2540))</f>
        <v>classical music</v>
      </c>
      <c r="S2540" s="4" t="b">
        <v>1</v>
      </c>
      <c r="T2540" s="4" t="s">
        <v>8300</v>
      </c>
    </row>
    <row r="2541" spans="1:20" ht="28.8" x14ac:dyDescent="0.3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11">
        <f t="shared" si="117"/>
        <v>42037.693888888891</v>
      </c>
      <c r="K2541" s="4">
        <v>1417729152</v>
      </c>
      <c r="L2541" s="11">
        <f t="shared" si="118"/>
        <v>41977.693888888891</v>
      </c>
      <c r="M2541" s="4" t="b">
        <v>0</v>
      </c>
      <c r="N2541" s="4">
        <v>59</v>
      </c>
      <c r="O2541" s="16">
        <f>(E2541/D2541)*100</f>
        <v>100.25</v>
      </c>
      <c r="P2541" s="7">
        <f t="shared" si="119"/>
        <v>169.91525423728814</v>
      </c>
      <c r="Q2541" s="4" t="str">
        <f>LEFT(T2541,FIND("/",T2541,1)-1)</f>
        <v>music</v>
      </c>
      <c r="R2541" s="4" t="str">
        <f>RIGHT(T2541,LEN(T2541)-FIND("/",T2541))</f>
        <v>classical music</v>
      </c>
      <c r="S2541" s="4" t="b">
        <v>1</v>
      </c>
      <c r="T2541" s="4" t="s">
        <v>8300</v>
      </c>
    </row>
    <row r="2542" spans="1:20" ht="28.8" x14ac:dyDescent="0.3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11">
        <f t="shared" si="117"/>
        <v>40845.466678240737</v>
      </c>
      <c r="K2542" s="4">
        <v>1314720721</v>
      </c>
      <c r="L2542" s="11">
        <f t="shared" si="118"/>
        <v>40785.466678240737</v>
      </c>
      <c r="M2542" s="4" t="b">
        <v>0</v>
      </c>
      <c r="N2542" s="4">
        <v>27</v>
      </c>
      <c r="O2542" s="16">
        <f>(E2542/D2542)*100</f>
        <v>103.4</v>
      </c>
      <c r="P2542" s="7">
        <f t="shared" si="119"/>
        <v>95.740740740740748</v>
      </c>
      <c r="Q2542" s="4" t="str">
        <f>LEFT(T2542,FIND("/",T2542,1)-1)</f>
        <v>music</v>
      </c>
      <c r="R2542" s="4" t="str">
        <f>RIGHT(T2542,LEN(T2542)-FIND("/",T2542))</f>
        <v>classical music</v>
      </c>
      <c r="S2542" s="4" t="b">
        <v>1</v>
      </c>
      <c r="T2542" s="4" t="s">
        <v>8300</v>
      </c>
    </row>
    <row r="2543" spans="1:20" ht="28.8" x14ac:dyDescent="0.3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11">
        <f t="shared" si="117"/>
        <v>41543.240949074068</v>
      </c>
      <c r="K2543" s="4">
        <v>1375008418</v>
      </c>
      <c r="L2543" s="11">
        <f t="shared" si="118"/>
        <v>41483.240949074068</v>
      </c>
      <c r="M2543" s="4" t="b">
        <v>0</v>
      </c>
      <c r="N2543" s="4">
        <v>63</v>
      </c>
      <c r="O2543" s="16">
        <f>(E2543/D2543)*100</f>
        <v>107.02857142857142</v>
      </c>
      <c r="P2543" s="7">
        <f t="shared" si="119"/>
        <v>59.460317460317462</v>
      </c>
      <c r="Q2543" s="4" t="str">
        <f>LEFT(T2543,FIND("/",T2543,1)-1)</f>
        <v>music</v>
      </c>
      <c r="R2543" s="4" t="str">
        <f>RIGHT(T2543,LEN(T2543)-FIND("/",T2543))</f>
        <v>classical music</v>
      </c>
      <c r="S2543" s="4" t="b">
        <v>1</v>
      </c>
      <c r="T2543" s="4" t="s">
        <v>8300</v>
      </c>
    </row>
    <row r="2544" spans="1:20" x14ac:dyDescent="0.3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11">
        <f t="shared" si="117"/>
        <v>41547.957638888889</v>
      </c>
      <c r="K2544" s="4">
        <v>1377252857</v>
      </c>
      <c r="L2544" s="11">
        <f t="shared" si="118"/>
        <v>41509.218252314815</v>
      </c>
      <c r="M2544" s="4" t="b">
        <v>0</v>
      </c>
      <c r="N2544" s="4">
        <v>13</v>
      </c>
      <c r="O2544" s="16">
        <f>(E2544/D2544)*100</f>
        <v>103.57142857142858</v>
      </c>
      <c r="P2544" s="7">
        <f t="shared" si="119"/>
        <v>55.769230769230766</v>
      </c>
      <c r="Q2544" s="4" t="str">
        <f>LEFT(T2544,FIND("/",T2544,1)-1)</f>
        <v>music</v>
      </c>
      <c r="R2544" s="4" t="str">
        <f>RIGHT(T2544,LEN(T2544)-FIND("/",T2544))</f>
        <v>classical music</v>
      </c>
      <c r="S2544" s="4" t="b">
        <v>1</v>
      </c>
      <c r="T2544" s="4" t="s">
        <v>8300</v>
      </c>
    </row>
    <row r="2545" spans="1:20" ht="28.8" x14ac:dyDescent="0.3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11">
        <f t="shared" si="117"/>
        <v>40544.916666666664</v>
      </c>
      <c r="K2545" s="4">
        <v>1291257298</v>
      </c>
      <c r="L2545" s="11">
        <f t="shared" si="118"/>
        <v>40513.899282407401</v>
      </c>
      <c r="M2545" s="4" t="b">
        <v>0</v>
      </c>
      <c r="N2545" s="4">
        <v>13</v>
      </c>
      <c r="O2545" s="16">
        <f>(E2545/D2545)*100</f>
        <v>156.4</v>
      </c>
      <c r="P2545" s="7">
        <f t="shared" si="119"/>
        <v>30.076923076923077</v>
      </c>
      <c r="Q2545" s="4" t="str">
        <f>LEFT(T2545,FIND("/",T2545,1)-1)</f>
        <v>music</v>
      </c>
      <c r="R2545" s="4" t="str">
        <f>RIGHT(T2545,LEN(T2545)-FIND("/",T2545))</f>
        <v>classical music</v>
      </c>
      <c r="S2545" s="4" t="b">
        <v>1</v>
      </c>
      <c r="T2545" s="4" t="s">
        <v>8300</v>
      </c>
    </row>
    <row r="2546" spans="1:20" x14ac:dyDescent="0.3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11">
        <f t="shared" si="117"/>
        <v>41098.3121412037</v>
      </c>
      <c r="K2546" s="4">
        <v>1339158569</v>
      </c>
      <c r="L2546" s="11">
        <f t="shared" si="118"/>
        <v>41068.3121412037</v>
      </c>
      <c r="M2546" s="4" t="b">
        <v>0</v>
      </c>
      <c r="N2546" s="4">
        <v>57</v>
      </c>
      <c r="O2546" s="16">
        <f>(E2546/D2546)*100</f>
        <v>100.82</v>
      </c>
      <c r="P2546" s="7">
        <f t="shared" si="119"/>
        <v>88.438596491228068</v>
      </c>
      <c r="Q2546" s="4" t="str">
        <f>LEFT(T2546,FIND("/",T2546,1)-1)</f>
        <v>music</v>
      </c>
      <c r="R2546" s="4" t="str">
        <f>RIGHT(T2546,LEN(T2546)-FIND("/",T2546))</f>
        <v>classical music</v>
      </c>
      <c r="S2546" s="4" t="b">
        <v>1</v>
      </c>
      <c r="T2546" s="4" t="s">
        <v>8300</v>
      </c>
    </row>
    <row r="2547" spans="1:20" ht="28.8" x14ac:dyDescent="0.3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11">
        <f t="shared" si="117"/>
        <v>42061.812499999993</v>
      </c>
      <c r="K2547" s="4">
        <v>1421983138</v>
      </c>
      <c r="L2547" s="11">
        <f t="shared" si="118"/>
        <v>42026.929837962954</v>
      </c>
      <c r="M2547" s="4" t="b">
        <v>0</v>
      </c>
      <c r="N2547" s="4">
        <v>61</v>
      </c>
      <c r="O2547" s="16">
        <f>(E2547/D2547)*100</f>
        <v>195.3</v>
      </c>
      <c r="P2547" s="7">
        <f t="shared" si="119"/>
        <v>64.032786885245898</v>
      </c>
      <c r="Q2547" s="4" t="str">
        <f>LEFT(T2547,FIND("/",T2547,1)-1)</f>
        <v>music</v>
      </c>
      <c r="R2547" s="4" t="str">
        <f>RIGHT(T2547,LEN(T2547)-FIND("/",T2547))</f>
        <v>classical music</v>
      </c>
      <c r="S2547" s="4" t="b">
        <v>1</v>
      </c>
      <c r="T2547" s="4" t="s">
        <v>8300</v>
      </c>
    </row>
    <row r="2548" spans="1:20" x14ac:dyDescent="0.3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11">
        <f t="shared" si="117"/>
        <v>41552</v>
      </c>
      <c r="K2548" s="4">
        <v>1378586179</v>
      </c>
      <c r="L2548" s="11">
        <f t="shared" si="118"/>
        <v>41524.650219907402</v>
      </c>
      <c r="M2548" s="4" t="b">
        <v>0</v>
      </c>
      <c r="N2548" s="4">
        <v>65</v>
      </c>
      <c r="O2548" s="16">
        <f>(E2548/D2548)*100</f>
        <v>111.71428571428572</v>
      </c>
      <c r="P2548" s="7">
        <f t="shared" si="119"/>
        <v>60.153846153846153</v>
      </c>
      <c r="Q2548" s="4" t="str">
        <f>LEFT(T2548,FIND("/",T2548,1)-1)</f>
        <v>music</v>
      </c>
      <c r="R2548" s="4" t="str">
        <f>RIGHT(T2548,LEN(T2548)-FIND("/",T2548))</f>
        <v>classical music</v>
      </c>
      <c r="S2548" s="4" t="b">
        <v>1</v>
      </c>
      <c r="T2548" s="4" t="s">
        <v>8300</v>
      </c>
    </row>
    <row r="2549" spans="1:20" ht="28.8" x14ac:dyDescent="0.3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11">
        <f t="shared" si="117"/>
        <v>41003.523182870369</v>
      </c>
      <c r="K2549" s="4">
        <v>1330972403</v>
      </c>
      <c r="L2549" s="11">
        <f t="shared" si="118"/>
        <v>40973.564849537033</v>
      </c>
      <c r="M2549" s="4" t="b">
        <v>0</v>
      </c>
      <c r="N2549" s="4">
        <v>134</v>
      </c>
      <c r="O2549" s="16">
        <f>(E2549/D2549)*100</f>
        <v>119.85454545454546</v>
      </c>
      <c r="P2549" s="7">
        <f t="shared" si="119"/>
        <v>49.194029850746269</v>
      </c>
      <c r="Q2549" s="4" t="str">
        <f>LEFT(T2549,FIND("/",T2549,1)-1)</f>
        <v>music</v>
      </c>
      <c r="R2549" s="4" t="str">
        <f>RIGHT(T2549,LEN(T2549)-FIND("/",T2549))</f>
        <v>classical music</v>
      </c>
      <c r="S2549" s="4" t="b">
        <v>1</v>
      </c>
      <c r="T2549" s="4" t="s">
        <v>8300</v>
      </c>
    </row>
    <row r="2550" spans="1:20" ht="28.8" x14ac:dyDescent="0.3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11">
        <f t="shared" si="117"/>
        <v>42642.977083333331</v>
      </c>
      <c r="K2550" s="4">
        <v>1473087637</v>
      </c>
      <c r="L2550" s="11">
        <f t="shared" si="118"/>
        <v>42618.417094907411</v>
      </c>
      <c r="M2550" s="4" t="b">
        <v>0</v>
      </c>
      <c r="N2550" s="4">
        <v>37</v>
      </c>
      <c r="O2550" s="16">
        <f>(E2550/D2550)*100</f>
        <v>101.85</v>
      </c>
      <c r="P2550" s="7">
        <f t="shared" si="119"/>
        <v>165.16216216216216</v>
      </c>
      <c r="Q2550" s="4" t="str">
        <f>LEFT(T2550,FIND("/",T2550,1)-1)</f>
        <v>music</v>
      </c>
      <c r="R2550" s="4" t="str">
        <f>RIGHT(T2550,LEN(T2550)-FIND("/",T2550))</f>
        <v>classical music</v>
      </c>
      <c r="S2550" s="4" t="b">
        <v>1</v>
      </c>
      <c r="T2550" s="4" t="s">
        <v>8300</v>
      </c>
    </row>
    <row r="2551" spans="1:20" x14ac:dyDescent="0.3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11">
        <f t="shared" si="117"/>
        <v>41425.5</v>
      </c>
      <c r="K2551" s="4">
        <v>1366999870</v>
      </c>
      <c r="L2551" s="11">
        <f t="shared" si="118"/>
        <v>41390.549421296295</v>
      </c>
      <c r="M2551" s="4" t="b">
        <v>0</v>
      </c>
      <c r="N2551" s="4">
        <v>37</v>
      </c>
      <c r="O2551" s="16">
        <f>(E2551/D2551)*100</f>
        <v>102.80254777070064</v>
      </c>
      <c r="P2551" s="7">
        <f t="shared" si="119"/>
        <v>43.621621621621621</v>
      </c>
      <c r="Q2551" s="4" t="str">
        <f>LEFT(T2551,FIND("/",T2551,1)-1)</f>
        <v>music</v>
      </c>
      <c r="R2551" s="4" t="str">
        <f>RIGHT(T2551,LEN(T2551)-FIND("/",T2551))</f>
        <v>classical music</v>
      </c>
      <c r="S2551" s="4" t="b">
        <v>1</v>
      </c>
      <c r="T2551" s="4" t="s">
        <v>8300</v>
      </c>
    </row>
    <row r="2552" spans="1:20" ht="28.8" x14ac:dyDescent="0.3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11">
        <f t="shared" si="117"/>
        <v>42284.957638888889</v>
      </c>
      <c r="K2552" s="4">
        <v>1439392406</v>
      </c>
      <c r="L2552" s="11">
        <f t="shared" si="118"/>
        <v>42228.425995370366</v>
      </c>
      <c r="M2552" s="4" t="b">
        <v>0</v>
      </c>
      <c r="N2552" s="4">
        <v>150</v>
      </c>
      <c r="O2552" s="16">
        <f>(E2552/D2552)*100</f>
        <v>100.84615384615385</v>
      </c>
      <c r="P2552" s="7">
        <f t="shared" si="119"/>
        <v>43.7</v>
      </c>
      <c r="Q2552" s="4" t="str">
        <f>LEFT(T2552,FIND("/",T2552,1)-1)</f>
        <v>music</v>
      </c>
      <c r="R2552" s="4" t="str">
        <f>RIGHT(T2552,LEN(T2552)-FIND("/",T2552))</f>
        <v>classical music</v>
      </c>
      <c r="S2552" s="4" t="b">
        <v>1</v>
      </c>
      <c r="T2552" s="4" t="s">
        <v>8300</v>
      </c>
    </row>
    <row r="2553" spans="1:20" ht="28.8" x14ac:dyDescent="0.3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11">
        <f t="shared" si="117"/>
        <v>40989.658333333333</v>
      </c>
      <c r="K2553" s="4">
        <v>1329890585</v>
      </c>
      <c r="L2553" s="11">
        <f t="shared" si="118"/>
        <v>40961.043807870366</v>
      </c>
      <c r="M2553" s="4" t="b">
        <v>0</v>
      </c>
      <c r="N2553" s="4">
        <v>56</v>
      </c>
      <c r="O2553" s="16">
        <f>(E2553/D2553)*100</f>
        <v>102.73469387755102</v>
      </c>
      <c r="P2553" s="7">
        <f t="shared" si="119"/>
        <v>67.419642857142861</v>
      </c>
      <c r="Q2553" s="4" t="str">
        <f>LEFT(T2553,FIND("/",T2553,1)-1)</f>
        <v>music</v>
      </c>
      <c r="R2553" s="4" t="str">
        <f>RIGHT(T2553,LEN(T2553)-FIND("/",T2553))</f>
        <v>classical music</v>
      </c>
      <c r="S2553" s="4" t="b">
        <v>1</v>
      </c>
      <c r="T2553" s="4" t="s">
        <v>8300</v>
      </c>
    </row>
    <row r="2554" spans="1:20" ht="28.8" x14ac:dyDescent="0.3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11">
        <f t="shared" si="117"/>
        <v>42799.601631944439</v>
      </c>
      <c r="K2554" s="4">
        <v>1486149981</v>
      </c>
      <c r="L2554" s="11">
        <f t="shared" si="118"/>
        <v>42769.601631944439</v>
      </c>
      <c r="M2554" s="4" t="b">
        <v>0</v>
      </c>
      <c r="N2554" s="4">
        <v>18</v>
      </c>
      <c r="O2554" s="16">
        <f>(E2554/D2554)*100</f>
        <v>106.5</v>
      </c>
      <c r="P2554" s="7">
        <f t="shared" si="119"/>
        <v>177.5</v>
      </c>
      <c r="Q2554" s="4" t="str">
        <f>LEFT(T2554,FIND("/",T2554,1)-1)</f>
        <v>music</v>
      </c>
      <c r="R2554" s="4" t="str">
        <f>RIGHT(T2554,LEN(T2554)-FIND("/",T2554))</f>
        <v>classical music</v>
      </c>
      <c r="S2554" s="4" t="b">
        <v>1</v>
      </c>
      <c r="T2554" s="4" t="s">
        <v>8300</v>
      </c>
    </row>
    <row r="2555" spans="1:20" ht="28.8" x14ac:dyDescent="0.3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11">
        <f t="shared" si="117"/>
        <v>41172.99082175926</v>
      </c>
      <c r="K2555" s="4">
        <v>1343018807</v>
      </c>
      <c r="L2555" s="11">
        <f t="shared" si="118"/>
        <v>41112.99082175926</v>
      </c>
      <c r="M2555" s="4" t="b">
        <v>0</v>
      </c>
      <c r="N2555" s="4">
        <v>60</v>
      </c>
      <c r="O2555" s="16">
        <f>(E2555/D2555)*100</f>
        <v>155.53333333333333</v>
      </c>
      <c r="P2555" s="7">
        <f t="shared" si="119"/>
        <v>38.883333333333333</v>
      </c>
      <c r="Q2555" s="4" t="str">
        <f>LEFT(T2555,FIND("/",T2555,1)-1)</f>
        <v>music</v>
      </c>
      <c r="R2555" s="4" t="str">
        <f>RIGHT(T2555,LEN(T2555)-FIND("/",T2555))</f>
        <v>classical music</v>
      </c>
      <c r="S2555" s="4" t="b">
        <v>1</v>
      </c>
      <c r="T2555" s="4" t="s">
        <v>8300</v>
      </c>
    </row>
    <row r="2556" spans="1:20" ht="28.8" x14ac:dyDescent="0.3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11">
        <f t="shared" si="117"/>
        <v>42155.957638888889</v>
      </c>
      <c r="K2556" s="4">
        <v>1430445163</v>
      </c>
      <c r="L2556" s="11">
        <f t="shared" si="118"/>
        <v>42124.869942129626</v>
      </c>
      <c r="M2556" s="4" t="b">
        <v>0</v>
      </c>
      <c r="N2556" s="4">
        <v>67</v>
      </c>
      <c r="O2556" s="16">
        <f>(E2556/D2556)*100</f>
        <v>122.8</v>
      </c>
      <c r="P2556" s="7">
        <f t="shared" si="119"/>
        <v>54.985074626865675</v>
      </c>
      <c r="Q2556" s="4" t="str">
        <f>LEFT(T2556,FIND("/",T2556,1)-1)</f>
        <v>music</v>
      </c>
      <c r="R2556" s="4" t="str">
        <f>RIGHT(T2556,LEN(T2556)-FIND("/",T2556))</f>
        <v>classical music</v>
      </c>
      <c r="S2556" s="4" t="b">
        <v>1</v>
      </c>
      <c r="T2556" s="4" t="s">
        <v>8300</v>
      </c>
    </row>
    <row r="2557" spans="1:20" ht="28.8" x14ac:dyDescent="0.3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11">
        <f t="shared" si="117"/>
        <v>41057.44667824074</v>
      </c>
      <c r="K2557" s="4">
        <v>1335541393</v>
      </c>
      <c r="L2557" s="11">
        <f t="shared" si="118"/>
        <v>41026.44667824074</v>
      </c>
      <c r="M2557" s="4" t="b">
        <v>0</v>
      </c>
      <c r="N2557" s="4">
        <v>35</v>
      </c>
      <c r="O2557" s="16">
        <f>(E2557/D2557)*100</f>
        <v>107.35</v>
      </c>
      <c r="P2557" s="7">
        <f t="shared" si="119"/>
        <v>61.342857142857142</v>
      </c>
      <c r="Q2557" s="4" t="str">
        <f>LEFT(T2557,FIND("/",T2557,1)-1)</f>
        <v>music</v>
      </c>
      <c r="R2557" s="4" t="str">
        <f>RIGHT(T2557,LEN(T2557)-FIND("/",T2557))</f>
        <v>classical music</v>
      </c>
      <c r="S2557" s="4" t="b">
        <v>1</v>
      </c>
      <c r="T2557" s="4" t="s">
        <v>8300</v>
      </c>
    </row>
    <row r="2558" spans="1:20" ht="28.8" x14ac:dyDescent="0.3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11">
        <f t="shared" si="117"/>
        <v>41267.783067129625</v>
      </c>
      <c r="K2558" s="4">
        <v>1352504857</v>
      </c>
      <c r="L2558" s="11">
        <f t="shared" si="118"/>
        <v>41222.783067129625</v>
      </c>
      <c r="M2558" s="4" t="b">
        <v>0</v>
      </c>
      <c r="N2558" s="4">
        <v>34</v>
      </c>
      <c r="O2558" s="16">
        <f>(E2558/D2558)*100</f>
        <v>105.50335570469798</v>
      </c>
      <c r="P2558" s="7">
        <f t="shared" si="119"/>
        <v>23.117647058823529</v>
      </c>
      <c r="Q2558" s="4" t="str">
        <f>LEFT(T2558,FIND("/",T2558,1)-1)</f>
        <v>music</v>
      </c>
      <c r="R2558" s="4" t="str">
        <f>RIGHT(T2558,LEN(T2558)-FIND("/",T2558))</f>
        <v>classical music</v>
      </c>
      <c r="S2558" s="4" t="b">
        <v>1</v>
      </c>
      <c r="T2558" s="4" t="s">
        <v>8300</v>
      </c>
    </row>
    <row r="2559" spans="1:20" x14ac:dyDescent="0.3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11">
        <f t="shared" si="117"/>
        <v>41774.536874999998</v>
      </c>
      <c r="K2559" s="4">
        <v>1397584386</v>
      </c>
      <c r="L2559" s="11">
        <f t="shared" si="118"/>
        <v>41744.536874999998</v>
      </c>
      <c r="M2559" s="4" t="b">
        <v>0</v>
      </c>
      <c r="N2559" s="4">
        <v>36</v>
      </c>
      <c r="O2559" s="16">
        <f>(E2559/D2559)*100</f>
        <v>118.44444444444444</v>
      </c>
      <c r="P2559" s="7">
        <f t="shared" si="119"/>
        <v>29.611111111111111</v>
      </c>
      <c r="Q2559" s="4" t="str">
        <f>LEFT(T2559,FIND("/",T2559,1)-1)</f>
        <v>music</v>
      </c>
      <c r="R2559" s="4" t="str">
        <f>RIGHT(T2559,LEN(T2559)-FIND("/",T2559))</f>
        <v>classical music</v>
      </c>
      <c r="S2559" s="4" t="b">
        <v>1</v>
      </c>
      <c r="T2559" s="4" t="s">
        <v>8300</v>
      </c>
    </row>
    <row r="2560" spans="1:20" x14ac:dyDescent="0.3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11">
        <f t="shared" si="117"/>
        <v>42125.374305555553</v>
      </c>
      <c r="K2560" s="4">
        <v>1427747906</v>
      </c>
      <c r="L2560" s="11">
        <f t="shared" si="118"/>
        <v>42093.651689814818</v>
      </c>
      <c r="M2560" s="4" t="b">
        <v>0</v>
      </c>
      <c r="N2560" s="4">
        <v>18</v>
      </c>
      <c r="O2560" s="16">
        <f>(E2560/D2560)*100</f>
        <v>108.88</v>
      </c>
      <c r="P2560" s="7">
        <f t="shared" si="119"/>
        <v>75.611111111111114</v>
      </c>
      <c r="Q2560" s="4" t="str">
        <f>LEFT(T2560,FIND("/",T2560,1)-1)</f>
        <v>music</v>
      </c>
      <c r="R2560" s="4" t="str">
        <f>RIGHT(T2560,LEN(T2560)-FIND("/",T2560))</f>
        <v>classical music</v>
      </c>
      <c r="S2560" s="4" t="b">
        <v>1</v>
      </c>
      <c r="T2560" s="4" t="s">
        <v>8300</v>
      </c>
    </row>
    <row r="2561" spans="1:20" ht="28.8" x14ac:dyDescent="0.3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11">
        <f t="shared" si="117"/>
        <v>40862.609027777777</v>
      </c>
      <c r="K2561" s="4">
        <v>1318539484</v>
      </c>
      <c r="L2561" s="11">
        <f t="shared" si="118"/>
        <v>40829.665324074071</v>
      </c>
      <c r="M2561" s="4" t="b">
        <v>0</v>
      </c>
      <c r="N2561" s="4">
        <v>25</v>
      </c>
      <c r="O2561" s="16">
        <f>(E2561/D2561)*100</f>
        <v>111.25</v>
      </c>
      <c r="P2561" s="7">
        <f t="shared" si="119"/>
        <v>35.6</v>
      </c>
      <c r="Q2561" s="4" t="str">
        <f>LEFT(T2561,FIND("/",T2561,1)-1)</f>
        <v>music</v>
      </c>
      <c r="R2561" s="4" t="str">
        <f>RIGHT(T2561,LEN(T2561)-FIND("/",T2561))</f>
        <v>classical music</v>
      </c>
      <c r="S2561" s="4" t="b">
        <v>1</v>
      </c>
      <c r="T2561" s="4" t="s">
        <v>8300</v>
      </c>
    </row>
    <row r="2562" spans="1:20" ht="28.8" x14ac:dyDescent="0.3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11">
        <f t="shared" si="117"/>
        <v>42069.742754629631</v>
      </c>
      <c r="K2562" s="4">
        <v>1423090174</v>
      </c>
      <c r="L2562" s="11">
        <f t="shared" si="118"/>
        <v>42039.742754629631</v>
      </c>
      <c r="M2562" s="4" t="b">
        <v>0</v>
      </c>
      <c r="N2562" s="4">
        <v>21</v>
      </c>
      <c r="O2562" s="16">
        <f>(E2562/D2562)*100</f>
        <v>100.1</v>
      </c>
      <c r="P2562" s="7">
        <f t="shared" si="119"/>
        <v>143</v>
      </c>
      <c r="Q2562" s="4" t="str">
        <f>LEFT(T2562,FIND("/",T2562,1)-1)</f>
        <v>music</v>
      </c>
      <c r="R2562" s="4" t="str">
        <f>RIGHT(T2562,LEN(T2562)-FIND("/",T2562))</f>
        <v>classical music</v>
      </c>
      <c r="S2562" s="4" t="b">
        <v>1</v>
      </c>
      <c r="T2562" s="4" t="s">
        <v>8300</v>
      </c>
    </row>
    <row r="2563" spans="1:20" ht="28.8" x14ac:dyDescent="0.3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11">
        <f t="shared" ref="J2563:J2626" si="120">(((I2563/60)/60)/24)+DATE(1970,1,1)+(-5/24)</f>
        <v>42290.320474537039</v>
      </c>
      <c r="K2563" s="4">
        <v>1442148089</v>
      </c>
      <c r="L2563" s="11">
        <f t="shared" ref="L2563:L2626" si="121">(((K2563/60)/60)/24)+DATE(1970,1,1)+(-5/24)</f>
        <v>42260.320474537039</v>
      </c>
      <c r="M2563" s="4" t="b">
        <v>0</v>
      </c>
      <c r="N2563" s="4">
        <v>0</v>
      </c>
      <c r="O2563" s="16">
        <f>(E2563/D2563)*100</f>
        <v>0</v>
      </c>
      <c r="P2563" s="7" t="e">
        <f t="shared" ref="P2563:P2626" si="122">(E2563/N2563)</f>
        <v>#DIV/0!</v>
      </c>
      <c r="Q2563" s="4" t="str">
        <f>LEFT(T2563,FIND("/",T2563,1)-1)</f>
        <v>food</v>
      </c>
      <c r="R2563" s="4" t="str">
        <f>RIGHT(T2563,LEN(T2563)-FIND("/",T2563))</f>
        <v>food trucks</v>
      </c>
      <c r="S2563" s="4" t="b">
        <v>0</v>
      </c>
      <c r="T2563" s="4" t="s">
        <v>8284</v>
      </c>
    </row>
    <row r="2564" spans="1:20" ht="28.8" x14ac:dyDescent="0.3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11">
        <f t="shared" si="120"/>
        <v>42654.316423611112</v>
      </c>
      <c r="K2564" s="4">
        <v>1471005339</v>
      </c>
      <c r="L2564" s="11">
        <f t="shared" si="121"/>
        <v>42594.316423611112</v>
      </c>
      <c r="M2564" s="4" t="b">
        <v>0</v>
      </c>
      <c r="N2564" s="4">
        <v>3</v>
      </c>
      <c r="O2564" s="16">
        <f>(E2564/D2564)*100</f>
        <v>0.75</v>
      </c>
      <c r="P2564" s="7">
        <f t="shared" si="122"/>
        <v>25</v>
      </c>
      <c r="Q2564" s="4" t="str">
        <f>LEFT(T2564,FIND("/",T2564,1)-1)</f>
        <v>food</v>
      </c>
      <c r="R2564" s="4" t="str">
        <f>RIGHT(T2564,LEN(T2564)-FIND("/",T2564))</f>
        <v>food trucks</v>
      </c>
      <c r="S2564" s="4" t="b">
        <v>0</v>
      </c>
      <c r="T2564" s="4" t="s">
        <v>8284</v>
      </c>
    </row>
    <row r="2565" spans="1:20" x14ac:dyDescent="0.3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11">
        <f t="shared" si="120"/>
        <v>42214.931145833332</v>
      </c>
      <c r="K2565" s="4">
        <v>1433042451</v>
      </c>
      <c r="L2565" s="11">
        <f t="shared" si="121"/>
        <v>42154.931145833332</v>
      </c>
      <c r="M2565" s="4" t="b">
        <v>0</v>
      </c>
      <c r="N2565" s="4">
        <v>0</v>
      </c>
      <c r="O2565" s="16">
        <f>(E2565/D2565)*100</f>
        <v>0</v>
      </c>
      <c r="P2565" s="7" t="e">
        <f t="shared" si="122"/>
        <v>#DIV/0!</v>
      </c>
      <c r="Q2565" s="4" t="str">
        <f>LEFT(T2565,FIND("/",T2565,1)-1)</f>
        <v>food</v>
      </c>
      <c r="R2565" s="4" t="str">
        <f>RIGHT(T2565,LEN(T2565)-FIND("/",T2565))</f>
        <v>food trucks</v>
      </c>
      <c r="S2565" s="4" t="b">
        <v>0</v>
      </c>
      <c r="T2565" s="4" t="s">
        <v>8284</v>
      </c>
    </row>
    <row r="2566" spans="1:20" ht="28.8" x14ac:dyDescent="0.3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11">
        <f t="shared" si="120"/>
        <v>41851.83216435185</v>
      </c>
      <c r="K2566" s="4">
        <v>1404262699</v>
      </c>
      <c r="L2566" s="11">
        <f t="shared" si="121"/>
        <v>41821.83216435185</v>
      </c>
      <c r="M2566" s="4" t="b">
        <v>0</v>
      </c>
      <c r="N2566" s="4">
        <v>0</v>
      </c>
      <c r="O2566" s="16">
        <f>(E2566/D2566)*100</f>
        <v>0</v>
      </c>
      <c r="P2566" s="7" t="e">
        <f t="shared" si="122"/>
        <v>#DIV/0!</v>
      </c>
      <c r="Q2566" s="4" t="str">
        <f>LEFT(T2566,FIND("/",T2566,1)-1)</f>
        <v>food</v>
      </c>
      <c r="R2566" s="4" t="str">
        <f>RIGHT(T2566,LEN(T2566)-FIND("/",T2566))</f>
        <v>food trucks</v>
      </c>
      <c r="S2566" s="4" t="b">
        <v>0</v>
      </c>
      <c r="T2566" s="4" t="s">
        <v>8284</v>
      </c>
    </row>
    <row r="2567" spans="1:20" x14ac:dyDescent="0.3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11">
        <f t="shared" si="120"/>
        <v>42499.659722222219</v>
      </c>
      <c r="K2567" s="4">
        <v>1457710589</v>
      </c>
      <c r="L2567" s="11">
        <f t="shared" si="121"/>
        <v>42440.442002314812</v>
      </c>
      <c r="M2567" s="4" t="b">
        <v>0</v>
      </c>
      <c r="N2567" s="4">
        <v>1</v>
      </c>
      <c r="O2567" s="16">
        <f>(E2567/D2567)*100</f>
        <v>1</v>
      </c>
      <c r="P2567" s="7">
        <f t="shared" si="122"/>
        <v>100</v>
      </c>
      <c r="Q2567" s="4" t="str">
        <f>LEFT(T2567,FIND("/",T2567,1)-1)</f>
        <v>food</v>
      </c>
      <c r="R2567" s="4" t="str">
        <f>RIGHT(T2567,LEN(T2567)-FIND("/",T2567))</f>
        <v>food trucks</v>
      </c>
      <c r="S2567" s="4" t="b">
        <v>0</v>
      </c>
      <c r="T2567" s="4" t="s">
        <v>8284</v>
      </c>
    </row>
    <row r="2568" spans="1:20" ht="28.8" x14ac:dyDescent="0.3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11">
        <f t="shared" si="120"/>
        <v>41872.772546296292</v>
      </c>
      <c r="K2568" s="4">
        <v>1406071948</v>
      </c>
      <c r="L2568" s="11">
        <f t="shared" si="121"/>
        <v>41842.772546296292</v>
      </c>
      <c r="M2568" s="4" t="b">
        <v>0</v>
      </c>
      <c r="N2568" s="4">
        <v>0</v>
      </c>
      <c r="O2568" s="16">
        <f>(E2568/D2568)*100</f>
        <v>0</v>
      </c>
      <c r="P2568" s="7" t="e">
        <f t="shared" si="122"/>
        <v>#DIV/0!</v>
      </c>
      <c r="Q2568" s="4" t="str">
        <f>LEFT(T2568,FIND("/",T2568,1)-1)</f>
        <v>food</v>
      </c>
      <c r="R2568" s="4" t="str">
        <f>RIGHT(T2568,LEN(T2568)-FIND("/",T2568))</f>
        <v>food trucks</v>
      </c>
      <c r="S2568" s="4" t="b">
        <v>0</v>
      </c>
      <c r="T2568" s="4" t="s">
        <v>8284</v>
      </c>
    </row>
    <row r="2569" spans="1:20" ht="28.8" x14ac:dyDescent="0.3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11">
        <f t="shared" si="120"/>
        <v>42117.670578703699</v>
      </c>
      <c r="K2569" s="4">
        <v>1427231138</v>
      </c>
      <c r="L2569" s="11">
        <f t="shared" si="121"/>
        <v>42087.670578703699</v>
      </c>
      <c r="M2569" s="4" t="b">
        <v>0</v>
      </c>
      <c r="N2569" s="4">
        <v>2</v>
      </c>
      <c r="O2569" s="16">
        <f>(E2569/D2569)*100</f>
        <v>0.26666666666666666</v>
      </c>
      <c r="P2569" s="7">
        <f t="shared" si="122"/>
        <v>60</v>
      </c>
      <c r="Q2569" s="4" t="str">
        <f>LEFT(T2569,FIND("/",T2569,1)-1)</f>
        <v>food</v>
      </c>
      <c r="R2569" s="4" t="str">
        <f>RIGHT(T2569,LEN(T2569)-FIND("/",T2569))</f>
        <v>food trucks</v>
      </c>
      <c r="S2569" s="4" t="b">
        <v>0</v>
      </c>
      <c r="T2569" s="4" t="s">
        <v>8284</v>
      </c>
    </row>
    <row r="2570" spans="1:20" ht="28.8" x14ac:dyDescent="0.3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11">
        <f t="shared" si="120"/>
        <v>42614.45826388889</v>
      </c>
      <c r="K2570" s="4">
        <v>1470153594</v>
      </c>
      <c r="L2570" s="11">
        <f t="shared" si="121"/>
        <v>42584.45826388889</v>
      </c>
      <c r="M2570" s="4" t="b">
        <v>0</v>
      </c>
      <c r="N2570" s="4">
        <v>1</v>
      </c>
      <c r="O2570" s="16">
        <f>(E2570/D2570)*100</f>
        <v>0.5</v>
      </c>
      <c r="P2570" s="7">
        <f t="shared" si="122"/>
        <v>50</v>
      </c>
      <c r="Q2570" s="4" t="str">
        <f>LEFT(T2570,FIND("/",T2570,1)-1)</f>
        <v>food</v>
      </c>
      <c r="R2570" s="4" t="str">
        <f>RIGHT(T2570,LEN(T2570)-FIND("/",T2570))</f>
        <v>food trucks</v>
      </c>
      <c r="S2570" s="4" t="b">
        <v>0</v>
      </c>
      <c r="T2570" s="4" t="s">
        <v>8284</v>
      </c>
    </row>
    <row r="2571" spans="1:20" x14ac:dyDescent="0.3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11">
        <f t="shared" si="120"/>
        <v>42263.897129629629</v>
      </c>
      <c r="K2571" s="4">
        <v>1439865112</v>
      </c>
      <c r="L2571" s="11">
        <f t="shared" si="121"/>
        <v>42233.897129629629</v>
      </c>
      <c r="M2571" s="4" t="b">
        <v>0</v>
      </c>
      <c r="N2571" s="4">
        <v>2</v>
      </c>
      <c r="O2571" s="16">
        <f>(E2571/D2571)*100</f>
        <v>2.2307692307692308</v>
      </c>
      <c r="P2571" s="7">
        <f t="shared" si="122"/>
        <v>72.5</v>
      </c>
      <c r="Q2571" s="4" t="str">
        <f>LEFT(T2571,FIND("/",T2571,1)-1)</f>
        <v>food</v>
      </c>
      <c r="R2571" s="4" t="str">
        <f>RIGHT(T2571,LEN(T2571)-FIND("/",T2571))</f>
        <v>food trucks</v>
      </c>
      <c r="S2571" s="4" t="b">
        <v>0</v>
      </c>
      <c r="T2571" s="4" t="s">
        <v>8284</v>
      </c>
    </row>
    <row r="2572" spans="1:20" ht="28.8" x14ac:dyDescent="0.3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11">
        <f t="shared" si="120"/>
        <v>42774.694849537038</v>
      </c>
      <c r="K2572" s="4">
        <v>1483998035</v>
      </c>
      <c r="L2572" s="11">
        <f t="shared" si="121"/>
        <v>42744.694849537038</v>
      </c>
      <c r="M2572" s="4" t="b">
        <v>0</v>
      </c>
      <c r="N2572" s="4">
        <v>2</v>
      </c>
      <c r="O2572" s="16">
        <f>(E2572/D2572)*100</f>
        <v>0.84285714285714297</v>
      </c>
      <c r="P2572" s="7">
        <f t="shared" si="122"/>
        <v>29.5</v>
      </c>
      <c r="Q2572" s="4" t="str">
        <f>LEFT(T2572,FIND("/",T2572,1)-1)</f>
        <v>food</v>
      </c>
      <c r="R2572" s="4" t="str">
        <f>RIGHT(T2572,LEN(T2572)-FIND("/",T2572))</f>
        <v>food trucks</v>
      </c>
      <c r="S2572" s="4" t="b">
        <v>0</v>
      </c>
      <c r="T2572" s="4" t="s">
        <v>8284</v>
      </c>
    </row>
    <row r="2573" spans="1:20" ht="28.8" x14ac:dyDescent="0.3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11">
        <f t="shared" si="120"/>
        <v>42509.133344907408</v>
      </c>
      <c r="K2573" s="4">
        <v>1458461521</v>
      </c>
      <c r="L2573" s="11">
        <f t="shared" si="121"/>
        <v>42449.133344907408</v>
      </c>
      <c r="M2573" s="4" t="b">
        <v>0</v>
      </c>
      <c r="N2573" s="4">
        <v>4</v>
      </c>
      <c r="O2573" s="16">
        <f>(E2573/D2573)*100</f>
        <v>0.25</v>
      </c>
      <c r="P2573" s="7">
        <f t="shared" si="122"/>
        <v>62.5</v>
      </c>
      <c r="Q2573" s="4" t="str">
        <f>LEFT(T2573,FIND("/",T2573,1)-1)</f>
        <v>food</v>
      </c>
      <c r="R2573" s="4" t="str">
        <f>RIGHT(T2573,LEN(T2573)-FIND("/",T2573))</f>
        <v>food trucks</v>
      </c>
      <c r="S2573" s="4" t="b">
        <v>0</v>
      </c>
      <c r="T2573" s="4" t="s">
        <v>8284</v>
      </c>
    </row>
    <row r="2574" spans="1:20" x14ac:dyDescent="0.3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11">
        <f t="shared" si="120"/>
        <v>42106.911076388882</v>
      </c>
      <c r="K2574" s="4">
        <v>1426301517</v>
      </c>
      <c r="L2574" s="11">
        <f t="shared" si="121"/>
        <v>42076.911076388882</v>
      </c>
      <c r="M2574" s="4" t="b">
        <v>0</v>
      </c>
      <c r="N2574" s="4">
        <v>0</v>
      </c>
      <c r="O2574" s="16">
        <f>(E2574/D2574)*100</f>
        <v>0</v>
      </c>
      <c r="P2574" s="7" t="e">
        <f t="shared" si="122"/>
        <v>#DIV/0!</v>
      </c>
      <c r="Q2574" s="4" t="str">
        <f>LEFT(T2574,FIND("/",T2574,1)-1)</f>
        <v>food</v>
      </c>
      <c r="R2574" s="4" t="str">
        <f>RIGHT(T2574,LEN(T2574)-FIND("/",T2574))</f>
        <v>food trucks</v>
      </c>
      <c r="S2574" s="4" t="b">
        <v>0</v>
      </c>
      <c r="T2574" s="4" t="s">
        <v>8284</v>
      </c>
    </row>
    <row r="2575" spans="1:20" ht="28.8" x14ac:dyDescent="0.3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11">
        <f t="shared" si="120"/>
        <v>41874.383668981478</v>
      </c>
      <c r="K2575" s="4">
        <v>1404915149</v>
      </c>
      <c r="L2575" s="11">
        <f t="shared" si="121"/>
        <v>41829.383668981478</v>
      </c>
      <c r="M2575" s="4" t="b">
        <v>0</v>
      </c>
      <c r="N2575" s="4">
        <v>0</v>
      </c>
      <c r="O2575" s="16">
        <f>(E2575/D2575)*100</f>
        <v>0</v>
      </c>
      <c r="P2575" s="7" t="e">
        <f t="shared" si="122"/>
        <v>#DIV/0!</v>
      </c>
      <c r="Q2575" s="4" t="str">
        <f>LEFT(T2575,FIND("/",T2575,1)-1)</f>
        <v>food</v>
      </c>
      <c r="R2575" s="4" t="str">
        <f>RIGHT(T2575,LEN(T2575)-FIND("/",T2575))</f>
        <v>food trucks</v>
      </c>
      <c r="S2575" s="4" t="b">
        <v>0</v>
      </c>
      <c r="T2575" s="4" t="s">
        <v>8284</v>
      </c>
    </row>
    <row r="2576" spans="1:20" ht="28.8" x14ac:dyDescent="0.3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11">
        <f t="shared" si="120"/>
        <v>42508.617418981477</v>
      </c>
      <c r="K2576" s="4">
        <v>1461786545</v>
      </c>
      <c r="L2576" s="11">
        <f t="shared" si="121"/>
        <v>42487.617418981477</v>
      </c>
      <c r="M2576" s="4" t="b">
        <v>0</v>
      </c>
      <c r="N2576" s="4">
        <v>0</v>
      </c>
      <c r="O2576" s="16">
        <f>(E2576/D2576)*100</f>
        <v>0</v>
      </c>
      <c r="P2576" s="7" t="e">
        <f t="shared" si="122"/>
        <v>#DIV/0!</v>
      </c>
      <c r="Q2576" s="4" t="str">
        <f>LEFT(T2576,FIND("/",T2576,1)-1)</f>
        <v>food</v>
      </c>
      <c r="R2576" s="4" t="str">
        <f>RIGHT(T2576,LEN(T2576)-FIND("/",T2576))</f>
        <v>food trucks</v>
      </c>
      <c r="S2576" s="4" t="b">
        <v>0</v>
      </c>
      <c r="T2576" s="4" t="s">
        <v>8284</v>
      </c>
    </row>
    <row r="2577" spans="1:20" ht="28.8" x14ac:dyDescent="0.3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11">
        <f t="shared" si="120"/>
        <v>42015.90039351851</v>
      </c>
      <c r="K2577" s="4">
        <v>1418438194</v>
      </c>
      <c r="L2577" s="11">
        <f t="shared" si="121"/>
        <v>41985.90039351851</v>
      </c>
      <c r="M2577" s="4" t="b">
        <v>0</v>
      </c>
      <c r="N2577" s="4">
        <v>0</v>
      </c>
      <c r="O2577" s="16">
        <f>(E2577/D2577)*100</f>
        <v>0</v>
      </c>
      <c r="P2577" s="7" t="e">
        <f t="shared" si="122"/>
        <v>#DIV/0!</v>
      </c>
      <c r="Q2577" s="4" t="str">
        <f>LEFT(T2577,FIND("/",T2577,1)-1)</f>
        <v>food</v>
      </c>
      <c r="R2577" s="4" t="str">
        <f>RIGHT(T2577,LEN(T2577)-FIND("/",T2577))</f>
        <v>food trucks</v>
      </c>
      <c r="S2577" s="4" t="b">
        <v>0</v>
      </c>
      <c r="T2577" s="4" t="s">
        <v>8284</v>
      </c>
    </row>
    <row r="2578" spans="1:20" x14ac:dyDescent="0.3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11">
        <f t="shared" si="120"/>
        <v>42104.759803240733</v>
      </c>
      <c r="K2578" s="4">
        <v>1424823247</v>
      </c>
      <c r="L2578" s="11">
        <f t="shared" si="121"/>
        <v>42059.801469907405</v>
      </c>
      <c r="M2578" s="4" t="b">
        <v>0</v>
      </c>
      <c r="N2578" s="4">
        <v>0</v>
      </c>
      <c r="O2578" s="16">
        <f>(E2578/D2578)*100</f>
        <v>0</v>
      </c>
      <c r="P2578" s="7" t="e">
        <f t="shared" si="122"/>
        <v>#DIV/0!</v>
      </c>
      <c r="Q2578" s="4" t="str">
        <f>LEFT(T2578,FIND("/",T2578,1)-1)</f>
        <v>food</v>
      </c>
      <c r="R2578" s="4" t="str">
        <f>RIGHT(T2578,LEN(T2578)-FIND("/",T2578))</f>
        <v>food trucks</v>
      </c>
      <c r="S2578" s="4" t="b">
        <v>0</v>
      </c>
      <c r="T2578" s="4" t="s">
        <v>8284</v>
      </c>
    </row>
    <row r="2579" spans="1:20" ht="28.8" x14ac:dyDescent="0.3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11">
        <f t="shared" si="120"/>
        <v>41855.612233796295</v>
      </c>
      <c r="K2579" s="4">
        <v>1405021297</v>
      </c>
      <c r="L2579" s="11">
        <f t="shared" si="121"/>
        <v>41830.612233796295</v>
      </c>
      <c r="M2579" s="4" t="b">
        <v>0</v>
      </c>
      <c r="N2579" s="4">
        <v>0</v>
      </c>
      <c r="O2579" s="16">
        <f>(E2579/D2579)*100</f>
        <v>0</v>
      </c>
      <c r="P2579" s="7" t="e">
        <f t="shared" si="122"/>
        <v>#DIV/0!</v>
      </c>
      <c r="Q2579" s="4" t="str">
        <f>LEFT(T2579,FIND("/",T2579,1)-1)</f>
        <v>food</v>
      </c>
      <c r="R2579" s="4" t="str">
        <f>RIGHT(T2579,LEN(T2579)-FIND("/",T2579))</f>
        <v>food trucks</v>
      </c>
      <c r="S2579" s="4" t="b">
        <v>0</v>
      </c>
      <c r="T2579" s="4" t="s">
        <v>8284</v>
      </c>
    </row>
    <row r="2580" spans="1:20" ht="28.8" x14ac:dyDescent="0.3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11">
        <f t="shared" si="120"/>
        <v>42286.499999999993</v>
      </c>
      <c r="K2580" s="4">
        <v>1440203579</v>
      </c>
      <c r="L2580" s="11">
        <f t="shared" si="121"/>
        <v>42237.814571759263</v>
      </c>
      <c r="M2580" s="4" t="b">
        <v>0</v>
      </c>
      <c r="N2580" s="4">
        <v>0</v>
      </c>
      <c r="O2580" s="16">
        <f>(E2580/D2580)*100</f>
        <v>0</v>
      </c>
      <c r="P2580" s="7" t="e">
        <f t="shared" si="122"/>
        <v>#DIV/0!</v>
      </c>
      <c r="Q2580" s="4" t="str">
        <f>LEFT(T2580,FIND("/",T2580,1)-1)</f>
        <v>food</v>
      </c>
      <c r="R2580" s="4" t="str">
        <f>RIGHT(T2580,LEN(T2580)-FIND("/",T2580))</f>
        <v>food trucks</v>
      </c>
      <c r="S2580" s="4" t="b">
        <v>0</v>
      </c>
      <c r="T2580" s="4" t="s">
        <v>8284</v>
      </c>
    </row>
    <row r="2581" spans="1:20" ht="28.8" x14ac:dyDescent="0.3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11">
        <f t="shared" si="120"/>
        <v>41897.621562499997</v>
      </c>
      <c r="K2581" s="4">
        <v>1405626903</v>
      </c>
      <c r="L2581" s="11">
        <f t="shared" si="121"/>
        <v>41837.621562499997</v>
      </c>
      <c r="M2581" s="4" t="b">
        <v>0</v>
      </c>
      <c r="N2581" s="4">
        <v>12</v>
      </c>
      <c r="O2581" s="16">
        <f>(E2581/D2581)*100</f>
        <v>0.13849999999999998</v>
      </c>
      <c r="P2581" s="7">
        <f t="shared" si="122"/>
        <v>23.083333333333332</v>
      </c>
      <c r="Q2581" s="4" t="str">
        <f>LEFT(T2581,FIND("/",T2581,1)-1)</f>
        <v>food</v>
      </c>
      <c r="R2581" s="4" t="str">
        <f>RIGHT(T2581,LEN(T2581)-FIND("/",T2581))</f>
        <v>food trucks</v>
      </c>
      <c r="S2581" s="4" t="b">
        <v>0</v>
      </c>
      <c r="T2581" s="4" t="s">
        <v>8284</v>
      </c>
    </row>
    <row r="2582" spans="1:20" x14ac:dyDescent="0.3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11">
        <f t="shared" si="120"/>
        <v>42139.916666666664</v>
      </c>
      <c r="K2582" s="4">
        <v>1429170603</v>
      </c>
      <c r="L2582" s="11">
        <f t="shared" si="121"/>
        <v>42110.118090277778</v>
      </c>
      <c r="M2582" s="4" t="b">
        <v>0</v>
      </c>
      <c r="N2582" s="4">
        <v>2</v>
      </c>
      <c r="O2582" s="16">
        <f>(E2582/D2582)*100</f>
        <v>0.6</v>
      </c>
      <c r="P2582" s="7">
        <f t="shared" si="122"/>
        <v>25.5</v>
      </c>
      <c r="Q2582" s="4" t="str">
        <f>LEFT(T2582,FIND("/",T2582,1)-1)</f>
        <v>food</v>
      </c>
      <c r="R2582" s="4" t="str">
        <f>RIGHT(T2582,LEN(T2582)-FIND("/",T2582))</f>
        <v>food trucks</v>
      </c>
      <c r="S2582" s="4" t="b">
        <v>0</v>
      </c>
      <c r="T2582" s="4" t="s">
        <v>8284</v>
      </c>
    </row>
    <row r="2583" spans="1:20" x14ac:dyDescent="0.3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11">
        <f t="shared" si="120"/>
        <v>42324.461782407401</v>
      </c>
      <c r="K2583" s="4">
        <v>1445094298</v>
      </c>
      <c r="L2583" s="11">
        <f t="shared" si="121"/>
        <v>42294.420115740737</v>
      </c>
      <c r="M2583" s="4" t="b">
        <v>0</v>
      </c>
      <c r="N2583" s="4">
        <v>11</v>
      </c>
      <c r="O2583" s="16">
        <f>(E2583/D2583)*100</f>
        <v>10.6</v>
      </c>
      <c r="P2583" s="7">
        <f t="shared" si="122"/>
        <v>48.18181818181818</v>
      </c>
      <c r="Q2583" s="4" t="str">
        <f>LEFT(T2583,FIND("/",T2583,1)-1)</f>
        <v>food</v>
      </c>
      <c r="R2583" s="4" t="str">
        <f>RIGHT(T2583,LEN(T2583)-FIND("/",T2583))</f>
        <v>food trucks</v>
      </c>
      <c r="S2583" s="4" t="b">
        <v>0</v>
      </c>
      <c r="T2583" s="4" t="s">
        <v>8284</v>
      </c>
    </row>
    <row r="2584" spans="1:20" x14ac:dyDescent="0.3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11">
        <f t="shared" si="120"/>
        <v>42672.780486111107</v>
      </c>
      <c r="K2584" s="4">
        <v>1475192634</v>
      </c>
      <c r="L2584" s="11">
        <f t="shared" si="121"/>
        <v>42642.780486111107</v>
      </c>
      <c r="M2584" s="4" t="b">
        <v>0</v>
      </c>
      <c r="N2584" s="4">
        <v>1</v>
      </c>
      <c r="O2584" s="16">
        <f>(E2584/D2584)*100</f>
        <v>1.1111111111111111E-3</v>
      </c>
      <c r="P2584" s="7">
        <f t="shared" si="122"/>
        <v>1</v>
      </c>
      <c r="Q2584" s="4" t="str">
        <f>LEFT(T2584,FIND("/",T2584,1)-1)</f>
        <v>food</v>
      </c>
      <c r="R2584" s="4" t="str">
        <f>RIGHT(T2584,LEN(T2584)-FIND("/",T2584))</f>
        <v>food trucks</v>
      </c>
      <c r="S2584" s="4" t="b">
        <v>0</v>
      </c>
      <c r="T2584" s="4" t="s">
        <v>8284</v>
      </c>
    </row>
    <row r="2585" spans="1:20" x14ac:dyDescent="0.3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11">
        <f t="shared" si="120"/>
        <v>42079.519444444442</v>
      </c>
      <c r="K2585" s="4">
        <v>1421346480</v>
      </c>
      <c r="L2585" s="11">
        <f t="shared" si="121"/>
        <v>42019.561111111114</v>
      </c>
      <c r="M2585" s="4" t="b">
        <v>0</v>
      </c>
      <c r="N2585" s="4">
        <v>5</v>
      </c>
      <c r="O2585" s="16">
        <f>(E2585/D2585)*100</f>
        <v>0.5</v>
      </c>
      <c r="P2585" s="7">
        <f t="shared" si="122"/>
        <v>1</v>
      </c>
      <c r="Q2585" s="4" t="str">
        <f>LEFT(T2585,FIND("/",T2585,1)-1)</f>
        <v>food</v>
      </c>
      <c r="R2585" s="4" t="str">
        <f>RIGHT(T2585,LEN(T2585)-FIND("/",T2585))</f>
        <v>food trucks</v>
      </c>
      <c r="S2585" s="4" t="b">
        <v>0</v>
      </c>
      <c r="T2585" s="4" t="s">
        <v>8284</v>
      </c>
    </row>
    <row r="2586" spans="1:20" x14ac:dyDescent="0.3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11">
        <f t="shared" si="120"/>
        <v>42169.964918981481</v>
      </c>
      <c r="K2586" s="4">
        <v>1431749369</v>
      </c>
      <c r="L2586" s="11">
        <f t="shared" si="121"/>
        <v>42139.964918981481</v>
      </c>
      <c r="M2586" s="4" t="b">
        <v>0</v>
      </c>
      <c r="N2586" s="4">
        <v>0</v>
      </c>
      <c r="O2586" s="16">
        <f>(E2586/D2586)*100</f>
        <v>0</v>
      </c>
      <c r="P2586" s="7" t="e">
        <f t="shared" si="122"/>
        <v>#DIV/0!</v>
      </c>
      <c r="Q2586" s="4" t="str">
        <f>LEFT(T2586,FIND("/",T2586,1)-1)</f>
        <v>food</v>
      </c>
      <c r="R2586" s="4" t="str">
        <f>RIGHT(T2586,LEN(T2586)-FIND("/",T2586))</f>
        <v>food trucks</v>
      </c>
      <c r="S2586" s="4" t="b">
        <v>0</v>
      </c>
      <c r="T2586" s="4" t="s">
        <v>8284</v>
      </c>
    </row>
    <row r="2587" spans="1:20" ht="28.8" x14ac:dyDescent="0.3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11">
        <f t="shared" si="120"/>
        <v>41825.754999999997</v>
      </c>
      <c r="K2587" s="4">
        <v>1402009632</v>
      </c>
      <c r="L2587" s="11">
        <f t="shared" si="121"/>
        <v>41795.754999999997</v>
      </c>
      <c r="M2587" s="4" t="b">
        <v>0</v>
      </c>
      <c r="N2587" s="4">
        <v>1</v>
      </c>
      <c r="O2587" s="16">
        <f>(E2587/D2587)*100</f>
        <v>0.16666666666666669</v>
      </c>
      <c r="P2587" s="7">
        <f t="shared" si="122"/>
        <v>50</v>
      </c>
      <c r="Q2587" s="4" t="str">
        <f>LEFT(T2587,FIND("/",T2587,1)-1)</f>
        <v>food</v>
      </c>
      <c r="R2587" s="4" t="str">
        <f>RIGHT(T2587,LEN(T2587)-FIND("/",T2587))</f>
        <v>food trucks</v>
      </c>
      <c r="S2587" s="4" t="b">
        <v>0</v>
      </c>
      <c r="T2587" s="4" t="s">
        <v>8284</v>
      </c>
    </row>
    <row r="2588" spans="1:20" x14ac:dyDescent="0.3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11">
        <f t="shared" si="120"/>
        <v>42363.121944444443</v>
      </c>
      <c r="K2588" s="4">
        <v>1448438136</v>
      </c>
      <c r="L2588" s="11">
        <f t="shared" si="121"/>
        <v>42333.121944444443</v>
      </c>
      <c r="M2588" s="4" t="b">
        <v>0</v>
      </c>
      <c r="N2588" s="4">
        <v>1</v>
      </c>
      <c r="O2588" s="16">
        <f>(E2588/D2588)*100</f>
        <v>0.16666666666666669</v>
      </c>
      <c r="P2588" s="7">
        <f t="shared" si="122"/>
        <v>5</v>
      </c>
      <c r="Q2588" s="4" t="str">
        <f>LEFT(T2588,FIND("/",T2588,1)-1)</f>
        <v>food</v>
      </c>
      <c r="R2588" s="4" t="str">
        <f>RIGHT(T2588,LEN(T2588)-FIND("/",T2588))</f>
        <v>food trucks</v>
      </c>
      <c r="S2588" s="4" t="b">
        <v>0</v>
      </c>
      <c r="T2588" s="4" t="s">
        <v>8284</v>
      </c>
    </row>
    <row r="2589" spans="1:20" x14ac:dyDescent="0.3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11">
        <f t="shared" si="120"/>
        <v>42368.467048611106</v>
      </c>
      <c r="K2589" s="4">
        <v>1448899953</v>
      </c>
      <c r="L2589" s="11">
        <f t="shared" si="121"/>
        <v>42338.467048611106</v>
      </c>
      <c r="M2589" s="4" t="b">
        <v>0</v>
      </c>
      <c r="N2589" s="4">
        <v>6</v>
      </c>
      <c r="O2589" s="16">
        <f>(E2589/D2589)*100</f>
        <v>2.4340000000000002</v>
      </c>
      <c r="P2589" s="7">
        <f t="shared" si="122"/>
        <v>202.83333333333334</v>
      </c>
      <c r="Q2589" s="4" t="str">
        <f>LEFT(T2589,FIND("/",T2589,1)-1)</f>
        <v>food</v>
      </c>
      <c r="R2589" s="4" t="str">
        <f>RIGHT(T2589,LEN(T2589)-FIND("/",T2589))</f>
        <v>food trucks</v>
      </c>
      <c r="S2589" s="4" t="b">
        <v>0</v>
      </c>
      <c r="T2589" s="4" t="s">
        <v>8284</v>
      </c>
    </row>
    <row r="2590" spans="1:20" ht="28.8" x14ac:dyDescent="0.3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11">
        <f t="shared" si="120"/>
        <v>42094.343055555553</v>
      </c>
      <c r="K2590" s="4">
        <v>1423325626</v>
      </c>
      <c r="L2590" s="11">
        <f t="shared" si="121"/>
        <v>42042.467893518515</v>
      </c>
      <c r="M2590" s="4" t="b">
        <v>0</v>
      </c>
      <c r="N2590" s="4">
        <v>8</v>
      </c>
      <c r="O2590" s="16">
        <f>(E2590/D2590)*100</f>
        <v>3.8833333333333329</v>
      </c>
      <c r="P2590" s="7">
        <f t="shared" si="122"/>
        <v>29.125</v>
      </c>
      <c r="Q2590" s="4" t="str">
        <f>LEFT(T2590,FIND("/",T2590,1)-1)</f>
        <v>food</v>
      </c>
      <c r="R2590" s="4" t="str">
        <f>RIGHT(T2590,LEN(T2590)-FIND("/",T2590))</f>
        <v>food trucks</v>
      </c>
      <c r="S2590" s="4" t="b">
        <v>0</v>
      </c>
      <c r="T2590" s="4" t="s">
        <v>8284</v>
      </c>
    </row>
    <row r="2591" spans="1:20" ht="28.8" x14ac:dyDescent="0.3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11">
        <f t="shared" si="120"/>
        <v>42452.286192129628</v>
      </c>
      <c r="K2591" s="4">
        <v>1456145527</v>
      </c>
      <c r="L2591" s="11">
        <f t="shared" si="121"/>
        <v>42422.327858796292</v>
      </c>
      <c r="M2591" s="4" t="b">
        <v>0</v>
      </c>
      <c r="N2591" s="4">
        <v>1</v>
      </c>
      <c r="O2591" s="16">
        <f>(E2591/D2591)*100</f>
        <v>0.01</v>
      </c>
      <c r="P2591" s="7">
        <f t="shared" si="122"/>
        <v>5</v>
      </c>
      <c r="Q2591" s="4" t="str">
        <f>LEFT(T2591,FIND("/",T2591,1)-1)</f>
        <v>food</v>
      </c>
      <c r="R2591" s="4" t="str">
        <f>RIGHT(T2591,LEN(T2591)-FIND("/",T2591))</f>
        <v>food trucks</v>
      </c>
      <c r="S2591" s="4" t="b">
        <v>0</v>
      </c>
      <c r="T2591" s="4" t="s">
        <v>8284</v>
      </c>
    </row>
    <row r="2592" spans="1:20" ht="28.8" x14ac:dyDescent="0.3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11">
        <f t="shared" si="120"/>
        <v>42395.380752314813</v>
      </c>
      <c r="K2592" s="4">
        <v>1453212497</v>
      </c>
      <c r="L2592" s="11">
        <f t="shared" si="121"/>
        <v>42388.380752314813</v>
      </c>
      <c r="M2592" s="4" t="b">
        <v>0</v>
      </c>
      <c r="N2592" s="4">
        <v>0</v>
      </c>
      <c r="O2592" s="16">
        <f>(E2592/D2592)*100</f>
        <v>0</v>
      </c>
      <c r="P2592" s="7" t="e">
        <f t="shared" si="122"/>
        <v>#DIV/0!</v>
      </c>
      <c r="Q2592" s="4" t="str">
        <f>LEFT(T2592,FIND("/",T2592,1)-1)</f>
        <v>food</v>
      </c>
      <c r="R2592" s="4" t="str">
        <f>RIGHT(T2592,LEN(T2592)-FIND("/",T2592))</f>
        <v>food trucks</v>
      </c>
      <c r="S2592" s="4" t="b">
        <v>0</v>
      </c>
      <c r="T2592" s="4" t="s">
        <v>8284</v>
      </c>
    </row>
    <row r="2593" spans="1:20" ht="28.8" x14ac:dyDescent="0.3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11">
        <f t="shared" si="120"/>
        <v>42442.656527777777</v>
      </c>
      <c r="K2593" s="4">
        <v>1452721524</v>
      </c>
      <c r="L2593" s="11">
        <f t="shared" si="121"/>
        <v>42382.698194444441</v>
      </c>
      <c r="M2593" s="4" t="b">
        <v>0</v>
      </c>
      <c r="N2593" s="4">
        <v>2</v>
      </c>
      <c r="O2593" s="16">
        <f>(E2593/D2593)*100</f>
        <v>1.7333333333333332</v>
      </c>
      <c r="P2593" s="7">
        <f t="shared" si="122"/>
        <v>13</v>
      </c>
      <c r="Q2593" s="4" t="str">
        <f>LEFT(T2593,FIND("/",T2593,1)-1)</f>
        <v>food</v>
      </c>
      <c r="R2593" s="4" t="str">
        <f>RIGHT(T2593,LEN(T2593)-FIND("/",T2593))</f>
        <v>food trucks</v>
      </c>
      <c r="S2593" s="4" t="b">
        <v>0</v>
      </c>
      <c r="T2593" s="4" t="s">
        <v>8284</v>
      </c>
    </row>
    <row r="2594" spans="1:20" ht="28.8" x14ac:dyDescent="0.3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11">
        <f t="shared" si="120"/>
        <v>41917.592835648145</v>
      </c>
      <c r="K2594" s="4">
        <v>1409944421</v>
      </c>
      <c r="L2594" s="11">
        <f t="shared" si="121"/>
        <v>41887.592835648145</v>
      </c>
      <c r="M2594" s="4" t="b">
        <v>0</v>
      </c>
      <c r="N2594" s="4">
        <v>1</v>
      </c>
      <c r="O2594" s="16">
        <f>(E2594/D2594)*100</f>
        <v>0.16666666666666669</v>
      </c>
      <c r="P2594" s="7">
        <f t="shared" si="122"/>
        <v>50</v>
      </c>
      <c r="Q2594" s="4" t="str">
        <f>LEFT(T2594,FIND("/",T2594,1)-1)</f>
        <v>food</v>
      </c>
      <c r="R2594" s="4" t="str">
        <f>RIGHT(T2594,LEN(T2594)-FIND("/",T2594))</f>
        <v>food trucks</v>
      </c>
      <c r="S2594" s="4" t="b">
        <v>0</v>
      </c>
      <c r="T2594" s="4" t="s">
        <v>8284</v>
      </c>
    </row>
    <row r="2595" spans="1:20" ht="28.8" x14ac:dyDescent="0.3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11">
        <f t="shared" si="120"/>
        <v>42119.636875000004</v>
      </c>
      <c r="K2595" s="4">
        <v>1427401026</v>
      </c>
      <c r="L2595" s="11">
        <f t="shared" si="121"/>
        <v>42089.636875000004</v>
      </c>
      <c r="M2595" s="4" t="b">
        <v>0</v>
      </c>
      <c r="N2595" s="4">
        <v>0</v>
      </c>
      <c r="O2595" s="16">
        <f>(E2595/D2595)*100</f>
        <v>0</v>
      </c>
      <c r="P2595" s="7" t="e">
        <f t="shared" si="122"/>
        <v>#DIV/0!</v>
      </c>
      <c r="Q2595" s="4" t="str">
        <f>LEFT(T2595,FIND("/",T2595,1)-1)</f>
        <v>food</v>
      </c>
      <c r="R2595" s="4" t="str">
        <f>RIGHT(T2595,LEN(T2595)-FIND("/",T2595))</f>
        <v>food trucks</v>
      </c>
      <c r="S2595" s="4" t="b">
        <v>0</v>
      </c>
      <c r="T2595" s="4" t="s">
        <v>8284</v>
      </c>
    </row>
    <row r="2596" spans="1:20" ht="28.8" x14ac:dyDescent="0.3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11">
        <f t="shared" si="120"/>
        <v>41858.759583333333</v>
      </c>
      <c r="K2596" s="4">
        <v>1404861228</v>
      </c>
      <c r="L2596" s="11">
        <f t="shared" si="121"/>
        <v>41828.759583333333</v>
      </c>
      <c r="M2596" s="4" t="b">
        <v>0</v>
      </c>
      <c r="N2596" s="4">
        <v>1</v>
      </c>
      <c r="O2596" s="16">
        <f>(E2596/D2596)*100</f>
        <v>1.25E-3</v>
      </c>
      <c r="P2596" s="7">
        <f t="shared" si="122"/>
        <v>1</v>
      </c>
      <c r="Q2596" s="4" t="str">
        <f>LEFT(T2596,FIND("/",T2596,1)-1)</f>
        <v>food</v>
      </c>
      <c r="R2596" s="4" t="str">
        <f>RIGHT(T2596,LEN(T2596)-FIND("/",T2596))</f>
        <v>food trucks</v>
      </c>
      <c r="S2596" s="4" t="b">
        <v>0</v>
      </c>
      <c r="T2596" s="4" t="s">
        <v>8284</v>
      </c>
    </row>
    <row r="2597" spans="1:20" x14ac:dyDescent="0.3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11">
        <f t="shared" si="120"/>
        <v>42790.035879629628</v>
      </c>
      <c r="K2597" s="4">
        <v>1485323500</v>
      </c>
      <c r="L2597" s="11">
        <f t="shared" si="121"/>
        <v>42760.035879629628</v>
      </c>
      <c r="M2597" s="4" t="b">
        <v>0</v>
      </c>
      <c r="N2597" s="4">
        <v>19</v>
      </c>
      <c r="O2597" s="16">
        <f>(E2597/D2597)*100</f>
        <v>12.166666666666668</v>
      </c>
      <c r="P2597" s="7">
        <f t="shared" si="122"/>
        <v>96.05263157894737</v>
      </c>
      <c r="Q2597" s="4" t="str">
        <f>LEFT(T2597,FIND("/",T2597,1)-1)</f>
        <v>food</v>
      </c>
      <c r="R2597" s="4" t="str">
        <f>RIGHT(T2597,LEN(T2597)-FIND("/",T2597))</f>
        <v>food trucks</v>
      </c>
      <c r="S2597" s="4" t="b">
        <v>0</v>
      </c>
      <c r="T2597" s="4" t="s">
        <v>8284</v>
      </c>
    </row>
    <row r="2598" spans="1:20" ht="28.8" x14ac:dyDescent="0.3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11">
        <f t="shared" si="120"/>
        <v>41858.45612268518</v>
      </c>
      <c r="K2598" s="4">
        <v>1404835009</v>
      </c>
      <c r="L2598" s="11">
        <f t="shared" si="121"/>
        <v>41828.45612268518</v>
      </c>
      <c r="M2598" s="4" t="b">
        <v>0</v>
      </c>
      <c r="N2598" s="4">
        <v>27</v>
      </c>
      <c r="O2598" s="16">
        <f>(E2598/D2598)*100</f>
        <v>23.588571428571427</v>
      </c>
      <c r="P2598" s="7">
        <f t="shared" si="122"/>
        <v>305.77777777777777</v>
      </c>
      <c r="Q2598" s="4" t="str">
        <f>LEFT(T2598,FIND("/",T2598,1)-1)</f>
        <v>food</v>
      </c>
      <c r="R2598" s="4" t="str">
        <f>RIGHT(T2598,LEN(T2598)-FIND("/",T2598))</f>
        <v>food trucks</v>
      </c>
      <c r="S2598" s="4" t="b">
        <v>0</v>
      </c>
      <c r="T2598" s="4" t="s">
        <v>8284</v>
      </c>
    </row>
    <row r="2599" spans="1:20" ht="28.8" x14ac:dyDescent="0.3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11">
        <f t="shared" si="120"/>
        <v>42540.133298611108</v>
      </c>
      <c r="K2599" s="4">
        <v>1463731917</v>
      </c>
      <c r="L2599" s="11">
        <f t="shared" si="121"/>
        <v>42510.133298611108</v>
      </c>
      <c r="M2599" s="4" t="b">
        <v>0</v>
      </c>
      <c r="N2599" s="4">
        <v>7</v>
      </c>
      <c r="O2599" s="16">
        <f>(E2599/D2599)*100</f>
        <v>5.6666666666666661</v>
      </c>
      <c r="P2599" s="7">
        <f t="shared" si="122"/>
        <v>12.142857142857142</v>
      </c>
      <c r="Q2599" s="4" t="str">
        <f>LEFT(T2599,FIND("/",T2599,1)-1)</f>
        <v>food</v>
      </c>
      <c r="R2599" s="4" t="str">
        <f>RIGHT(T2599,LEN(T2599)-FIND("/",T2599))</f>
        <v>food trucks</v>
      </c>
      <c r="S2599" s="4" t="b">
        <v>0</v>
      </c>
      <c r="T2599" s="4" t="s">
        <v>8284</v>
      </c>
    </row>
    <row r="2600" spans="1:20" x14ac:dyDescent="0.3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11">
        <f t="shared" si="120"/>
        <v>42270.631956018515</v>
      </c>
      <c r="K2600" s="4">
        <v>1440447001</v>
      </c>
      <c r="L2600" s="11">
        <f t="shared" si="121"/>
        <v>42240.631956018515</v>
      </c>
      <c r="M2600" s="4" t="b">
        <v>0</v>
      </c>
      <c r="N2600" s="4">
        <v>14</v>
      </c>
      <c r="O2600" s="16">
        <f>(E2600/D2600)*100</f>
        <v>39</v>
      </c>
      <c r="P2600" s="7">
        <f t="shared" si="122"/>
        <v>83.571428571428569</v>
      </c>
      <c r="Q2600" s="4" t="str">
        <f>LEFT(T2600,FIND("/",T2600,1)-1)</f>
        <v>food</v>
      </c>
      <c r="R2600" s="4" t="str">
        <f>RIGHT(T2600,LEN(T2600)-FIND("/",T2600))</f>
        <v>food trucks</v>
      </c>
      <c r="S2600" s="4" t="b">
        <v>0</v>
      </c>
      <c r="T2600" s="4" t="s">
        <v>8284</v>
      </c>
    </row>
    <row r="2601" spans="1:20" x14ac:dyDescent="0.3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11">
        <f t="shared" si="120"/>
        <v>41854.545682870368</v>
      </c>
      <c r="K2601" s="4">
        <v>1403201147</v>
      </c>
      <c r="L2601" s="11">
        <f t="shared" si="121"/>
        <v>41809.545682870368</v>
      </c>
      <c r="M2601" s="4" t="b">
        <v>0</v>
      </c>
      <c r="N2601" s="4">
        <v>5</v>
      </c>
      <c r="O2601" s="16">
        <f>(E2601/D2601)*100</f>
        <v>0.99546510341776351</v>
      </c>
      <c r="P2601" s="7">
        <f t="shared" si="122"/>
        <v>18</v>
      </c>
      <c r="Q2601" s="4" t="str">
        <f>LEFT(T2601,FIND("/",T2601,1)-1)</f>
        <v>food</v>
      </c>
      <c r="R2601" s="4" t="str">
        <f>RIGHT(T2601,LEN(T2601)-FIND("/",T2601))</f>
        <v>food trucks</v>
      </c>
      <c r="S2601" s="4" t="b">
        <v>0</v>
      </c>
      <c r="T2601" s="4" t="s">
        <v>8284</v>
      </c>
    </row>
    <row r="2602" spans="1:20" x14ac:dyDescent="0.3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11">
        <f t="shared" si="120"/>
        <v>42454.650462962956</v>
      </c>
      <c r="K2602" s="4">
        <v>1453757800</v>
      </c>
      <c r="L2602" s="11">
        <f t="shared" si="121"/>
        <v>42394.692129629628</v>
      </c>
      <c r="M2602" s="4" t="b">
        <v>0</v>
      </c>
      <c r="N2602" s="4">
        <v>30</v>
      </c>
      <c r="O2602" s="16">
        <f>(E2602/D2602)*100</f>
        <v>6.9320000000000004</v>
      </c>
      <c r="P2602" s="7">
        <f t="shared" si="122"/>
        <v>115.53333333333333</v>
      </c>
      <c r="Q2602" s="4" t="str">
        <f>LEFT(T2602,FIND("/",T2602,1)-1)</f>
        <v>food</v>
      </c>
      <c r="R2602" s="4" t="str">
        <f>RIGHT(T2602,LEN(T2602)-FIND("/",T2602))</f>
        <v>food trucks</v>
      </c>
      <c r="S2602" s="4" t="b">
        <v>0</v>
      </c>
      <c r="T2602" s="4" t="s">
        <v>8284</v>
      </c>
    </row>
    <row r="2603" spans="1:20" ht="28.8" x14ac:dyDescent="0.3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11">
        <f t="shared" si="120"/>
        <v>41164.957638888889</v>
      </c>
      <c r="K2603" s="4">
        <v>1346276349</v>
      </c>
      <c r="L2603" s="11">
        <f t="shared" si="121"/>
        <v>41150.69385416666</v>
      </c>
      <c r="M2603" s="4" t="b">
        <v>1</v>
      </c>
      <c r="N2603" s="4">
        <v>151</v>
      </c>
      <c r="O2603" s="16">
        <f>(E2603/D2603)*100</f>
        <v>661.4</v>
      </c>
      <c r="P2603" s="7">
        <f t="shared" si="122"/>
        <v>21.900662251655628</v>
      </c>
      <c r="Q2603" s="4" t="str">
        <f>LEFT(T2603,FIND("/",T2603,1)-1)</f>
        <v>technology</v>
      </c>
      <c r="R2603" s="4" t="str">
        <f>RIGHT(T2603,LEN(T2603)-FIND("/",T2603))</f>
        <v>space exploration</v>
      </c>
      <c r="S2603" s="4" t="b">
        <v>1</v>
      </c>
      <c r="T2603" s="4" t="s">
        <v>8301</v>
      </c>
    </row>
    <row r="2604" spans="1:20" x14ac:dyDescent="0.3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11">
        <f t="shared" si="120"/>
        <v>41955.680555555555</v>
      </c>
      <c r="K2604" s="4">
        <v>1412358968</v>
      </c>
      <c r="L2604" s="11">
        <f t="shared" si="121"/>
        <v>41915.538981481477</v>
      </c>
      <c r="M2604" s="4" t="b">
        <v>1</v>
      </c>
      <c r="N2604" s="4">
        <v>489</v>
      </c>
      <c r="O2604" s="16">
        <f>(E2604/D2604)*100</f>
        <v>326.0916666666667</v>
      </c>
      <c r="P2604" s="7">
        <f t="shared" si="122"/>
        <v>80.022494887525568</v>
      </c>
      <c r="Q2604" s="4" t="str">
        <f>LEFT(T2604,FIND("/",T2604,1)-1)</f>
        <v>technology</v>
      </c>
      <c r="R2604" s="4" t="str">
        <f>RIGHT(T2604,LEN(T2604)-FIND("/",T2604))</f>
        <v>space exploration</v>
      </c>
      <c r="S2604" s="4" t="b">
        <v>1</v>
      </c>
      <c r="T2604" s="4" t="s">
        <v>8301</v>
      </c>
    </row>
    <row r="2605" spans="1:20" x14ac:dyDescent="0.3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11">
        <f t="shared" si="120"/>
        <v>41631.704328703701</v>
      </c>
      <c r="K2605" s="4">
        <v>1386626054</v>
      </c>
      <c r="L2605" s="11">
        <f t="shared" si="121"/>
        <v>41617.704328703701</v>
      </c>
      <c r="M2605" s="4" t="b">
        <v>1</v>
      </c>
      <c r="N2605" s="4">
        <v>50</v>
      </c>
      <c r="O2605" s="16">
        <f>(E2605/D2605)*100</f>
        <v>101.48571428571429</v>
      </c>
      <c r="P2605" s="7">
        <f t="shared" si="122"/>
        <v>35.520000000000003</v>
      </c>
      <c r="Q2605" s="4" t="str">
        <f>LEFT(T2605,FIND("/",T2605,1)-1)</f>
        <v>technology</v>
      </c>
      <c r="R2605" s="4" t="str">
        <f>RIGHT(T2605,LEN(T2605)-FIND("/",T2605))</f>
        <v>space exploration</v>
      </c>
      <c r="S2605" s="4" t="b">
        <v>1</v>
      </c>
      <c r="T2605" s="4" t="s">
        <v>8301</v>
      </c>
    </row>
    <row r="2606" spans="1:20" x14ac:dyDescent="0.3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11">
        <f t="shared" si="120"/>
        <v>41027.842858796292</v>
      </c>
      <c r="K2606" s="4">
        <v>1333070023</v>
      </c>
      <c r="L2606" s="11">
        <f t="shared" si="121"/>
        <v>40997.842858796292</v>
      </c>
      <c r="M2606" s="4" t="b">
        <v>1</v>
      </c>
      <c r="N2606" s="4">
        <v>321</v>
      </c>
      <c r="O2606" s="16">
        <f>(E2606/D2606)*100</f>
        <v>104.21799999999999</v>
      </c>
      <c r="P2606" s="7">
        <f t="shared" si="122"/>
        <v>64.933333333333323</v>
      </c>
      <c r="Q2606" s="4" t="str">
        <f>LEFT(T2606,FIND("/",T2606,1)-1)</f>
        <v>technology</v>
      </c>
      <c r="R2606" s="4" t="str">
        <f>RIGHT(T2606,LEN(T2606)-FIND("/",T2606))</f>
        <v>space exploration</v>
      </c>
      <c r="S2606" s="4" t="b">
        <v>1</v>
      </c>
      <c r="T2606" s="4" t="s">
        <v>8301</v>
      </c>
    </row>
    <row r="2607" spans="1:20" ht="28.8" x14ac:dyDescent="0.3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11">
        <f t="shared" si="120"/>
        <v>42538.33321759259</v>
      </c>
      <c r="K2607" s="4">
        <v>1463576390</v>
      </c>
      <c r="L2607" s="11">
        <f t="shared" si="121"/>
        <v>42508.33321759259</v>
      </c>
      <c r="M2607" s="4" t="b">
        <v>1</v>
      </c>
      <c r="N2607" s="4">
        <v>1762</v>
      </c>
      <c r="O2607" s="16">
        <f>(E2607/D2607)*100</f>
        <v>107.42157000000002</v>
      </c>
      <c r="P2607" s="7">
        <f t="shared" si="122"/>
        <v>60.965703745743475</v>
      </c>
      <c r="Q2607" s="4" t="str">
        <f>LEFT(T2607,FIND("/",T2607,1)-1)</f>
        <v>technology</v>
      </c>
      <c r="R2607" s="4" t="str">
        <f>RIGHT(T2607,LEN(T2607)-FIND("/",T2607))</f>
        <v>space exploration</v>
      </c>
      <c r="S2607" s="4" t="b">
        <v>1</v>
      </c>
      <c r="T2607" s="4" t="s">
        <v>8301</v>
      </c>
    </row>
    <row r="2608" spans="1:20" ht="43.2" x14ac:dyDescent="0.3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11">
        <f t="shared" si="120"/>
        <v>41758.504421296297</v>
      </c>
      <c r="K2608" s="4">
        <v>1396026382</v>
      </c>
      <c r="L2608" s="11">
        <f t="shared" si="121"/>
        <v>41726.504421296297</v>
      </c>
      <c r="M2608" s="4" t="b">
        <v>1</v>
      </c>
      <c r="N2608" s="4">
        <v>385</v>
      </c>
      <c r="O2608" s="16">
        <f>(E2608/D2608)*100</f>
        <v>110.05454545454545</v>
      </c>
      <c r="P2608" s="7">
        <f t="shared" si="122"/>
        <v>31.444155844155844</v>
      </c>
      <c r="Q2608" s="4" t="str">
        <f>LEFT(T2608,FIND("/",T2608,1)-1)</f>
        <v>technology</v>
      </c>
      <c r="R2608" s="4" t="str">
        <f>RIGHT(T2608,LEN(T2608)-FIND("/",T2608))</f>
        <v>space exploration</v>
      </c>
      <c r="S2608" s="4" t="b">
        <v>1</v>
      </c>
      <c r="T2608" s="4" t="s">
        <v>8301</v>
      </c>
    </row>
    <row r="2609" spans="1:20" ht="28.8" x14ac:dyDescent="0.3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11">
        <f t="shared" si="120"/>
        <v>42227.874999999993</v>
      </c>
      <c r="K2609" s="4">
        <v>1435611572</v>
      </c>
      <c r="L2609" s="11">
        <f t="shared" si="121"/>
        <v>42184.666342592587</v>
      </c>
      <c r="M2609" s="4" t="b">
        <v>1</v>
      </c>
      <c r="N2609" s="4">
        <v>398</v>
      </c>
      <c r="O2609" s="16">
        <f>(E2609/D2609)*100</f>
        <v>407.7</v>
      </c>
      <c r="P2609" s="7">
        <f t="shared" si="122"/>
        <v>81.949748743718587</v>
      </c>
      <c r="Q2609" s="4" t="str">
        <f>LEFT(T2609,FIND("/",T2609,1)-1)</f>
        <v>technology</v>
      </c>
      <c r="R2609" s="4" t="str">
        <f>RIGHT(T2609,LEN(T2609)-FIND("/",T2609))</f>
        <v>space exploration</v>
      </c>
      <c r="S2609" s="4" t="b">
        <v>1</v>
      </c>
      <c r="T2609" s="4" t="s">
        <v>8301</v>
      </c>
    </row>
    <row r="2610" spans="1:20" x14ac:dyDescent="0.3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11">
        <f t="shared" si="120"/>
        <v>42808.791666666664</v>
      </c>
      <c r="K2610" s="4">
        <v>1485976468</v>
      </c>
      <c r="L2610" s="11">
        <f t="shared" si="121"/>
        <v>42767.593379629623</v>
      </c>
      <c r="M2610" s="4" t="b">
        <v>1</v>
      </c>
      <c r="N2610" s="4">
        <v>304</v>
      </c>
      <c r="O2610" s="16">
        <f>(E2610/D2610)*100</f>
        <v>223.92500000000001</v>
      </c>
      <c r="P2610" s="7">
        <f t="shared" si="122"/>
        <v>58.92763157894737</v>
      </c>
      <c r="Q2610" s="4" t="str">
        <f>LEFT(T2610,FIND("/",T2610,1)-1)</f>
        <v>technology</v>
      </c>
      <c r="R2610" s="4" t="str">
        <f>RIGHT(T2610,LEN(T2610)-FIND("/",T2610))</f>
        <v>space exploration</v>
      </c>
      <c r="S2610" s="4" t="b">
        <v>1</v>
      </c>
      <c r="T2610" s="4" t="s">
        <v>8301</v>
      </c>
    </row>
    <row r="2611" spans="1:20" ht="28.8" x14ac:dyDescent="0.3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11">
        <f t="shared" si="120"/>
        <v>41105.02952546296</v>
      </c>
      <c r="K2611" s="4">
        <v>1339738951</v>
      </c>
      <c r="L2611" s="11">
        <f t="shared" si="121"/>
        <v>41075.02952546296</v>
      </c>
      <c r="M2611" s="4" t="b">
        <v>1</v>
      </c>
      <c r="N2611" s="4">
        <v>676</v>
      </c>
      <c r="O2611" s="16">
        <f>(E2611/D2611)*100</f>
        <v>303.80111428571428</v>
      </c>
      <c r="P2611" s="7">
        <f t="shared" si="122"/>
        <v>157.29347633136095</v>
      </c>
      <c r="Q2611" s="4" t="str">
        <f>LEFT(T2611,FIND("/",T2611,1)-1)</f>
        <v>technology</v>
      </c>
      <c r="R2611" s="4" t="str">
        <f>RIGHT(T2611,LEN(T2611)-FIND("/",T2611))</f>
        <v>space exploration</v>
      </c>
      <c r="S2611" s="4" t="b">
        <v>1</v>
      </c>
      <c r="T2611" s="4" t="s">
        <v>8301</v>
      </c>
    </row>
    <row r="2612" spans="1:20" x14ac:dyDescent="0.3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11">
        <f t="shared" si="120"/>
        <v>42604.082638888889</v>
      </c>
      <c r="K2612" s="4">
        <v>1468444125</v>
      </c>
      <c r="L2612" s="11">
        <f t="shared" si="121"/>
        <v>42564.672743055555</v>
      </c>
      <c r="M2612" s="4" t="b">
        <v>1</v>
      </c>
      <c r="N2612" s="4">
        <v>577</v>
      </c>
      <c r="O2612" s="16">
        <f>(E2612/D2612)*100</f>
        <v>141.3251043268175</v>
      </c>
      <c r="P2612" s="7">
        <f t="shared" si="122"/>
        <v>55.758509532062391</v>
      </c>
      <c r="Q2612" s="4" t="str">
        <f>LEFT(T2612,FIND("/",T2612,1)-1)</f>
        <v>technology</v>
      </c>
      <c r="R2612" s="4" t="str">
        <f>RIGHT(T2612,LEN(T2612)-FIND("/",T2612))</f>
        <v>space exploration</v>
      </c>
      <c r="S2612" s="4" t="b">
        <v>1</v>
      </c>
      <c r="T2612" s="4" t="s">
        <v>8301</v>
      </c>
    </row>
    <row r="2613" spans="1:20" ht="28.8" x14ac:dyDescent="0.3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11">
        <f t="shared" si="120"/>
        <v>42737.749305555553</v>
      </c>
      <c r="K2613" s="4">
        <v>1480493014</v>
      </c>
      <c r="L2613" s="11">
        <f t="shared" si="121"/>
        <v>42704.127476851849</v>
      </c>
      <c r="M2613" s="4" t="b">
        <v>1</v>
      </c>
      <c r="N2613" s="4">
        <v>3663</v>
      </c>
      <c r="O2613" s="16">
        <f>(E2613/D2613)*100</f>
        <v>2790.6363636363635</v>
      </c>
      <c r="P2613" s="7">
        <f t="shared" si="122"/>
        <v>83.802893802893806</v>
      </c>
      <c r="Q2613" s="4" t="str">
        <f>LEFT(T2613,FIND("/",T2613,1)-1)</f>
        <v>technology</v>
      </c>
      <c r="R2613" s="4" t="str">
        <f>RIGHT(T2613,LEN(T2613)-FIND("/",T2613))</f>
        <v>space exploration</v>
      </c>
      <c r="S2613" s="4" t="b">
        <v>1</v>
      </c>
      <c r="T2613" s="4" t="s">
        <v>8301</v>
      </c>
    </row>
    <row r="2614" spans="1:20" ht="28.8" x14ac:dyDescent="0.3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11">
        <f t="shared" si="120"/>
        <v>42012.934837962959</v>
      </c>
      <c r="K2614" s="4">
        <v>1418095570</v>
      </c>
      <c r="L2614" s="11">
        <f t="shared" si="121"/>
        <v>41981.934837962959</v>
      </c>
      <c r="M2614" s="4" t="b">
        <v>1</v>
      </c>
      <c r="N2614" s="4">
        <v>294</v>
      </c>
      <c r="O2614" s="16">
        <f>(E2614/D2614)*100</f>
        <v>171.76130000000001</v>
      </c>
      <c r="P2614" s="7">
        <f t="shared" si="122"/>
        <v>58.422210884353746</v>
      </c>
      <c r="Q2614" s="4" t="str">
        <f>LEFT(T2614,FIND("/",T2614,1)-1)</f>
        <v>technology</v>
      </c>
      <c r="R2614" s="4" t="str">
        <f>RIGHT(T2614,LEN(T2614)-FIND("/",T2614))</f>
        <v>space exploration</v>
      </c>
      <c r="S2614" s="4" t="b">
        <v>1</v>
      </c>
      <c r="T2614" s="4" t="s">
        <v>8301</v>
      </c>
    </row>
    <row r="2615" spans="1:20" ht="28.8" x14ac:dyDescent="0.3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11">
        <f t="shared" si="120"/>
        <v>41173.609884259255</v>
      </c>
      <c r="K2615" s="4">
        <v>1345664294</v>
      </c>
      <c r="L2615" s="11">
        <f t="shared" si="121"/>
        <v>41143.609884259255</v>
      </c>
      <c r="M2615" s="4" t="b">
        <v>1</v>
      </c>
      <c r="N2615" s="4">
        <v>28</v>
      </c>
      <c r="O2615" s="16">
        <f>(E2615/D2615)*100</f>
        <v>101.01333333333334</v>
      </c>
      <c r="P2615" s="7">
        <f t="shared" si="122"/>
        <v>270.57142857142856</v>
      </c>
      <c r="Q2615" s="4" t="str">
        <f>LEFT(T2615,FIND("/",T2615,1)-1)</f>
        <v>technology</v>
      </c>
      <c r="R2615" s="4" t="str">
        <f>RIGHT(T2615,LEN(T2615)-FIND("/",T2615))</f>
        <v>space exploration</v>
      </c>
      <c r="S2615" s="4" t="b">
        <v>1</v>
      </c>
      <c r="T2615" s="4" t="s">
        <v>8301</v>
      </c>
    </row>
    <row r="2616" spans="1:20" ht="28.8" x14ac:dyDescent="0.3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11">
        <f t="shared" si="120"/>
        <v>41759</v>
      </c>
      <c r="K2616" s="4">
        <v>1396371612</v>
      </c>
      <c r="L2616" s="11">
        <f t="shared" si="121"/>
        <v>41730.500138888885</v>
      </c>
      <c r="M2616" s="4" t="b">
        <v>1</v>
      </c>
      <c r="N2616" s="4">
        <v>100</v>
      </c>
      <c r="O2616" s="16">
        <f>(E2616/D2616)*100</f>
        <v>102</v>
      </c>
      <c r="P2616" s="7">
        <f t="shared" si="122"/>
        <v>107.1</v>
      </c>
      <c r="Q2616" s="4" t="str">
        <f>LEFT(T2616,FIND("/",T2616,1)-1)</f>
        <v>technology</v>
      </c>
      <c r="R2616" s="4" t="str">
        <f>RIGHT(T2616,LEN(T2616)-FIND("/",T2616))</f>
        <v>space exploration</v>
      </c>
      <c r="S2616" s="4" t="b">
        <v>1</v>
      </c>
      <c r="T2616" s="4" t="s">
        <v>8301</v>
      </c>
    </row>
    <row r="2617" spans="1:20" ht="28.8" x14ac:dyDescent="0.3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11">
        <f t="shared" si="120"/>
        <v>42490.291666666664</v>
      </c>
      <c r="K2617" s="4">
        <v>1458820564</v>
      </c>
      <c r="L2617" s="11">
        <f t="shared" si="121"/>
        <v>42453.288935185185</v>
      </c>
      <c r="M2617" s="4" t="b">
        <v>0</v>
      </c>
      <c r="N2617" s="4">
        <v>72</v>
      </c>
      <c r="O2617" s="16">
        <f>(E2617/D2617)*100</f>
        <v>169.76511744127936</v>
      </c>
      <c r="P2617" s="7">
        <f t="shared" si="122"/>
        <v>47.180555555555557</v>
      </c>
      <c r="Q2617" s="4" t="str">
        <f>LEFT(T2617,FIND("/",T2617,1)-1)</f>
        <v>technology</v>
      </c>
      <c r="R2617" s="4" t="str">
        <f>RIGHT(T2617,LEN(T2617)-FIND("/",T2617))</f>
        <v>space exploration</v>
      </c>
      <c r="S2617" s="4" t="b">
        <v>1</v>
      </c>
      <c r="T2617" s="4" t="s">
        <v>8301</v>
      </c>
    </row>
    <row r="2618" spans="1:20" x14ac:dyDescent="0.3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11">
        <f t="shared" si="120"/>
        <v>42241.786215277774</v>
      </c>
      <c r="K2618" s="4">
        <v>1437954729</v>
      </c>
      <c r="L2618" s="11">
        <f t="shared" si="121"/>
        <v>42211.786215277774</v>
      </c>
      <c r="M2618" s="4" t="b">
        <v>1</v>
      </c>
      <c r="N2618" s="4">
        <v>238</v>
      </c>
      <c r="O2618" s="16">
        <f>(E2618/D2618)*100</f>
        <v>114.53400000000001</v>
      </c>
      <c r="P2618" s="7">
        <f t="shared" si="122"/>
        <v>120.30882352941177</v>
      </c>
      <c r="Q2618" s="4" t="str">
        <f>LEFT(T2618,FIND("/",T2618,1)-1)</f>
        <v>technology</v>
      </c>
      <c r="R2618" s="4" t="str">
        <f>RIGHT(T2618,LEN(T2618)-FIND("/",T2618))</f>
        <v>space exploration</v>
      </c>
      <c r="S2618" s="4" t="b">
        <v>1</v>
      </c>
      <c r="T2618" s="4" t="s">
        <v>8301</v>
      </c>
    </row>
    <row r="2619" spans="1:20" ht="28.8" x14ac:dyDescent="0.3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11">
        <f t="shared" si="120"/>
        <v>41932.666099537033</v>
      </c>
      <c r="K2619" s="4">
        <v>1411246751</v>
      </c>
      <c r="L2619" s="11">
        <f t="shared" si="121"/>
        <v>41902.666099537033</v>
      </c>
      <c r="M2619" s="4" t="b">
        <v>1</v>
      </c>
      <c r="N2619" s="4">
        <v>159</v>
      </c>
      <c r="O2619" s="16">
        <f>(E2619/D2619)*100</f>
        <v>877.6</v>
      </c>
      <c r="P2619" s="7">
        <f t="shared" si="122"/>
        <v>27.59748427672956</v>
      </c>
      <c r="Q2619" s="4" t="str">
        <f>LEFT(T2619,FIND("/",T2619,1)-1)</f>
        <v>technology</v>
      </c>
      <c r="R2619" s="4" t="str">
        <f>RIGHT(T2619,LEN(T2619)-FIND("/",T2619))</f>
        <v>space exploration</v>
      </c>
      <c r="S2619" s="4" t="b">
        <v>1</v>
      </c>
      <c r="T2619" s="4" t="s">
        <v>8301</v>
      </c>
    </row>
    <row r="2620" spans="1:20" ht="28.8" x14ac:dyDescent="0.3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11">
        <f t="shared" si="120"/>
        <v>42339.625706018516</v>
      </c>
      <c r="K2620" s="4">
        <v>1443812461</v>
      </c>
      <c r="L2620" s="11">
        <f t="shared" si="121"/>
        <v>42279.584039351852</v>
      </c>
      <c r="M2620" s="4" t="b">
        <v>1</v>
      </c>
      <c r="N2620" s="4">
        <v>77</v>
      </c>
      <c r="O2620" s="16">
        <f>(E2620/D2620)*100</f>
        <v>105.38666666666667</v>
      </c>
      <c r="P2620" s="7">
        <f t="shared" si="122"/>
        <v>205.2987012987013</v>
      </c>
      <c r="Q2620" s="4" t="str">
        <f>LEFT(T2620,FIND("/",T2620,1)-1)</f>
        <v>technology</v>
      </c>
      <c r="R2620" s="4" t="str">
        <f>RIGHT(T2620,LEN(T2620)-FIND("/",T2620))</f>
        <v>space exploration</v>
      </c>
      <c r="S2620" s="4" t="b">
        <v>1</v>
      </c>
      <c r="T2620" s="4" t="s">
        <v>8301</v>
      </c>
    </row>
    <row r="2621" spans="1:20" ht="28.8" x14ac:dyDescent="0.3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11">
        <f t="shared" si="120"/>
        <v>42300.249999999993</v>
      </c>
      <c r="K2621" s="4">
        <v>1443302004</v>
      </c>
      <c r="L2621" s="11">
        <f t="shared" si="121"/>
        <v>42273.67597222222</v>
      </c>
      <c r="M2621" s="4" t="b">
        <v>1</v>
      </c>
      <c r="N2621" s="4">
        <v>53</v>
      </c>
      <c r="O2621" s="16">
        <f>(E2621/D2621)*100</f>
        <v>188.39999999999998</v>
      </c>
      <c r="P2621" s="7">
        <f t="shared" si="122"/>
        <v>35.547169811320757</v>
      </c>
      <c r="Q2621" s="4" t="str">
        <f>LEFT(T2621,FIND("/",T2621,1)-1)</f>
        <v>technology</v>
      </c>
      <c r="R2621" s="4" t="str">
        <f>RIGHT(T2621,LEN(T2621)-FIND("/",T2621))</f>
        <v>space exploration</v>
      </c>
      <c r="S2621" s="4" t="b">
        <v>1</v>
      </c>
      <c r="T2621" s="4" t="s">
        <v>8301</v>
      </c>
    </row>
    <row r="2622" spans="1:20" ht="28.8" x14ac:dyDescent="0.3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11">
        <f t="shared" si="120"/>
        <v>42287.833333333336</v>
      </c>
      <c r="K2622" s="4">
        <v>1441339242</v>
      </c>
      <c r="L2622" s="11">
        <f t="shared" si="121"/>
        <v>42250.958819444444</v>
      </c>
      <c r="M2622" s="4" t="b">
        <v>1</v>
      </c>
      <c r="N2622" s="4">
        <v>1251</v>
      </c>
      <c r="O2622" s="16">
        <f>(E2622/D2622)*100</f>
        <v>143.65230769230772</v>
      </c>
      <c r="P2622" s="7">
        <f t="shared" si="122"/>
        <v>74.639488409272587</v>
      </c>
      <c r="Q2622" s="4" t="str">
        <f>LEFT(T2622,FIND("/",T2622,1)-1)</f>
        <v>technology</v>
      </c>
      <c r="R2622" s="4" t="str">
        <f>RIGHT(T2622,LEN(T2622)-FIND("/",T2622))</f>
        <v>space exploration</v>
      </c>
      <c r="S2622" s="4" t="b">
        <v>1</v>
      </c>
      <c r="T2622" s="4" t="s">
        <v>8301</v>
      </c>
    </row>
    <row r="2623" spans="1:20" ht="28.8" x14ac:dyDescent="0.3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11">
        <f t="shared" si="120"/>
        <v>42145.539212962954</v>
      </c>
      <c r="K2623" s="4">
        <v>1429638988</v>
      </c>
      <c r="L2623" s="11">
        <f t="shared" si="121"/>
        <v>42115.539212962954</v>
      </c>
      <c r="M2623" s="4" t="b">
        <v>1</v>
      </c>
      <c r="N2623" s="4">
        <v>465</v>
      </c>
      <c r="O2623" s="16">
        <f>(E2623/D2623)*100</f>
        <v>145.88</v>
      </c>
      <c r="P2623" s="7">
        <f t="shared" si="122"/>
        <v>47.058064516129029</v>
      </c>
      <c r="Q2623" s="4" t="str">
        <f>LEFT(T2623,FIND("/",T2623,1)-1)</f>
        <v>technology</v>
      </c>
      <c r="R2623" s="4" t="str">
        <f>RIGHT(T2623,LEN(T2623)-FIND("/",T2623))</f>
        <v>space exploration</v>
      </c>
      <c r="S2623" s="4" t="b">
        <v>1</v>
      </c>
      <c r="T2623" s="4" t="s">
        <v>8301</v>
      </c>
    </row>
    <row r="2624" spans="1:20" ht="28.8" x14ac:dyDescent="0.3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11">
        <f t="shared" si="120"/>
        <v>42734.534907407404</v>
      </c>
      <c r="K2624" s="4">
        <v>1479232216</v>
      </c>
      <c r="L2624" s="11">
        <f t="shared" si="121"/>
        <v>42689.534907407404</v>
      </c>
      <c r="M2624" s="4" t="b">
        <v>0</v>
      </c>
      <c r="N2624" s="4">
        <v>74</v>
      </c>
      <c r="O2624" s="16">
        <f>(E2624/D2624)*100</f>
        <v>131.184</v>
      </c>
      <c r="P2624" s="7">
        <f t="shared" si="122"/>
        <v>26.591351351351353</v>
      </c>
      <c r="Q2624" s="4" t="str">
        <f>LEFT(T2624,FIND("/",T2624,1)-1)</f>
        <v>technology</v>
      </c>
      <c r="R2624" s="4" t="str">
        <f>RIGHT(T2624,LEN(T2624)-FIND("/",T2624))</f>
        <v>space exploration</v>
      </c>
      <c r="S2624" s="4" t="b">
        <v>1</v>
      </c>
      <c r="T2624" s="4" t="s">
        <v>8301</v>
      </c>
    </row>
    <row r="2625" spans="1:20" ht="28.8" x14ac:dyDescent="0.3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11">
        <f t="shared" si="120"/>
        <v>42706.048217592594</v>
      </c>
      <c r="K2625" s="4">
        <v>1479449366</v>
      </c>
      <c r="L2625" s="11">
        <f t="shared" si="121"/>
        <v>42692.048217592594</v>
      </c>
      <c r="M2625" s="4" t="b">
        <v>0</v>
      </c>
      <c r="N2625" s="4">
        <v>62</v>
      </c>
      <c r="O2625" s="16">
        <f>(E2625/D2625)*100</f>
        <v>113.99999999999999</v>
      </c>
      <c r="P2625" s="7">
        <f t="shared" si="122"/>
        <v>36.774193548387096</v>
      </c>
      <c r="Q2625" s="4" t="str">
        <f>LEFT(T2625,FIND("/",T2625,1)-1)</f>
        <v>technology</v>
      </c>
      <c r="R2625" s="4" t="str">
        <f>RIGHT(T2625,LEN(T2625)-FIND("/",T2625))</f>
        <v>space exploration</v>
      </c>
      <c r="S2625" s="4" t="b">
        <v>1</v>
      </c>
      <c r="T2625" s="4" t="s">
        <v>8301</v>
      </c>
    </row>
    <row r="2626" spans="1:20" ht="28.8" x14ac:dyDescent="0.3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11">
        <f t="shared" si="120"/>
        <v>41165.213217592594</v>
      </c>
      <c r="K2626" s="4">
        <v>1345716422</v>
      </c>
      <c r="L2626" s="11">
        <f t="shared" si="121"/>
        <v>41144.213217592594</v>
      </c>
      <c r="M2626" s="4" t="b">
        <v>0</v>
      </c>
      <c r="N2626" s="4">
        <v>3468</v>
      </c>
      <c r="O2626" s="16">
        <f>(E2626/D2626)*100</f>
        <v>1379.4206249999997</v>
      </c>
      <c r="P2626" s="7">
        <f t="shared" si="122"/>
        <v>31.820544982698959</v>
      </c>
      <c r="Q2626" s="4" t="str">
        <f>LEFT(T2626,FIND("/",T2626,1)-1)</f>
        <v>technology</v>
      </c>
      <c r="R2626" s="4" t="str">
        <f>RIGHT(T2626,LEN(T2626)-FIND("/",T2626))</f>
        <v>space exploration</v>
      </c>
      <c r="S2626" s="4" t="b">
        <v>1</v>
      </c>
      <c r="T2626" s="4" t="s">
        <v>8301</v>
      </c>
    </row>
    <row r="2627" spans="1:20" ht="28.8" x14ac:dyDescent="0.3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11">
        <f t="shared" ref="J2627:J2690" si="123">(((I2627/60)/60)/24)+DATE(1970,1,1)+(-5/24)</f>
        <v>42683.643611111103</v>
      </c>
      <c r="K2627" s="4">
        <v>1476559608</v>
      </c>
      <c r="L2627" s="11">
        <f t="shared" ref="L2627:L2690" si="124">(((K2627/60)/60)/24)+DATE(1970,1,1)+(-5/24)</f>
        <v>42658.601944444446</v>
      </c>
      <c r="M2627" s="4" t="b">
        <v>0</v>
      </c>
      <c r="N2627" s="4">
        <v>52</v>
      </c>
      <c r="O2627" s="16">
        <f>(E2627/D2627)*100</f>
        <v>956</v>
      </c>
      <c r="P2627" s="7">
        <f t="shared" ref="P2627:P2690" si="125">(E2627/N2627)</f>
        <v>27.576923076923077</v>
      </c>
      <c r="Q2627" s="4" t="str">
        <f>LEFT(T2627,FIND("/",T2627,1)-1)</f>
        <v>technology</v>
      </c>
      <c r="R2627" s="4" t="str">
        <f>RIGHT(T2627,LEN(T2627)-FIND("/",T2627))</f>
        <v>space exploration</v>
      </c>
      <c r="S2627" s="4" t="b">
        <v>1</v>
      </c>
      <c r="T2627" s="4" t="s">
        <v>8301</v>
      </c>
    </row>
    <row r="2628" spans="1:20" x14ac:dyDescent="0.3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11">
        <f t="shared" si="123"/>
        <v>42158.41978009259</v>
      </c>
      <c r="K2628" s="4">
        <v>1430751869</v>
      </c>
      <c r="L2628" s="11">
        <f t="shared" si="124"/>
        <v>42128.41978009259</v>
      </c>
      <c r="M2628" s="4" t="b">
        <v>0</v>
      </c>
      <c r="N2628" s="4">
        <v>50</v>
      </c>
      <c r="O2628" s="16">
        <f>(E2628/D2628)*100</f>
        <v>112.00000000000001</v>
      </c>
      <c r="P2628" s="7">
        <f t="shared" si="125"/>
        <v>56</v>
      </c>
      <c r="Q2628" s="4" t="str">
        <f>LEFT(T2628,FIND("/",T2628,1)-1)</f>
        <v>technology</v>
      </c>
      <c r="R2628" s="4" t="str">
        <f>RIGHT(T2628,LEN(T2628)-FIND("/",T2628))</f>
        <v>space exploration</v>
      </c>
      <c r="S2628" s="4" t="b">
        <v>1</v>
      </c>
      <c r="T2628" s="4" t="s">
        <v>8301</v>
      </c>
    </row>
    <row r="2629" spans="1:20" ht="28.8" x14ac:dyDescent="0.3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11">
        <f t="shared" si="123"/>
        <v>42334.66274305556</v>
      </c>
      <c r="K2629" s="4">
        <v>1445975661</v>
      </c>
      <c r="L2629" s="11">
        <f t="shared" si="124"/>
        <v>42304.621076388888</v>
      </c>
      <c r="M2629" s="4" t="b">
        <v>0</v>
      </c>
      <c r="N2629" s="4">
        <v>45</v>
      </c>
      <c r="O2629" s="16">
        <f>(E2629/D2629)*100</f>
        <v>646.66666666666663</v>
      </c>
      <c r="P2629" s="7">
        <f t="shared" si="125"/>
        <v>21.555555555555557</v>
      </c>
      <c r="Q2629" s="4" t="str">
        <f>LEFT(T2629,FIND("/",T2629,1)-1)</f>
        <v>technology</v>
      </c>
      <c r="R2629" s="4" t="str">
        <f>RIGHT(T2629,LEN(T2629)-FIND("/",T2629))</f>
        <v>space exploration</v>
      </c>
      <c r="S2629" s="4" t="b">
        <v>1</v>
      </c>
      <c r="T2629" s="4" t="s">
        <v>8301</v>
      </c>
    </row>
    <row r="2630" spans="1:20" x14ac:dyDescent="0.3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11">
        <f t="shared" si="123"/>
        <v>41973.757719907408</v>
      </c>
      <c r="K2630" s="4">
        <v>1415661067</v>
      </c>
      <c r="L2630" s="11">
        <f t="shared" si="124"/>
        <v>41953.757719907408</v>
      </c>
      <c r="M2630" s="4" t="b">
        <v>0</v>
      </c>
      <c r="N2630" s="4">
        <v>21</v>
      </c>
      <c r="O2630" s="16">
        <f>(E2630/D2630)*100</f>
        <v>110.36948748510132</v>
      </c>
      <c r="P2630" s="7">
        <f t="shared" si="125"/>
        <v>44.095238095238095</v>
      </c>
      <c r="Q2630" s="4" t="str">
        <f>LEFT(T2630,FIND("/",T2630,1)-1)</f>
        <v>technology</v>
      </c>
      <c r="R2630" s="4" t="str">
        <f>RIGHT(T2630,LEN(T2630)-FIND("/",T2630))</f>
        <v>space exploration</v>
      </c>
      <c r="S2630" s="4" t="b">
        <v>1</v>
      </c>
      <c r="T2630" s="4" t="s">
        <v>8301</v>
      </c>
    </row>
    <row r="2631" spans="1:20" x14ac:dyDescent="0.3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11">
        <f t="shared" si="123"/>
        <v>42138.330115740733</v>
      </c>
      <c r="K2631" s="4">
        <v>1429016122</v>
      </c>
      <c r="L2631" s="11">
        <f t="shared" si="124"/>
        <v>42108.330115740733</v>
      </c>
      <c r="M2631" s="4" t="b">
        <v>0</v>
      </c>
      <c r="N2631" s="4">
        <v>100</v>
      </c>
      <c r="O2631" s="16">
        <f>(E2631/D2631)*100</f>
        <v>127.74000000000001</v>
      </c>
      <c r="P2631" s="7">
        <f t="shared" si="125"/>
        <v>63.87</v>
      </c>
      <c r="Q2631" s="4" t="str">
        <f>LEFT(T2631,FIND("/",T2631,1)-1)</f>
        <v>technology</v>
      </c>
      <c r="R2631" s="4" t="str">
        <f>RIGHT(T2631,LEN(T2631)-FIND("/",T2631))</f>
        <v>space exploration</v>
      </c>
      <c r="S2631" s="4" t="b">
        <v>1</v>
      </c>
      <c r="T2631" s="4" t="s">
        <v>8301</v>
      </c>
    </row>
    <row r="2632" spans="1:20" ht="28.8" x14ac:dyDescent="0.3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11">
        <f t="shared" si="123"/>
        <v>42551.208333333336</v>
      </c>
      <c r="K2632" s="4">
        <v>1464921112</v>
      </c>
      <c r="L2632" s="11">
        <f t="shared" si="124"/>
        <v>42523.897129629629</v>
      </c>
      <c r="M2632" s="4" t="b">
        <v>0</v>
      </c>
      <c r="N2632" s="4">
        <v>81</v>
      </c>
      <c r="O2632" s="16">
        <f>(E2632/D2632)*100</f>
        <v>157.9</v>
      </c>
      <c r="P2632" s="7">
        <f t="shared" si="125"/>
        <v>38.987654320987652</v>
      </c>
      <c r="Q2632" s="4" t="str">
        <f>LEFT(T2632,FIND("/",T2632,1)-1)</f>
        <v>technology</v>
      </c>
      <c r="R2632" s="4" t="str">
        <f>RIGHT(T2632,LEN(T2632)-FIND("/",T2632))</f>
        <v>space exploration</v>
      </c>
      <c r="S2632" s="4" t="b">
        <v>1</v>
      </c>
      <c r="T2632" s="4" t="s">
        <v>8301</v>
      </c>
    </row>
    <row r="2633" spans="1:20" x14ac:dyDescent="0.3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11">
        <f t="shared" si="123"/>
        <v>42245.960960648146</v>
      </c>
      <c r="K2633" s="4">
        <v>1438488227</v>
      </c>
      <c r="L2633" s="11">
        <f t="shared" si="124"/>
        <v>42217.960960648146</v>
      </c>
      <c r="M2633" s="4" t="b">
        <v>0</v>
      </c>
      <c r="N2633" s="4">
        <v>286</v>
      </c>
      <c r="O2633" s="16">
        <f>(E2633/D2633)*100</f>
        <v>114.66525000000001</v>
      </c>
      <c r="P2633" s="7">
        <f t="shared" si="125"/>
        <v>80.185489510489504</v>
      </c>
      <c r="Q2633" s="4" t="str">
        <f>LEFT(T2633,FIND("/",T2633,1)-1)</f>
        <v>technology</v>
      </c>
      <c r="R2633" s="4" t="str">
        <f>RIGHT(T2633,LEN(T2633)-FIND("/",T2633))</f>
        <v>space exploration</v>
      </c>
      <c r="S2633" s="4" t="b">
        <v>1</v>
      </c>
      <c r="T2633" s="4" t="s">
        <v>8301</v>
      </c>
    </row>
    <row r="2634" spans="1:20" x14ac:dyDescent="0.3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11">
        <f t="shared" si="123"/>
        <v>42518.853460648148</v>
      </c>
      <c r="K2634" s="4">
        <v>1462325339</v>
      </c>
      <c r="L2634" s="11">
        <f t="shared" si="124"/>
        <v>42493.853460648148</v>
      </c>
      <c r="M2634" s="4" t="b">
        <v>0</v>
      </c>
      <c r="N2634" s="4">
        <v>42</v>
      </c>
      <c r="O2634" s="16">
        <f>(E2634/D2634)*100</f>
        <v>137.00934579439252</v>
      </c>
      <c r="P2634" s="7">
        <f t="shared" si="125"/>
        <v>34.904761904761905</v>
      </c>
      <c r="Q2634" s="4" t="str">
        <f>LEFT(T2634,FIND("/",T2634,1)-1)</f>
        <v>technology</v>
      </c>
      <c r="R2634" s="4" t="str">
        <f>RIGHT(T2634,LEN(T2634)-FIND("/",T2634))</f>
        <v>space exploration</v>
      </c>
      <c r="S2634" s="4" t="b">
        <v>1</v>
      </c>
      <c r="T2634" s="4" t="s">
        <v>8301</v>
      </c>
    </row>
    <row r="2635" spans="1:20" ht="28.8" x14ac:dyDescent="0.3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11">
        <f t="shared" si="123"/>
        <v>41697.75</v>
      </c>
      <c r="K2635" s="4">
        <v>1390938332</v>
      </c>
      <c r="L2635" s="11">
        <f t="shared" si="124"/>
        <v>41667.614953703705</v>
      </c>
      <c r="M2635" s="4" t="b">
        <v>0</v>
      </c>
      <c r="N2635" s="4">
        <v>199</v>
      </c>
      <c r="O2635" s="16">
        <f>(E2635/D2635)*100</f>
        <v>354.62</v>
      </c>
      <c r="P2635" s="7">
        <f t="shared" si="125"/>
        <v>89.100502512562812</v>
      </c>
      <c r="Q2635" s="4" t="str">
        <f>LEFT(T2635,FIND("/",T2635,1)-1)</f>
        <v>technology</v>
      </c>
      <c r="R2635" s="4" t="str">
        <f>RIGHT(T2635,LEN(T2635)-FIND("/",T2635))</f>
        <v>space exploration</v>
      </c>
      <c r="S2635" s="4" t="b">
        <v>1</v>
      </c>
      <c r="T2635" s="4" t="s">
        <v>8301</v>
      </c>
    </row>
    <row r="2636" spans="1:20" ht="28.8" x14ac:dyDescent="0.3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11">
        <f t="shared" si="123"/>
        <v>42642.448159722226</v>
      </c>
      <c r="K2636" s="4">
        <v>1472571921</v>
      </c>
      <c r="L2636" s="11">
        <f t="shared" si="124"/>
        <v>42612.448159722226</v>
      </c>
      <c r="M2636" s="4" t="b">
        <v>0</v>
      </c>
      <c r="N2636" s="4">
        <v>25</v>
      </c>
      <c r="O2636" s="16">
        <f>(E2636/D2636)*100</f>
        <v>106.02150537634409</v>
      </c>
      <c r="P2636" s="7">
        <f t="shared" si="125"/>
        <v>39.44</v>
      </c>
      <c r="Q2636" s="4" t="str">
        <f>LEFT(T2636,FIND("/",T2636,1)-1)</f>
        <v>technology</v>
      </c>
      <c r="R2636" s="4" t="str">
        <f>RIGHT(T2636,LEN(T2636)-FIND("/",T2636))</f>
        <v>space exploration</v>
      </c>
      <c r="S2636" s="4" t="b">
        <v>1</v>
      </c>
      <c r="T2636" s="4" t="s">
        <v>8301</v>
      </c>
    </row>
    <row r="2637" spans="1:20" ht="28.8" x14ac:dyDescent="0.3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11">
        <f t="shared" si="123"/>
        <v>42072.700937499998</v>
      </c>
      <c r="K2637" s="4">
        <v>1422917361</v>
      </c>
      <c r="L2637" s="11">
        <f t="shared" si="124"/>
        <v>42037.742604166669</v>
      </c>
      <c r="M2637" s="4" t="b">
        <v>0</v>
      </c>
      <c r="N2637" s="4">
        <v>84</v>
      </c>
      <c r="O2637" s="16">
        <f>(E2637/D2637)*100</f>
        <v>100</v>
      </c>
      <c r="P2637" s="7">
        <f t="shared" si="125"/>
        <v>136.9047619047619</v>
      </c>
      <c r="Q2637" s="4" t="str">
        <f>LEFT(T2637,FIND("/",T2637,1)-1)</f>
        <v>technology</v>
      </c>
      <c r="R2637" s="4" t="str">
        <f>RIGHT(T2637,LEN(T2637)-FIND("/",T2637))</f>
        <v>space exploration</v>
      </c>
      <c r="S2637" s="4" t="b">
        <v>1</v>
      </c>
      <c r="T2637" s="4" t="s">
        <v>8301</v>
      </c>
    </row>
    <row r="2638" spans="1:20" ht="28.8" x14ac:dyDescent="0.3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11">
        <f t="shared" si="123"/>
        <v>42658.833333333336</v>
      </c>
      <c r="K2638" s="4">
        <v>1474641914</v>
      </c>
      <c r="L2638" s="11">
        <f t="shared" si="124"/>
        <v>42636.406412037039</v>
      </c>
      <c r="M2638" s="4" t="b">
        <v>0</v>
      </c>
      <c r="N2638" s="4">
        <v>50</v>
      </c>
      <c r="O2638" s="16">
        <f>(E2638/D2638)*100</f>
        <v>187.3</v>
      </c>
      <c r="P2638" s="7">
        <f t="shared" si="125"/>
        <v>37.46</v>
      </c>
      <c r="Q2638" s="4" t="str">
        <f>LEFT(T2638,FIND("/",T2638,1)-1)</f>
        <v>technology</v>
      </c>
      <c r="R2638" s="4" t="str">
        <f>RIGHT(T2638,LEN(T2638)-FIND("/",T2638))</f>
        <v>space exploration</v>
      </c>
      <c r="S2638" s="4" t="b">
        <v>1</v>
      </c>
      <c r="T2638" s="4" t="s">
        <v>8301</v>
      </c>
    </row>
    <row r="2639" spans="1:20" x14ac:dyDescent="0.3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11">
        <f t="shared" si="123"/>
        <v>42655.341145833336</v>
      </c>
      <c r="K2639" s="4">
        <v>1474895475</v>
      </c>
      <c r="L2639" s="11">
        <f t="shared" si="124"/>
        <v>42639.341145833336</v>
      </c>
      <c r="M2639" s="4" t="b">
        <v>0</v>
      </c>
      <c r="N2639" s="4">
        <v>26</v>
      </c>
      <c r="O2639" s="16">
        <f>(E2639/D2639)*100</f>
        <v>166.2</v>
      </c>
      <c r="P2639" s="7">
        <f t="shared" si="125"/>
        <v>31.96153846153846</v>
      </c>
      <c r="Q2639" s="4" t="str">
        <f>LEFT(T2639,FIND("/",T2639,1)-1)</f>
        <v>technology</v>
      </c>
      <c r="R2639" s="4" t="str">
        <f>RIGHT(T2639,LEN(T2639)-FIND("/",T2639))</f>
        <v>space exploration</v>
      </c>
      <c r="S2639" s="4" t="b">
        <v>1</v>
      </c>
      <c r="T2639" s="4" t="s">
        <v>8301</v>
      </c>
    </row>
    <row r="2640" spans="1:20" x14ac:dyDescent="0.3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11">
        <f t="shared" si="123"/>
        <v>42019.70480324074</v>
      </c>
      <c r="K2640" s="4">
        <v>1418766895</v>
      </c>
      <c r="L2640" s="11">
        <f t="shared" si="124"/>
        <v>41989.70480324074</v>
      </c>
      <c r="M2640" s="4" t="b">
        <v>0</v>
      </c>
      <c r="N2640" s="4">
        <v>14</v>
      </c>
      <c r="O2640" s="16">
        <f>(E2640/D2640)*100</f>
        <v>101.72910662824208</v>
      </c>
      <c r="P2640" s="7">
        <f t="shared" si="125"/>
        <v>25.214285714285715</v>
      </c>
      <c r="Q2640" s="4" t="str">
        <f>LEFT(T2640,FIND("/",T2640,1)-1)</f>
        <v>technology</v>
      </c>
      <c r="R2640" s="4" t="str">
        <f>RIGHT(T2640,LEN(T2640)-FIND("/",T2640))</f>
        <v>space exploration</v>
      </c>
      <c r="S2640" s="4" t="b">
        <v>1</v>
      </c>
      <c r="T2640" s="4" t="s">
        <v>8301</v>
      </c>
    </row>
    <row r="2641" spans="1:20" ht="28.8" x14ac:dyDescent="0.3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11">
        <f t="shared" si="123"/>
        <v>42054.656805555554</v>
      </c>
      <c r="K2641" s="4">
        <v>1421786748</v>
      </c>
      <c r="L2641" s="11">
        <f t="shared" si="124"/>
        <v>42024.656805555554</v>
      </c>
      <c r="M2641" s="4" t="b">
        <v>0</v>
      </c>
      <c r="N2641" s="4">
        <v>49</v>
      </c>
      <c r="O2641" s="16">
        <f>(E2641/D2641)*100</f>
        <v>164</v>
      </c>
      <c r="P2641" s="7">
        <f t="shared" si="125"/>
        <v>10.040816326530612</v>
      </c>
      <c r="Q2641" s="4" t="str">
        <f>LEFT(T2641,FIND("/",T2641,1)-1)</f>
        <v>technology</v>
      </c>
      <c r="R2641" s="4" t="str">
        <f>RIGHT(T2641,LEN(T2641)-FIND("/",T2641))</f>
        <v>space exploration</v>
      </c>
      <c r="S2641" s="4" t="b">
        <v>1</v>
      </c>
      <c r="T2641" s="4" t="s">
        <v>8301</v>
      </c>
    </row>
    <row r="2642" spans="1:20" ht="43.2" x14ac:dyDescent="0.3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11">
        <f t="shared" si="123"/>
        <v>42162.952245370368</v>
      </c>
      <c r="K2642" s="4">
        <v>1428551474</v>
      </c>
      <c r="L2642" s="11">
        <f t="shared" si="124"/>
        <v>42102.952245370368</v>
      </c>
      <c r="M2642" s="4" t="b">
        <v>0</v>
      </c>
      <c r="N2642" s="4">
        <v>69</v>
      </c>
      <c r="O2642" s="16">
        <f>(E2642/D2642)*100</f>
        <v>105.66666666666666</v>
      </c>
      <c r="P2642" s="7">
        <f t="shared" si="125"/>
        <v>45.94202898550725</v>
      </c>
      <c r="Q2642" s="4" t="str">
        <f>LEFT(T2642,FIND("/",T2642,1)-1)</f>
        <v>technology</v>
      </c>
      <c r="R2642" s="4" t="str">
        <f>RIGHT(T2642,LEN(T2642)-FIND("/",T2642))</f>
        <v>space exploration</v>
      </c>
      <c r="S2642" s="4" t="b">
        <v>1</v>
      </c>
      <c r="T2642" s="4" t="s">
        <v>8301</v>
      </c>
    </row>
    <row r="2643" spans="1:20" x14ac:dyDescent="0.3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11">
        <f t="shared" si="123"/>
        <v>41897.631249999999</v>
      </c>
      <c r="K2643" s="4">
        <v>1409341863</v>
      </c>
      <c r="L2643" s="11">
        <f t="shared" si="124"/>
        <v>41880.618784722217</v>
      </c>
      <c r="M2643" s="4" t="b">
        <v>0</v>
      </c>
      <c r="N2643" s="4">
        <v>1</v>
      </c>
      <c r="O2643" s="16">
        <f>(E2643/D2643)*100</f>
        <v>1</v>
      </c>
      <c r="P2643" s="7">
        <f t="shared" si="125"/>
        <v>15</v>
      </c>
      <c r="Q2643" s="4" t="str">
        <f>LEFT(T2643,FIND("/",T2643,1)-1)</f>
        <v>technology</v>
      </c>
      <c r="R2643" s="4" t="str">
        <f>RIGHT(T2643,LEN(T2643)-FIND("/",T2643))</f>
        <v>space exploration</v>
      </c>
      <c r="S2643" s="4" t="b">
        <v>0</v>
      </c>
      <c r="T2643" s="4" t="s">
        <v>8301</v>
      </c>
    </row>
    <row r="2644" spans="1:20" ht="28.8" x14ac:dyDescent="0.3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11">
        <f t="shared" si="123"/>
        <v>42566.081249999996</v>
      </c>
      <c r="K2644" s="4">
        <v>1465970108</v>
      </c>
      <c r="L2644" s="11">
        <f t="shared" si="124"/>
        <v>42536.03828703703</v>
      </c>
      <c r="M2644" s="4" t="b">
        <v>0</v>
      </c>
      <c r="N2644" s="4">
        <v>0</v>
      </c>
      <c r="O2644" s="16">
        <f>(E2644/D2644)*100</f>
        <v>0</v>
      </c>
      <c r="P2644" s="7" t="e">
        <f t="shared" si="125"/>
        <v>#DIV/0!</v>
      </c>
      <c r="Q2644" s="4" t="str">
        <f>LEFT(T2644,FIND("/",T2644,1)-1)</f>
        <v>technology</v>
      </c>
      <c r="R2644" s="4" t="str">
        <f>RIGHT(T2644,LEN(T2644)-FIND("/",T2644))</f>
        <v>space exploration</v>
      </c>
      <c r="S2644" s="4" t="b">
        <v>0</v>
      </c>
      <c r="T2644" s="4" t="s">
        <v>8301</v>
      </c>
    </row>
    <row r="2645" spans="1:20" ht="28.8" x14ac:dyDescent="0.3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11">
        <f t="shared" si="123"/>
        <v>42725.124305555553</v>
      </c>
      <c r="K2645" s="4">
        <v>1479218315</v>
      </c>
      <c r="L2645" s="11">
        <f t="shared" si="124"/>
        <v>42689.374016203699</v>
      </c>
      <c r="M2645" s="4" t="b">
        <v>1</v>
      </c>
      <c r="N2645" s="4">
        <v>1501</v>
      </c>
      <c r="O2645" s="16">
        <f>(E2645/D2645)*100</f>
        <v>33.559730999999999</v>
      </c>
      <c r="P2645" s="7">
        <f t="shared" si="125"/>
        <v>223.58248500999335</v>
      </c>
      <c r="Q2645" s="4" t="str">
        <f>LEFT(T2645,FIND("/",T2645,1)-1)</f>
        <v>technology</v>
      </c>
      <c r="R2645" s="4" t="str">
        <f>RIGHT(T2645,LEN(T2645)-FIND("/",T2645))</f>
        <v>space exploration</v>
      </c>
      <c r="S2645" s="4" t="b">
        <v>0</v>
      </c>
      <c r="T2645" s="4" t="s">
        <v>8301</v>
      </c>
    </row>
    <row r="2646" spans="1:20" ht="28.8" x14ac:dyDescent="0.3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11">
        <f t="shared" si="123"/>
        <v>42804.583738425928</v>
      </c>
      <c r="K2646" s="4">
        <v>1486580435</v>
      </c>
      <c r="L2646" s="11">
        <f t="shared" si="124"/>
        <v>42774.583738425928</v>
      </c>
      <c r="M2646" s="4" t="b">
        <v>1</v>
      </c>
      <c r="N2646" s="4">
        <v>52</v>
      </c>
      <c r="O2646" s="16">
        <f>(E2646/D2646)*100</f>
        <v>2.0529999999999999</v>
      </c>
      <c r="P2646" s="7">
        <f t="shared" si="125"/>
        <v>39.480769230769234</v>
      </c>
      <c r="Q2646" s="4" t="str">
        <f>LEFT(T2646,FIND("/",T2646,1)-1)</f>
        <v>technology</v>
      </c>
      <c r="R2646" s="4" t="str">
        <f>RIGHT(T2646,LEN(T2646)-FIND("/",T2646))</f>
        <v>space exploration</v>
      </c>
      <c r="S2646" s="4" t="b">
        <v>0</v>
      </c>
      <c r="T2646" s="4" t="s">
        <v>8301</v>
      </c>
    </row>
    <row r="2647" spans="1:20" ht="28.8" x14ac:dyDescent="0.3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11">
        <f t="shared" si="123"/>
        <v>41951.675960648143</v>
      </c>
      <c r="K2647" s="4">
        <v>1412885603</v>
      </c>
      <c r="L2647" s="11">
        <f t="shared" si="124"/>
        <v>41921.634293981479</v>
      </c>
      <c r="M2647" s="4" t="b">
        <v>1</v>
      </c>
      <c r="N2647" s="4">
        <v>23</v>
      </c>
      <c r="O2647" s="16">
        <f>(E2647/D2647)*100</f>
        <v>10.5</v>
      </c>
      <c r="P2647" s="7">
        <f t="shared" si="125"/>
        <v>91.304347826086953</v>
      </c>
      <c r="Q2647" s="4" t="str">
        <f>LEFT(T2647,FIND("/",T2647,1)-1)</f>
        <v>technology</v>
      </c>
      <c r="R2647" s="4" t="str">
        <f>RIGHT(T2647,LEN(T2647)-FIND("/",T2647))</f>
        <v>space exploration</v>
      </c>
      <c r="S2647" s="4" t="b">
        <v>0</v>
      </c>
      <c r="T2647" s="4" t="s">
        <v>8301</v>
      </c>
    </row>
    <row r="2648" spans="1:20" x14ac:dyDescent="0.3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11">
        <f t="shared" si="123"/>
        <v>42256.10496527778</v>
      </c>
      <c r="K2648" s="4">
        <v>1439191869</v>
      </c>
      <c r="L2648" s="11">
        <f t="shared" si="124"/>
        <v>42226.10496527778</v>
      </c>
      <c r="M2648" s="4" t="b">
        <v>1</v>
      </c>
      <c r="N2648" s="4">
        <v>535</v>
      </c>
      <c r="O2648" s="16">
        <f>(E2648/D2648)*100</f>
        <v>8.4172840000000004</v>
      </c>
      <c r="P2648" s="7">
        <f t="shared" si="125"/>
        <v>78.666205607476627</v>
      </c>
      <c r="Q2648" s="4" t="str">
        <f>LEFT(T2648,FIND("/",T2648,1)-1)</f>
        <v>technology</v>
      </c>
      <c r="R2648" s="4" t="str">
        <f>RIGHT(T2648,LEN(T2648)-FIND("/",T2648))</f>
        <v>space exploration</v>
      </c>
      <c r="S2648" s="4" t="b">
        <v>0</v>
      </c>
      <c r="T2648" s="4" t="s">
        <v>8301</v>
      </c>
    </row>
    <row r="2649" spans="1:20" ht="28.8" x14ac:dyDescent="0.3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11">
        <f t="shared" si="123"/>
        <v>42230.053460648145</v>
      </c>
      <c r="K2649" s="4">
        <v>1436941019</v>
      </c>
      <c r="L2649" s="11">
        <f t="shared" si="124"/>
        <v>42200.053460648145</v>
      </c>
      <c r="M2649" s="4" t="b">
        <v>0</v>
      </c>
      <c r="N2649" s="4">
        <v>3</v>
      </c>
      <c r="O2649" s="16">
        <f>(E2649/D2649)*100</f>
        <v>1.44</v>
      </c>
      <c r="P2649" s="7">
        <f t="shared" si="125"/>
        <v>12</v>
      </c>
      <c r="Q2649" s="4" t="str">
        <f>LEFT(T2649,FIND("/",T2649,1)-1)</f>
        <v>technology</v>
      </c>
      <c r="R2649" s="4" t="str">
        <f>RIGHT(T2649,LEN(T2649)-FIND("/",T2649))</f>
        <v>space exploration</v>
      </c>
      <c r="S2649" s="4" t="b">
        <v>0</v>
      </c>
      <c r="T2649" s="4" t="s">
        <v>8301</v>
      </c>
    </row>
    <row r="2650" spans="1:20" ht="28.8" x14ac:dyDescent="0.3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11">
        <f t="shared" si="123"/>
        <v>42438.506481481476</v>
      </c>
      <c r="K2650" s="4">
        <v>1454951360</v>
      </c>
      <c r="L2650" s="11">
        <f t="shared" si="124"/>
        <v>42408.506481481476</v>
      </c>
      <c r="M2650" s="4" t="b">
        <v>0</v>
      </c>
      <c r="N2650" s="4">
        <v>6</v>
      </c>
      <c r="O2650" s="16">
        <f>(E2650/D2650)*100</f>
        <v>0.88333333333333341</v>
      </c>
      <c r="P2650" s="7">
        <f t="shared" si="125"/>
        <v>17.666666666666668</v>
      </c>
      <c r="Q2650" s="4" t="str">
        <f>LEFT(T2650,FIND("/",T2650,1)-1)</f>
        <v>technology</v>
      </c>
      <c r="R2650" s="4" t="str">
        <f>RIGHT(T2650,LEN(T2650)-FIND("/",T2650))</f>
        <v>space exploration</v>
      </c>
      <c r="S2650" s="4" t="b">
        <v>0</v>
      </c>
      <c r="T2650" s="4" t="s">
        <v>8301</v>
      </c>
    </row>
    <row r="2651" spans="1:20" x14ac:dyDescent="0.3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11">
        <f t="shared" si="123"/>
        <v>42401.788668981484</v>
      </c>
      <c r="K2651" s="4">
        <v>1449186941</v>
      </c>
      <c r="L2651" s="11">
        <f t="shared" si="124"/>
        <v>42341.788668981484</v>
      </c>
      <c r="M2651" s="4" t="b">
        <v>0</v>
      </c>
      <c r="N2651" s="4">
        <v>3</v>
      </c>
      <c r="O2651" s="16">
        <f>(E2651/D2651)*100</f>
        <v>9.920000000000001E-2</v>
      </c>
      <c r="P2651" s="7">
        <f t="shared" si="125"/>
        <v>41.333333333333336</v>
      </c>
      <c r="Q2651" s="4" t="str">
        <f>LEFT(T2651,FIND("/",T2651,1)-1)</f>
        <v>technology</v>
      </c>
      <c r="R2651" s="4" t="str">
        <f>RIGHT(T2651,LEN(T2651)-FIND("/",T2651))</f>
        <v>space exploration</v>
      </c>
      <c r="S2651" s="4" t="b">
        <v>0</v>
      </c>
      <c r="T2651" s="4" t="s">
        <v>8301</v>
      </c>
    </row>
    <row r="2652" spans="1:20" ht="28.8" x14ac:dyDescent="0.3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11">
        <f t="shared" si="123"/>
        <v>42725.416006944441</v>
      </c>
      <c r="K2652" s="4">
        <v>1479740343</v>
      </c>
      <c r="L2652" s="11">
        <f t="shared" si="124"/>
        <v>42695.416006944441</v>
      </c>
      <c r="M2652" s="4" t="b">
        <v>0</v>
      </c>
      <c r="N2652" s="4">
        <v>5</v>
      </c>
      <c r="O2652" s="16">
        <f>(E2652/D2652)*100</f>
        <v>0.59666666666666668</v>
      </c>
      <c r="P2652" s="7">
        <f t="shared" si="125"/>
        <v>71.599999999999994</v>
      </c>
      <c r="Q2652" s="4" t="str">
        <f>LEFT(T2652,FIND("/",T2652,1)-1)</f>
        <v>technology</v>
      </c>
      <c r="R2652" s="4" t="str">
        <f>RIGHT(T2652,LEN(T2652)-FIND("/",T2652))</f>
        <v>space exploration</v>
      </c>
      <c r="S2652" s="4" t="b">
        <v>0</v>
      </c>
      <c r="T2652" s="4" t="s">
        <v>8301</v>
      </c>
    </row>
    <row r="2653" spans="1:20" ht="28.8" x14ac:dyDescent="0.3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11">
        <f t="shared" si="123"/>
        <v>42355.597326388881</v>
      </c>
      <c r="K2653" s="4">
        <v>1447960809</v>
      </c>
      <c r="L2653" s="11">
        <f t="shared" si="124"/>
        <v>42327.597326388881</v>
      </c>
      <c r="M2653" s="4" t="b">
        <v>0</v>
      </c>
      <c r="N2653" s="4">
        <v>17</v>
      </c>
      <c r="O2653" s="16">
        <f>(E2653/D2653)*100</f>
        <v>1.8689285714285715</v>
      </c>
      <c r="P2653" s="7">
        <f t="shared" si="125"/>
        <v>307.8235294117647</v>
      </c>
      <c r="Q2653" s="4" t="str">
        <f>LEFT(T2653,FIND("/",T2653,1)-1)</f>
        <v>technology</v>
      </c>
      <c r="R2653" s="4" t="str">
        <f>RIGHT(T2653,LEN(T2653)-FIND("/",T2653))</f>
        <v>space exploration</v>
      </c>
      <c r="S2653" s="4" t="b">
        <v>0</v>
      </c>
      <c r="T2653" s="4" t="s">
        <v>8301</v>
      </c>
    </row>
    <row r="2654" spans="1:20" ht="28.8" x14ac:dyDescent="0.3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11">
        <f t="shared" si="123"/>
        <v>41982.950520833336</v>
      </c>
      <c r="K2654" s="4">
        <v>1415591325</v>
      </c>
      <c r="L2654" s="11">
        <f t="shared" si="124"/>
        <v>41952.950520833336</v>
      </c>
      <c r="M2654" s="4" t="b">
        <v>0</v>
      </c>
      <c r="N2654" s="4">
        <v>11</v>
      </c>
      <c r="O2654" s="16">
        <f>(E2654/D2654)*100</f>
        <v>0.88500000000000001</v>
      </c>
      <c r="P2654" s="7">
        <f t="shared" si="125"/>
        <v>80.454545454545453</v>
      </c>
      <c r="Q2654" s="4" t="str">
        <f>LEFT(T2654,FIND("/",T2654,1)-1)</f>
        <v>technology</v>
      </c>
      <c r="R2654" s="4" t="str">
        <f>RIGHT(T2654,LEN(T2654)-FIND("/",T2654))</f>
        <v>space exploration</v>
      </c>
      <c r="S2654" s="4" t="b">
        <v>0</v>
      </c>
      <c r="T2654" s="4" t="s">
        <v>8301</v>
      </c>
    </row>
    <row r="2655" spans="1:20" x14ac:dyDescent="0.3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11">
        <f t="shared" si="123"/>
        <v>41802.958333333328</v>
      </c>
      <c r="K2655" s="4">
        <v>1399909127</v>
      </c>
      <c r="L2655" s="11">
        <f t="shared" si="124"/>
        <v>41771.443599537037</v>
      </c>
      <c r="M2655" s="4" t="b">
        <v>0</v>
      </c>
      <c r="N2655" s="4">
        <v>70</v>
      </c>
      <c r="O2655" s="16">
        <f>(E2655/D2655)*100</f>
        <v>11.52156862745098</v>
      </c>
      <c r="P2655" s="7">
        <f t="shared" si="125"/>
        <v>83.942857142857136</v>
      </c>
      <c r="Q2655" s="4" t="str">
        <f>LEFT(T2655,FIND("/",T2655,1)-1)</f>
        <v>technology</v>
      </c>
      <c r="R2655" s="4" t="str">
        <f>RIGHT(T2655,LEN(T2655)-FIND("/",T2655))</f>
        <v>space exploration</v>
      </c>
      <c r="S2655" s="4" t="b">
        <v>0</v>
      </c>
      <c r="T2655" s="4" t="s">
        <v>8301</v>
      </c>
    </row>
    <row r="2656" spans="1:20" ht="28.8" x14ac:dyDescent="0.3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11">
        <f t="shared" si="123"/>
        <v>42115.350995370369</v>
      </c>
      <c r="K2656" s="4">
        <v>1424442326</v>
      </c>
      <c r="L2656" s="11">
        <f t="shared" si="124"/>
        <v>42055.39266203704</v>
      </c>
      <c r="M2656" s="4" t="b">
        <v>0</v>
      </c>
      <c r="N2656" s="4">
        <v>6</v>
      </c>
      <c r="O2656" s="16">
        <f>(E2656/D2656)*100</f>
        <v>5.1000000000000004E-2</v>
      </c>
      <c r="P2656" s="7">
        <f t="shared" si="125"/>
        <v>8.5</v>
      </c>
      <c r="Q2656" s="4" t="str">
        <f>LEFT(T2656,FIND("/",T2656,1)-1)</f>
        <v>technology</v>
      </c>
      <c r="R2656" s="4" t="str">
        <f>RIGHT(T2656,LEN(T2656)-FIND("/",T2656))</f>
        <v>space exploration</v>
      </c>
      <c r="S2656" s="4" t="b">
        <v>0</v>
      </c>
      <c r="T2656" s="4" t="s">
        <v>8301</v>
      </c>
    </row>
    <row r="2657" spans="1:20" x14ac:dyDescent="0.3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11">
        <f t="shared" si="123"/>
        <v>42409.624999999993</v>
      </c>
      <c r="K2657" s="4">
        <v>1452631647</v>
      </c>
      <c r="L2657" s="11">
        <f t="shared" si="124"/>
        <v>42381.657951388886</v>
      </c>
      <c r="M2657" s="4" t="b">
        <v>0</v>
      </c>
      <c r="N2657" s="4">
        <v>43</v>
      </c>
      <c r="O2657" s="16">
        <f>(E2657/D2657)*100</f>
        <v>21.033333333333335</v>
      </c>
      <c r="P2657" s="7">
        <f t="shared" si="125"/>
        <v>73.372093023255815</v>
      </c>
      <c r="Q2657" s="4" t="str">
        <f>LEFT(T2657,FIND("/",T2657,1)-1)</f>
        <v>technology</v>
      </c>
      <c r="R2657" s="4" t="str">
        <f>RIGHT(T2657,LEN(T2657)-FIND("/",T2657))</f>
        <v>space exploration</v>
      </c>
      <c r="S2657" s="4" t="b">
        <v>0</v>
      </c>
      <c r="T2657" s="4" t="s">
        <v>8301</v>
      </c>
    </row>
    <row r="2658" spans="1:20" ht="28.8" x14ac:dyDescent="0.3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11">
        <f t="shared" si="123"/>
        <v>42806.583333333336</v>
      </c>
      <c r="K2658" s="4">
        <v>1485966688</v>
      </c>
      <c r="L2658" s="11">
        <f t="shared" si="124"/>
        <v>42767.480185185181</v>
      </c>
      <c r="M2658" s="4" t="b">
        <v>0</v>
      </c>
      <c r="N2658" s="4">
        <v>152</v>
      </c>
      <c r="O2658" s="16">
        <f>(E2658/D2658)*100</f>
        <v>11.436666666666667</v>
      </c>
      <c r="P2658" s="7">
        <f t="shared" si="125"/>
        <v>112.86184210526316</v>
      </c>
      <c r="Q2658" s="4" t="str">
        <f>LEFT(T2658,FIND("/",T2658,1)-1)</f>
        <v>technology</v>
      </c>
      <c r="R2658" s="4" t="str">
        <f>RIGHT(T2658,LEN(T2658)-FIND("/",T2658))</f>
        <v>space exploration</v>
      </c>
      <c r="S2658" s="4" t="b">
        <v>0</v>
      </c>
      <c r="T2658" s="4" t="s">
        <v>8301</v>
      </c>
    </row>
    <row r="2659" spans="1:20" ht="28.8" x14ac:dyDescent="0.3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11">
        <f t="shared" si="123"/>
        <v>42584.854166666664</v>
      </c>
      <c r="K2659" s="4">
        <v>1467325053</v>
      </c>
      <c r="L2659" s="11">
        <f t="shared" si="124"/>
        <v>42551.720520833333</v>
      </c>
      <c r="M2659" s="4" t="b">
        <v>0</v>
      </c>
      <c r="N2659" s="4">
        <v>59</v>
      </c>
      <c r="O2659" s="16">
        <f>(E2659/D2659)*100</f>
        <v>18.737933333333334</v>
      </c>
      <c r="P2659" s="7">
        <f t="shared" si="125"/>
        <v>95.277627118644077</v>
      </c>
      <c r="Q2659" s="4" t="str">
        <f>LEFT(T2659,FIND("/",T2659,1)-1)</f>
        <v>technology</v>
      </c>
      <c r="R2659" s="4" t="str">
        <f>RIGHT(T2659,LEN(T2659)-FIND("/",T2659))</f>
        <v>space exploration</v>
      </c>
      <c r="S2659" s="4" t="b">
        <v>0</v>
      </c>
      <c r="T2659" s="4" t="s">
        <v>8301</v>
      </c>
    </row>
    <row r="2660" spans="1:20" ht="28.8" x14ac:dyDescent="0.3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11">
        <f t="shared" si="123"/>
        <v>42581.675856481481</v>
      </c>
      <c r="K2660" s="4">
        <v>1467321194</v>
      </c>
      <c r="L2660" s="11">
        <f t="shared" si="124"/>
        <v>42551.675856481481</v>
      </c>
      <c r="M2660" s="4" t="b">
        <v>0</v>
      </c>
      <c r="N2660" s="4">
        <v>4</v>
      </c>
      <c r="O2660" s="16">
        <f>(E2660/D2660)*100</f>
        <v>9.285714285714286E-2</v>
      </c>
      <c r="P2660" s="7">
        <f t="shared" si="125"/>
        <v>22.75</v>
      </c>
      <c r="Q2660" s="4" t="str">
        <f>LEFT(T2660,FIND("/",T2660,1)-1)</f>
        <v>technology</v>
      </c>
      <c r="R2660" s="4" t="str">
        <f>RIGHT(T2660,LEN(T2660)-FIND("/",T2660))</f>
        <v>space exploration</v>
      </c>
      <c r="S2660" s="4" t="b">
        <v>0</v>
      </c>
      <c r="T2660" s="4" t="s">
        <v>8301</v>
      </c>
    </row>
    <row r="2661" spans="1:20" x14ac:dyDescent="0.3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11">
        <f t="shared" si="123"/>
        <v>42111.861226851855</v>
      </c>
      <c r="K2661" s="4">
        <v>1426729210</v>
      </c>
      <c r="L2661" s="11">
        <f t="shared" si="124"/>
        <v>42081.861226851855</v>
      </c>
      <c r="M2661" s="4" t="b">
        <v>0</v>
      </c>
      <c r="N2661" s="4">
        <v>10</v>
      </c>
      <c r="O2661" s="16">
        <f>(E2661/D2661)*100</f>
        <v>2.7204081632653061</v>
      </c>
      <c r="P2661" s="7">
        <f t="shared" si="125"/>
        <v>133.30000000000001</v>
      </c>
      <c r="Q2661" s="4" t="str">
        <f>LEFT(T2661,FIND("/",T2661,1)-1)</f>
        <v>technology</v>
      </c>
      <c r="R2661" s="4" t="str">
        <f>RIGHT(T2661,LEN(T2661)-FIND("/",T2661))</f>
        <v>space exploration</v>
      </c>
      <c r="S2661" s="4" t="b">
        <v>0</v>
      </c>
      <c r="T2661" s="4" t="s">
        <v>8301</v>
      </c>
    </row>
    <row r="2662" spans="1:20" ht="28.8" x14ac:dyDescent="0.3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11">
        <f t="shared" si="123"/>
        <v>42332.546504629623</v>
      </c>
      <c r="K2662" s="4">
        <v>1443200818</v>
      </c>
      <c r="L2662" s="11">
        <f t="shared" si="124"/>
        <v>42272.504837962959</v>
      </c>
      <c r="M2662" s="4" t="b">
        <v>0</v>
      </c>
      <c r="N2662" s="4">
        <v>5</v>
      </c>
      <c r="O2662" s="16">
        <f>(E2662/D2662)*100</f>
        <v>9.5000000000000001E-2</v>
      </c>
      <c r="P2662" s="7">
        <f t="shared" si="125"/>
        <v>3.8</v>
      </c>
      <c r="Q2662" s="4" t="str">
        <f>LEFT(T2662,FIND("/",T2662,1)-1)</f>
        <v>technology</v>
      </c>
      <c r="R2662" s="4" t="str">
        <f>RIGHT(T2662,LEN(T2662)-FIND("/",T2662))</f>
        <v>space exploration</v>
      </c>
      <c r="S2662" s="4" t="b">
        <v>0</v>
      </c>
      <c r="T2662" s="4" t="s">
        <v>8301</v>
      </c>
    </row>
    <row r="2663" spans="1:20" ht="28.8" x14ac:dyDescent="0.3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11">
        <f t="shared" si="123"/>
        <v>41572.750115740739</v>
      </c>
      <c r="K2663" s="4">
        <v>1380150010</v>
      </c>
      <c r="L2663" s="11">
        <f t="shared" si="124"/>
        <v>41542.750115740739</v>
      </c>
      <c r="M2663" s="4" t="b">
        <v>0</v>
      </c>
      <c r="N2663" s="4">
        <v>60</v>
      </c>
      <c r="O2663" s="16">
        <f>(E2663/D2663)*100</f>
        <v>102.89999999999999</v>
      </c>
      <c r="P2663" s="7">
        <f t="shared" si="125"/>
        <v>85.75</v>
      </c>
      <c r="Q2663" s="4" t="str">
        <f>LEFT(T2663,FIND("/",T2663,1)-1)</f>
        <v>technology</v>
      </c>
      <c r="R2663" s="4" t="str">
        <f>RIGHT(T2663,LEN(T2663)-FIND("/",T2663))</f>
        <v>makerspaces</v>
      </c>
      <c r="S2663" s="4" t="b">
        <v>1</v>
      </c>
      <c r="T2663" s="4" t="s">
        <v>8302</v>
      </c>
    </row>
    <row r="2664" spans="1:20" ht="28.8" x14ac:dyDescent="0.3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11">
        <f t="shared" si="123"/>
        <v>42237.538344907407</v>
      </c>
      <c r="K2664" s="4">
        <v>1437587713</v>
      </c>
      <c r="L2664" s="11">
        <f t="shared" si="124"/>
        <v>42207.538344907407</v>
      </c>
      <c r="M2664" s="4" t="b">
        <v>0</v>
      </c>
      <c r="N2664" s="4">
        <v>80</v>
      </c>
      <c r="O2664" s="16">
        <f>(E2664/D2664)*100</f>
        <v>106.80000000000001</v>
      </c>
      <c r="P2664" s="7">
        <f t="shared" si="125"/>
        <v>267</v>
      </c>
      <c r="Q2664" s="4" t="str">
        <f>LEFT(T2664,FIND("/",T2664,1)-1)</f>
        <v>technology</v>
      </c>
      <c r="R2664" s="4" t="str">
        <f>RIGHT(T2664,LEN(T2664)-FIND("/",T2664))</f>
        <v>makerspaces</v>
      </c>
      <c r="S2664" s="4" t="b">
        <v>1</v>
      </c>
      <c r="T2664" s="4" t="s">
        <v>8302</v>
      </c>
    </row>
    <row r="2665" spans="1:20" ht="28.8" x14ac:dyDescent="0.3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11">
        <f t="shared" si="123"/>
        <v>42251.416666666664</v>
      </c>
      <c r="K2665" s="4">
        <v>1438873007</v>
      </c>
      <c r="L2665" s="11">
        <f t="shared" si="124"/>
        <v>42222.41443287037</v>
      </c>
      <c r="M2665" s="4" t="b">
        <v>0</v>
      </c>
      <c r="N2665" s="4">
        <v>56</v>
      </c>
      <c r="O2665" s="16">
        <f>(E2665/D2665)*100</f>
        <v>104.59625</v>
      </c>
      <c r="P2665" s="7">
        <f t="shared" si="125"/>
        <v>373.55803571428572</v>
      </c>
      <c r="Q2665" s="4" t="str">
        <f>LEFT(T2665,FIND("/",T2665,1)-1)</f>
        <v>technology</v>
      </c>
      <c r="R2665" s="4" t="str">
        <f>RIGHT(T2665,LEN(T2665)-FIND("/",T2665))</f>
        <v>makerspaces</v>
      </c>
      <c r="S2665" s="4" t="b">
        <v>1</v>
      </c>
      <c r="T2665" s="4" t="s">
        <v>8302</v>
      </c>
    </row>
    <row r="2666" spans="1:20" ht="28.8" x14ac:dyDescent="0.3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11">
        <f t="shared" si="123"/>
        <v>42347.082638888889</v>
      </c>
      <c r="K2666" s="4">
        <v>1446683797</v>
      </c>
      <c r="L2666" s="11">
        <f t="shared" si="124"/>
        <v>42312.817094907405</v>
      </c>
      <c r="M2666" s="4" t="b">
        <v>0</v>
      </c>
      <c r="N2666" s="4">
        <v>104</v>
      </c>
      <c r="O2666" s="16">
        <f>(E2666/D2666)*100</f>
        <v>103.42857142857143</v>
      </c>
      <c r="P2666" s="7">
        <f t="shared" si="125"/>
        <v>174.03846153846155</v>
      </c>
      <c r="Q2666" s="4" t="str">
        <f>LEFT(T2666,FIND("/",T2666,1)-1)</f>
        <v>technology</v>
      </c>
      <c r="R2666" s="4" t="str">
        <f>RIGHT(T2666,LEN(T2666)-FIND("/",T2666))</f>
        <v>makerspaces</v>
      </c>
      <c r="S2666" s="4" t="b">
        <v>1</v>
      </c>
      <c r="T2666" s="4" t="s">
        <v>8302</v>
      </c>
    </row>
    <row r="2667" spans="1:20" ht="28.8" x14ac:dyDescent="0.3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11">
        <f t="shared" si="123"/>
        <v>42128.687199074069</v>
      </c>
      <c r="K2667" s="4">
        <v>1426886974</v>
      </c>
      <c r="L2667" s="11">
        <f t="shared" si="124"/>
        <v>42083.687199074069</v>
      </c>
      <c r="M2667" s="4" t="b">
        <v>0</v>
      </c>
      <c r="N2667" s="4">
        <v>46</v>
      </c>
      <c r="O2667" s="16">
        <f>(E2667/D2667)*100</f>
        <v>123.14285714285715</v>
      </c>
      <c r="P2667" s="7">
        <f t="shared" si="125"/>
        <v>93.695652173913047</v>
      </c>
      <c r="Q2667" s="4" t="str">
        <f>LEFT(T2667,FIND("/",T2667,1)-1)</f>
        <v>technology</v>
      </c>
      <c r="R2667" s="4" t="str">
        <f>RIGHT(T2667,LEN(T2667)-FIND("/",T2667))</f>
        <v>makerspaces</v>
      </c>
      <c r="S2667" s="4" t="b">
        <v>1</v>
      </c>
      <c r="T2667" s="4" t="s">
        <v>8302</v>
      </c>
    </row>
    <row r="2668" spans="1:20" ht="28.8" x14ac:dyDescent="0.3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11">
        <f t="shared" si="123"/>
        <v>42272.666666666664</v>
      </c>
      <c r="K2668" s="4">
        <v>1440008439</v>
      </c>
      <c r="L2668" s="11">
        <f t="shared" si="124"/>
        <v>42235.55600694444</v>
      </c>
      <c r="M2668" s="4" t="b">
        <v>0</v>
      </c>
      <c r="N2668" s="4">
        <v>206</v>
      </c>
      <c r="O2668" s="16">
        <f>(E2668/D2668)*100</f>
        <v>159.29509999999999</v>
      </c>
      <c r="P2668" s="7">
        <f t="shared" si="125"/>
        <v>77.327718446601949</v>
      </c>
      <c r="Q2668" s="4" t="str">
        <f>LEFT(T2668,FIND("/",T2668,1)-1)</f>
        <v>technology</v>
      </c>
      <c r="R2668" s="4" t="str">
        <f>RIGHT(T2668,LEN(T2668)-FIND("/",T2668))</f>
        <v>makerspaces</v>
      </c>
      <c r="S2668" s="4" t="b">
        <v>1</v>
      </c>
      <c r="T2668" s="4" t="s">
        <v>8302</v>
      </c>
    </row>
    <row r="2669" spans="1:20" ht="28.8" x14ac:dyDescent="0.3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11">
        <f t="shared" si="123"/>
        <v>42410.717777777776</v>
      </c>
      <c r="K2669" s="4">
        <v>1452550416</v>
      </c>
      <c r="L2669" s="11">
        <f t="shared" si="124"/>
        <v>42380.717777777776</v>
      </c>
      <c r="M2669" s="4" t="b">
        <v>0</v>
      </c>
      <c r="N2669" s="4">
        <v>18</v>
      </c>
      <c r="O2669" s="16">
        <f>(E2669/D2669)*100</f>
        <v>110.66666666666667</v>
      </c>
      <c r="P2669" s="7">
        <f t="shared" si="125"/>
        <v>92.222222222222229</v>
      </c>
      <c r="Q2669" s="4" t="str">
        <f>LEFT(T2669,FIND("/",T2669,1)-1)</f>
        <v>technology</v>
      </c>
      <c r="R2669" s="4" t="str">
        <f>RIGHT(T2669,LEN(T2669)-FIND("/",T2669))</f>
        <v>makerspaces</v>
      </c>
      <c r="S2669" s="4" t="b">
        <v>1</v>
      </c>
      <c r="T2669" s="4" t="s">
        <v>8302</v>
      </c>
    </row>
    <row r="2670" spans="1:20" ht="28.8" x14ac:dyDescent="0.3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11">
        <f t="shared" si="123"/>
        <v>42317.397222222215</v>
      </c>
      <c r="K2670" s="4">
        <v>1443449265</v>
      </c>
      <c r="L2670" s="11">
        <f t="shared" si="124"/>
        <v>42275.380381944437</v>
      </c>
      <c r="M2670" s="4" t="b">
        <v>0</v>
      </c>
      <c r="N2670" s="4">
        <v>28</v>
      </c>
      <c r="O2670" s="16">
        <f>(E2670/D2670)*100</f>
        <v>170.70000000000002</v>
      </c>
      <c r="P2670" s="7">
        <f t="shared" si="125"/>
        <v>60.964285714285715</v>
      </c>
      <c r="Q2670" s="4" t="str">
        <f>LEFT(T2670,FIND("/",T2670,1)-1)</f>
        <v>technology</v>
      </c>
      <c r="R2670" s="4" t="str">
        <f>RIGHT(T2670,LEN(T2670)-FIND("/",T2670))</f>
        <v>makerspaces</v>
      </c>
      <c r="S2670" s="4" t="b">
        <v>1</v>
      </c>
      <c r="T2670" s="4" t="s">
        <v>8302</v>
      </c>
    </row>
    <row r="2671" spans="1:20" ht="28.8" x14ac:dyDescent="0.3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11">
        <f t="shared" si="123"/>
        <v>42378.827499999999</v>
      </c>
      <c r="K2671" s="4">
        <v>1447203096</v>
      </c>
      <c r="L2671" s="11">
        <f t="shared" si="124"/>
        <v>42318.827499999999</v>
      </c>
      <c r="M2671" s="4" t="b">
        <v>0</v>
      </c>
      <c r="N2671" s="4">
        <v>11</v>
      </c>
      <c r="O2671" s="16">
        <f>(E2671/D2671)*100</f>
        <v>125.125</v>
      </c>
      <c r="P2671" s="7">
        <f t="shared" si="125"/>
        <v>91</v>
      </c>
      <c r="Q2671" s="4" t="str">
        <f>LEFT(T2671,FIND("/",T2671,1)-1)</f>
        <v>technology</v>
      </c>
      <c r="R2671" s="4" t="str">
        <f>RIGHT(T2671,LEN(T2671)-FIND("/",T2671))</f>
        <v>makerspaces</v>
      </c>
      <c r="S2671" s="4" t="b">
        <v>1</v>
      </c>
      <c r="T2671" s="4" t="s">
        <v>8302</v>
      </c>
    </row>
    <row r="2672" spans="1:20" ht="28.8" x14ac:dyDescent="0.3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11">
        <f t="shared" si="123"/>
        <v>41848.812268518515</v>
      </c>
      <c r="K2672" s="4">
        <v>1404174580</v>
      </c>
      <c r="L2672" s="11">
        <f t="shared" si="124"/>
        <v>41820.812268518515</v>
      </c>
      <c r="M2672" s="4" t="b">
        <v>1</v>
      </c>
      <c r="N2672" s="4">
        <v>60</v>
      </c>
      <c r="O2672" s="16">
        <f>(E2672/D2672)*100</f>
        <v>6.4158609339642041</v>
      </c>
      <c r="P2672" s="7">
        <f t="shared" si="125"/>
        <v>41.583333333333336</v>
      </c>
      <c r="Q2672" s="4" t="str">
        <f>LEFT(T2672,FIND("/",T2672,1)-1)</f>
        <v>technology</v>
      </c>
      <c r="R2672" s="4" t="str">
        <f>RIGHT(T2672,LEN(T2672)-FIND("/",T2672))</f>
        <v>makerspaces</v>
      </c>
      <c r="S2672" s="4" t="b">
        <v>0</v>
      </c>
      <c r="T2672" s="4" t="s">
        <v>8302</v>
      </c>
    </row>
    <row r="2673" spans="1:20" ht="28.8" x14ac:dyDescent="0.3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11">
        <f t="shared" si="123"/>
        <v>41992.609722222223</v>
      </c>
      <c r="K2673" s="4">
        <v>1416419916</v>
      </c>
      <c r="L2673" s="11">
        <f t="shared" si="124"/>
        <v>41962.540694444448</v>
      </c>
      <c r="M2673" s="4" t="b">
        <v>1</v>
      </c>
      <c r="N2673" s="4">
        <v>84</v>
      </c>
      <c r="O2673" s="16">
        <f>(E2673/D2673)*100</f>
        <v>11.343999999999999</v>
      </c>
      <c r="P2673" s="7">
        <f t="shared" si="125"/>
        <v>33.761904761904759</v>
      </c>
      <c r="Q2673" s="4" t="str">
        <f>LEFT(T2673,FIND("/",T2673,1)-1)</f>
        <v>technology</v>
      </c>
      <c r="R2673" s="4" t="str">
        <f>RIGHT(T2673,LEN(T2673)-FIND("/",T2673))</f>
        <v>makerspaces</v>
      </c>
      <c r="S2673" s="4" t="b">
        <v>0</v>
      </c>
      <c r="T2673" s="4" t="s">
        <v>8302</v>
      </c>
    </row>
    <row r="2674" spans="1:20" ht="28.8" x14ac:dyDescent="0.3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11">
        <f t="shared" si="123"/>
        <v>42366.041666666664</v>
      </c>
      <c r="K2674" s="4">
        <v>1449436390</v>
      </c>
      <c r="L2674" s="11">
        <f t="shared" si="124"/>
        <v>42344.675810185181</v>
      </c>
      <c r="M2674" s="4" t="b">
        <v>1</v>
      </c>
      <c r="N2674" s="4">
        <v>47</v>
      </c>
      <c r="O2674" s="16">
        <f>(E2674/D2674)*100</f>
        <v>33.19</v>
      </c>
      <c r="P2674" s="7">
        <f t="shared" si="125"/>
        <v>70.61702127659575</v>
      </c>
      <c r="Q2674" s="4" t="str">
        <f>LEFT(T2674,FIND("/",T2674,1)-1)</f>
        <v>technology</v>
      </c>
      <c r="R2674" s="4" t="str">
        <f>RIGHT(T2674,LEN(T2674)-FIND("/",T2674))</f>
        <v>makerspaces</v>
      </c>
      <c r="S2674" s="4" t="b">
        <v>0</v>
      </c>
      <c r="T2674" s="4" t="s">
        <v>8302</v>
      </c>
    </row>
    <row r="2675" spans="1:20" ht="28.8" x14ac:dyDescent="0.3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11">
        <f t="shared" si="123"/>
        <v>41941.739583333328</v>
      </c>
      <c r="K2675" s="4">
        <v>1412081999</v>
      </c>
      <c r="L2675" s="11">
        <f t="shared" si="124"/>
        <v>41912.333321759259</v>
      </c>
      <c r="M2675" s="4" t="b">
        <v>1</v>
      </c>
      <c r="N2675" s="4">
        <v>66</v>
      </c>
      <c r="O2675" s="16">
        <f>(E2675/D2675)*100</f>
        <v>27.58</v>
      </c>
      <c r="P2675" s="7">
        <f t="shared" si="125"/>
        <v>167.15151515151516</v>
      </c>
      <c r="Q2675" s="4" t="str">
        <f>LEFT(T2675,FIND("/",T2675,1)-1)</f>
        <v>technology</v>
      </c>
      <c r="R2675" s="4" t="str">
        <f>RIGHT(T2675,LEN(T2675)-FIND("/",T2675))</f>
        <v>makerspaces</v>
      </c>
      <c r="S2675" s="4" t="b">
        <v>0</v>
      </c>
      <c r="T2675" s="4" t="s">
        <v>8302</v>
      </c>
    </row>
    <row r="2676" spans="1:20" ht="28.8" x14ac:dyDescent="0.3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11">
        <f t="shared" si="123"/>
        <v>42555.999305555553</v>
      </c>
      <c r="K2676" s="4">
        <v>1465398670</v>
      </c>
      <c r="L2676" s="11">
        <f t="shared" si="124"/>
        <v>42529.424421296295</v>
      </c>
      <c r="M2676" s="4" t="b">
        <v>1</v>
      </c>
      <c r="N2676" s="4">
        <v>171</v>
      </c>
      <c r="O2676" s="16">
        <f>(E2676/D2676)*100</f>
        <v>62.839999999999996</v>
      </c>
      <c r="P2676" s="7">
        <f t="shared" si="125"/>
        <v>128.61988304093566</v>
      </c>
      <c r="Q2676" s="4" t="str">
        <f>LEFT(T2676,FIND("/",T2676,1)-1)</f>
        <v>technology</v>
      </c>
      <c r="R2676" s="4" t="str">
        <f>RIGHT(T2676,LEN(T2676)-FIND("/",T2676))</f>
        <v>makerspaces</v>
      </c>
      <c r="S2676" s="4" t="b">
        <v>0</v>
      </c>
      <c r="T2676" s="4" t="s">
        <v>8302</v>
      </c>
    </row>
    <row r="2677" spans="1:20" ht="28.8" x14ac:dyDescent="0.3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11">
        <f t="shared" si="123"/>
        <v>41953.690844907404</v>
      </c>
      <c r="K2677" s="4">
        <v>1413059689</v>
      </c>
      <c r="L2677" s="11">
        <f t="shared" si="124"/>
        <v>41923.649178240739</v>
      </c>
      <c r="M2677" s="4" t="b">
        <v>1</v>
      </c>
      <c r="N2677" s="4">
        <v>29</v>
      </c>
      <c r="O2677" s="16">
        <f>(E2677/D2677)*100</f>
        <v>7.5880000000000001</v>
      </c>
      <c r="P2677" s="7">
        <f t="shared" si="125"/>
        <v>65.41379310344827</v>
      </c>
      <c r="Q2677" s="4" t="str">
        <f>LEFT(T2677,FIND("/",T2677,1)-1)</f>
        <v>technology</v>
      </c>
      <c r="R2677" s="4" t="str">
        <f>RIGHT(T2677,LEN(T2677)-FIND("/",T2677))</f>
        <v>makerspaces</v>
      </c>
      <c r="S2677" s="4" t="b">
        <v>0</v>
      </c>
      <c r="T2677" s="4" t="s">
        <v>8302</v>
      </c>
    </row>
    <row r="2678" spans="1:20" ht="28.8" x14ac:dyDescent="0.3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11">
        <f t="shared" si="123"/>
        <v>42512.416365740741</v>
      </c>
      <c r="K2678" s="4">
        <v>1461337174</v>
      </c>
      <c r="L2678" s="11">
        <f t="shared" si="124"/>
        <v>42482.416365740741</v>
      </c>
      <c r="M2678" s="4" t="b">
        <v>0</v>
      </c>
      <c r="N2678" s="4">
        <v>9</v>
      </c>
      <c r="O2678" s="16">
        <f>(E2678/D2678)*100</f>
        <v>50.38095238095238</v>
      </c>
      <c r="P2678" s="7">
        <f t="shared" si="125"/>
        <v>117.55555555555556</v>
      </c>
      <c r="Q2678" s="4" t="str">
        <f>LEFT(T2678,FIND("/",T2678,1)-1)</f>
        <v>technology</v>
      </c>
      <c r="R2678" s="4" t="str">
        <f>RIGHT(T2678,LEN(T2678)-FIND("/",T2678))</f>
        <v>makerspaces</v>
      </c>
      <c r="S2678" s="4" t="b">
        <v>0</v>
      </c>
      <c r="T2678" s="4" t="s">
        <v>8302</v>
      </c>
    </row>
    <row r="2679" spans="1:20" ht="28.8" x14ac:dyDescent="0.3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11">
        <f t="shared" si="123"/>
        <v>41822.821099537032</v>
      </c>
      <c r="K2679" s="4">
        <v>1401756143</v>
      </c>
      <c r="L2679" s="11">
        <f t="shared" si="124"/>
        <v>41792.821099537032</v>
      </c>
      <c r="M2679" s="4" t="b">
        <v>0</v>
      </c>
      <c r="N2679" s="4">
        <v>27</v>
      </c>
      <c r="O2679" s="16">
        <f>(E2679/D2679)*100</f>
        <v>17.512820512820511</v>
      </c>
      <c r="P2679" s="7">
        <f t="shared" si="125"/>
        <v>126.48148148148148</v>
      </c>
      <c r="Q2679" s="4" t="str">
        <f>LEFT(T2679,FIND("/",T2679,1)-1)</f>
        <v>technology</v>
      </c>
      <c r="R2679" s="4" t="str">
        <f>RIGHT(T2679,LEN(T2679)-FIND("/",T2679))</f>
        <v>makerspaces</v>
      </c>
      <c r="S2679" s="4" t="b">
        <v>0</v>
      </c>
      <c r="T2679" s="4" t="s">
        <v>8302</v>
      </c>
    </row>
    <row r="2680" spans="1:20" ht="28.8" x14ac:dyDescent="0.3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11">
        <f t="shared" si="123"/>
        <v>42271.589872685181</v>
      </c>
      <c r="K2680" s="4">
        <v>1440529765</v>
      </c>
      <c r="L2680" s="11">
        <f t="shared" si="124"/>
        <v>42241.589872685181</v>
      </c>
      <c r="M2680" s="4" t="b">
        <v>0</v>
      </c>
      <c r="N2680" s="4">
        <v>2</v>
      </c>
      <c r="O2680" s="16">
        <f>(E2680/D2680)*100</f>
        <v>1.375E-2</v>
      </c>
      <c r="P2680" s="7">
        <f t="shared" si="125"/>
        <v>550</v>
      </c>
      <c r="Q2680" s="4" t="str">
        <f>LEFT(T2680,FIND("/",T2680,1)-1)</f>
        <v>technology</v>
      </c>
      <c r="R2680" s="4" t="str">
        <f>RIGHT(T2680,LEN(T2680)-FIND("/",T2680))</f>
        <v>makerspaces</v>
      </c>
      <c r="S2680" s="4" t="b">
        <v>0</v>
      </c>
      <c r="T2680" s="4" t="s">
        <v>8302</v>
      </c>
    </row>
    <row r="2681" spans="1:20" ht="28.8" x14ac:dyDescent="0.3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11">
        <f t="shared" si="123"/>
        <v>42062.792754629627</v>
      </c>
      <c r="K2681" s="4">
        <v>1422489694</v>
      </c>
      <c r="L2681" s="11">
        <f t="shared" si="124"/>
        <v>42032.792754629627</v>
      </c>
      <c r="M2681" s="4" t="b">
        <v>0</v>
      </c>
      <c r="N2681" s="4">
        <v>3</v>
      </c>
      <c r="O2681" s="16">
        <f>(E2681/D2681)*100</f>
        <v>0.33</v>
      </c>
      <c r="P2681" s="7">
        <f t="shared" si="125"/>
        <v>44</v>
      </c>
      <c r="Q2681" s="4" t="str">
        <f>LEFT(T2681,FIND("/",T2681,1)-1)</f>
        <v>technology</v>
      </c>
      <c r="R2681" s="4" t="str">
        <f>RIGHT(T2681,LEN(T2681)-FIND("/",T2681))</f>
        <v>makerspaces</v>
      </c>
      <c r="S2681" s="4" t="b">
        <v>0</v>
      </c>
      <c r="T2681" s="4" t="s">
        <v>8302</v>
      </c>
    </row>
    <row r="2682" spans="1:20" x14ac:dyDescent="0.3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11">
        <f t="shared" si="123"/>
        <v>42465.961701388886</v>
      </c>
      <c r="K2682" s="4">
        <v>1457327091</v>
      </c>
      <c r="L2682" s="11">
        <f t="shared" si="124"/>
        <v>42436.003368055557</v>
      </c>
      <c r="M2682" s="4" t="b">
        <v>0</v>
      </c>
      <c r="N2682" s="4">
        <v>4</v>
      </c>
      <c r="O2682" s="16">
        <f>(E2682/D2682)*100</f>
        <v>0.86250000000000004</v>
      </c>
      <c r="P2682" s="7">
        <f t="shared" si="125"/>
        <v>69</v>
      </c>
      <c r="Q2682" s="4" t="str">
        <f>LEFT(T2682,FIND("/",T2682,1)-1)</f>
        <v>technology</v>
      </c>
      <c r="R2682" s="4" t="str">
        <f>RIGHT(T2682,LEN(T2682)-FIND("/",T2682))</f>
        <v>makerspaces</v>
      </c>
      <c r="S2682" s="4" t="b">
        <v>0</v>
      </c>
      <c r="T2682" s="4" t="s">
        <v>8302</v>
      </c>
    </row>
    <row r="2683" spans="1:20" x14ac:dyDescent="0.3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11">
        <f t="shared" si="123"/>
        <v>41830.686921296292</v>
      </c>
      <c r="K2683" s="4">
        <v>1402867750</v>
      </c>
      <c r="L2683" s="11">
        <f t="shared" si="124"/>
        <v>41805.686921296292</v>
      </c>
      <c r="M2683" s="4" t="b">
        <v>0</v>
      </c>
      <c r="N2683" s="4">
        <v>2</v>
      </c>
      <c r="O2683" s="16">
        <f>(E2683/D2683)*100</f>
        <v>0.6875</v>
      </c>
      <c r="P2683" s="7">
        <f t="shared" si="125"/>
        <v>27.5</v>
      </c>
      <c r="Q2683" s="4" t="str">
        <f>LEFT(T2683,FIND("/",T2683,1)-1)</f>
        <v>food</v>
      </c>
      <c r="R2683" s="4" t="str">
        <f>RIGHT(T2683,LEN(T2683)-FIND("/",T2683))</f>
        <v>food trucks</v>
      </c>
      <c r="S2683" s="4" t="b">
        <v>0</v>
      </c>
      <c r="T2683" s="4" t="s">
        <v>8284</v>
      </c>
    </row>
    <row r="2684" spans="1:20" x14ac:dyDescent="0.3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11">
        <f t="shared" si="123"/>
        <v>41965.040972222218</v>
      </c>
      <c r="K2684" s="4">
        <v>1413838540</v>
      </c>
      <c r="L2684" s="11">
        <f t="shared" si="124"/>
        <v>41932.663657407407</v>
      </c>
      <c r="M2684" s="4" t="b">
        <v>0</v>
      </c>
      <c r="N2684" s="4">
        <v>20</v>
      </c>
      <c r="O2684" s="16">
        <f>(E2684/D2684)*100</f>
        <v>28.299999999999997</v>
      </c>
      <c r="P2684" s="7">
        <f t="shared" si="125"/>
        <v>84.9</v>
      </c>
      <c r="Q2684" s="4" t="str">
        <f>LEFT(T2684,FIND("/",T2684,1)-1)</f>
        <v>food</v>
      </c>
      <c r="R2684" s="4" t="str">
        <f>RIGHT(T2684,LEN(T2684)-FIND("/",T2684))</f>
        <v>food trucks</v>
      </c>
      <c r="S2684" s="4" t="b">
        <v>0</v>
      </c>
      <c r="T2684" s="4" t="s">
        <v>8284</v>
      </c>
    </row>
    <row r="2685" spans="1:20" ht="28.8" x14ac:dyDescent="0.3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11">
        <f t="shared" si="123"/>
        <v>42064.546759259254</v>
      </c>
      <c r="K2685" s="4">
        <v>1422641240</v>
      </c>
      <c r="L2685" s="11">
        <f t="shared" si="124"/>
        <v>42034.546759259254</v>
      </c>
      <c r="M2685" s="4" t="b">
        <v>0</v>
      </c>
      <c r="N2685" s="4">
        <v>3</v>
      </c>
      <c r="O2685" s="16">
        <f>(E2685/D2685)*100</f>
        <v>0.24</v>
      </c>
      <c r="P2685" s="7">
        <f t="shared" si="125"/>
        <v>12</v>
      </c>
      <c r="Q2685" s="4" t="str">
        <f>LEFT(T2685,FIND("/",T2685,1)-1)</f>
        <v>food</v>
      </c>
      <c r="R2685" s="4" t="str">
        <f>RIGHT(T2685,LEN(T2685)-FIND("/",T2685))</f>
        <v>food trucks</v>
      </c>
      <c r="S2685" s="4" t="b">
        <v>0</v>
      </c>
      <c r="T2685" s="4" t="s">
        <v>8284</v>
      </c>
    </row>
    <row r="2686" spans="1:20" ht="28.8" x14ac:dyDescent="0.3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11">
        <f t="shared" si="123"/>
        <v>41860.706307870365</v>
      </c>
      <c r="K2686" s="4">
        <v>1404165425</v>
      </c>
      <c r="L2686" s="11">
        <f t="shared" si="124"/>
        <v>41820.706307870365</v>
      </c>
      <c r="M2686" s="4" t="b">
        <v>0</v>
      </c>
      <c r="N2686" s="4">
        <v>4</v>
      </c>
      <c r="O2686" s="16">
        <f>(E2686/D2686)*100</f>
        <v>1.1428571428571428</v>
      </c>
      <c r="P2686" s="7">
        <f t="shared" si="125"/>
        <v>200</v>
      </c>
      <c r="Q2686" s="4" t="str">
        <f>LEFT(T2686,FIND("/",T2686,1)-1)</f>
        <v>food</v>
      </c>
      <c r="R2686" s="4" t="str">
        <f>RIGHT(T2686,LEN(T2686)-FIND("/",T2686))</f>
        <v>food trucks</v>
      </c>
      <c r="S2686" s="4" t="b">
        <v>0</v>
      </c>
      <c r="T2686" s="4" t="s">
        <v>8284</v>
      </c>
    </row>
    <row r="2687" spans="1:20" ht="28.8" x14ac:dyDescent="0.3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11">
        <f t="shared" si="123"/>
        <v>42121.445949074077</v>
      </c>
      <c r="K2687" s="4">
        <v>1424968930</v>
      </c>
      <c r="L2687" s="11">
        <f t="shared" si="124"/>
        <v>42061.487615740734</v>
      </c>
      <c r="M2687" s="4" t="b">
        <v>0</v>
      </c>
      <c r="N2687" s="4">
        <v>1</v>
      </c>
      <c r="O2687" s="16">
        <f>(E2687/D2687)*100</f>
        <v>0.02</v>
      </c>
      <c r="P2687" s="7">
        <f t="shared" si="125"/>
        <v>10</v>
      </c>
      <c r="Q2687" s="4" t="str">
        <f>LEFT(T2687,FIND("/",T2687,1)-1)</f>
        <v>food</v>
      </c>
      <c r="R2687" s="4" t="str">
        <f>RIGHT(T2687,LEN(T2687)-FIND("/",T2687))</f>
        <v>food trucks</v>
      </c>
      <c r="S2687" s="4" t="b">
        <v>0</v>
      </c>
      <c r="T2687" s="4" t="s">
        <v>8284</v>
      </c>
    </row>
    <row r="2688" spans="1:20" ht="28.8" x14ac:dyDescent="0.3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11">
        <f t="shared" si="123"/>
        <v>41912.766469907401</v>
      </c>
      <c r="K2688" s="4">
        <v>1410391423</v>
      </c>
      <c r="L2688" s="11">
        <f t="shared" si="124"/>
        <v>41892.766469907401</v>
      </c>
      <c r="M2688" s="4" t="b">
        <v>0</v>
      </c>
      <c r="N2688" s="4">
        <v>0</v>
      </c>
      <c r="O2688" s="16">
        <f>(E2688/D2688)*100</f>
        <v>0</v>
      </c>
      <c r="P2688" s="7" t="e">
        <f t="shared" si="125"/>
        <v>#DIV/0!</v>
      </c>
      <c r="Q2688" s="4" t="str">
        <f>LEFT(T2688,FIND("/",T2688,1)-1)</f>
        <v>food</v>
      </c>
      <c r="R2688" s="4" t="str">
        <f>RIGHT(T2688,LEN(T2688)-FIND("/",T2688))</f>
        <v>food trucks</v>
      </c>
      <c r="S2688" s="4" t="b">
        <v>0</v>
      </c>
      <c r="T2688" s="4" t="s">
        <v>8284</v>
      </c>
    </row>
    <row r="2689" spans="1:20" x14ac:dyDescent="0.3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11">
        <f t="shared" si="123"/>
        <v>42184.431921296295</v>
      </c>
      <c r="K2689" s="4">
        <v>1432999318</v>
      </c>
      <c r="L2689" s="11">
        <f t="shared" si="124"/>
        <v>42154.431921296295</v>
      </c>
      <c r="M2689" s="4" t="b">
        <v>0</v>
      </c>
      <c r="N2689" s="4">
        <v>0</v>
      </c>
      <c r="O2689" s="16">
        <f>(E2689/D2689)*100</f>
        <v>0</v>
      </c>
      <c r="P2689" s="7" t="e">
        <f t="shared" si="125"/>
        <v>#DIV/0!</v>
      </c>
      <c r="Q2689" s="4" t="str">
        <f>LEFT(T2689,FIND("/",T2689,1)-1)</f>
        <v>food</v>
      </c>
      <c r="R2689" s="4" t="str">
        <f>RIGHT(T2689,LEN(T2689)-FIND("/",T2689))</f>
        <v>food trucks</v>
      </c>
      <c r="S2689" s="4" t="b">
        <v>0</v>
      </c>
      <c r="T2689" s="4" t="s">
        <v>8284</v>
      </c>
    </row>
    <row r="2690" spans="1:20" x14ac:dyDescent="0.3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11">
        <f t="shared" si="123"/>
        <v>42058.916666666664</v>
      </c>
      <c r="K2690" s="4">
        <v>1422067870</v>
      </c>
      <c r="L2690" s="11">
        <f t="shared" si="124"/>
        <v>42027.910532407412</v>
      </c>
      <c r="M2690" s="4" t="b">
        <v>0</v>
      </c>
      <c r="N2690" s="4">
        <v>14</v>
      </c>
      <c r="O2690" s="16">
        <f>(E2690/D2690)*100</f>
        <v>0.14799999999999999</v>
      </c>
      <c r="P2690" s="7">
        <f t="shared" si="125"/>
        <v>5.2857142857142856</v>
      </c>
      <c r="Q2690" s="4" t="str">
        <f>LEFT(T2690,FIND("/",T2690,1)-1)</f>
        <v>food</v>
      </c>
      <c r="R2690" s="4" t="str">
        <f>RIGHT(T2690,LEN(T2690)-FIND("/",T2690))</f>
        <v>food trucks</v>
      </c>
      <c r="S2690" s="4" t="b">
        <v>0</v>
      </c>
      <c r="T2690" s="4" t="s">
        <v>8284</v>
      </c>
    </row>
    <row r="2691" spans="1:20" ht="28.8" x14ac:dyDescent="0.3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11">
        <f t="shared" ref="J2691:J2754" si="126">(((I2691/60)/60)/24)+DATE(1970,1,1)+(-5/24)</f>
        <v>42581.753356481473</v>
      </c>
      <c r="K2691" s="4">
        <v>1467327890</v>
      </c>
      <c r="L2691" s="11">
        <f t="shared" ref="L2691:L2754" si="127">(((K2691/60)/60)/24)+DATE(1970,1,1)+(-5/24)</f>
        <v>42551.753356481473</v>
      </c>
      <c r="M2691" s="4" t="b">
        <v>0</v>
      </c>
      <c r="N2691" s="4">
        <v>1</v>
      </c>
      <c r="O2691" s="16">
        <f>(E2691/D2691)*100</f>
        <v>2.8571428571428571E-3</v>
      </c>
      <c r="P2691" s="7">
        <f t="shared" ref="P2691:P2754" si="128">(E2691/N2691)</f>
        <v>1</v>
      </c>
      <c r="Q2691" s="4" t="str">
        <f>LEFT(T2691,FIND("/",T2691,1)-1)</f>
        <v>food</v>
      </c>
      <c r="R2691" s="4" t="str">
        <f>RIGHT(T2691,LEN(T2691)-FIND("/",T2691))</f>
        <v>food trucks</v>
      </c>
      <c r="S2691" s="4" t="b">
        <v>0</v>
      </c>
      <c r="T2691" s="4" t="s">
        <v>8284</v>
      </c>
    </row>
    <row r="2692" spans="1:20" ht="28.8" x14ac:dyDescent="0.3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11">
        <f t="shared" si="126"/>
        <v>42157.89671296296</v>
      </c>
      <c r="K2692" s="4">
        <v>1429410676</v>
      </c>
      <c r="L2692" s="11">
        <f t="shared" si="127"/>
        <v>42112.89671296296</v>
      </c>
      <c r="M2692" s="4" t="b">
        <v>0</v>
      </c>
      <c r="N2692" s="4">
        <v>118</v>
      </c>
      <c r="O2692" s="16">
        <f>(E2692/D2692)*100</f>
        <v>10.7325</v>
      </c>
      <c r="P2692" s="7">
        <f t="shared" si="128"/>
        <v>72.762711864406782</v>
      </c>
      <c r="Q2692" s="4" t="str">
        <f>LEFT(T2692,FIND("/",T2692,1)-1)</f>
        <v>food</v>
      </c>
      <c r="R2692" s="4" t="str">
        <f>RIGHT(T2692,LEN(T2692)-FIND("/",T2692))</f>
        <v>food trucks</v>
      </c>
      <c r="S2692" s="4" t="b">
        <v>0</v>
      </c>
      <c r="T2692" s="4" t="s">
        <v>8284</v>
      </c>
    </row>
    <row r="2693" spans="1:20" x14ac:dyDescent="0.3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11">
        <f t="shared" si="126"/>
        <v>42134.515706018516</v>
      </c>
      <c r="K2693" s="4">
        <v>1427390557</v>
      </c>
      <c r="L2693" s="11">
        <f t="shared" si="127"/>
        <v>42089.515706018516</v>
      </c>
      <c r="M2693" s="4" t="b">
        <v>0</v>
      </c>
      <c r="N2693" s="4">
        <v>2</v>
      </c>
      <c r="O2693" s="16">
        <f>(E2693/D2693)*100</f>
        <v>5.3846153846153842E-2</v>
      </c>
      <c r="P2693" s="7">
        <f t="shared" si="128"/>
        <v>17.5</v>
      </c>
      <c r="Q2693" s="4" t="str">
        <f>LEFT(T2693,FIND("/",T2693,1)-1)</f>
        <v>food</v>
      </c>
      <c r="R2693" s="4" t="str">
        <f>RIGHT(T2693,LEN(T2693)-FIND("/",T2693))</f>
        <v>food trucks</v>
      </c>
      <c r="S2693" s="4" t="b">
        <v>0</v>
      </c>
      <c r="T2693" s="4" t="s">
        <v>8284</v>
      </c>
    </row>
    <row r="2694" spans="1:20" ht="43.2" x14ac:dyDescent="0.3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11">
        <f t="shared" si="126"/>
        <v>42088.084027777775</v>
      </c>
      <c r="K2694" s="4">
        <v>1424678460</v>
      </c>
      <c r="L2694" s="11">
        <f t="shared" si="127"/>
        <v>42058.125694444439</v>
      </c>
      <c r="M2694" s="4" t="b">
        <v>0</v>
      </c>
      <c r="N2694" s="4">
        <v>1</v>
      </c>
      <c r="O2694" s="16">
        <f>(E2694/D2694)*100</f>
        <v>0.7142857142857143</v>
      </c>
      <c r="P2694" s="7">
        <f t="shared" si="128"/>
        <v>25</v>
      </c>
      <c r="Q2694" s="4" t="str">
        <f>LEFT(T2694,FIND("/",T2694,1)-1)</f>
        <v>food</v>
      </c>
      <c r="R2694" s="4" t="str">
        <f>RIGHT(T2694,LEN(T2694)-FIND("/",T2694))</f>
        <v>food trucks</v>
      </c>
      <c r="S2694" s="4" t="b">
        <v>0</v>
      </c>
      <c r="T2694" s="4" t="s">
        <v>8284</v>
      </c>
    </row>
    <row r="2695" spans="1:20" ht="28.8" x14ac:dyDescent="0.3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11">
        <f t="shared" si="126"/>
        <v>41863.930162037032</v>
      </c>
      <c r="K2695" s="4">
        <v>1405307966</v>
      </c>
      <c r="L2695" s="11">
        <f t="shared" si="127"/>
        <v>41833.930162037032</v>
      </c>
      <c r="M2695" s="4" t="b">
        <v>0</v>
      </c>
      <c r="N2695" s="4">
        <v>3</v>
      </c>
      <c r="O2695" s="16">
        <f>(E2695/D2695)*100</f>
        <v>0.8</v>
      </c>
      <c r="P2695" s="7">
        <f t="shared" si="128"/>
        <v>13.333333333333334</v>
      </c>
      <c r="Q2695" s="4" t="str">
        <f>LEFT(T2695,FIND("/",T2695,1)-1)</f>
        <v>food</v>
      </c>
      <c r="R2695" s="4" t="str">
        <f>RIGHT(T2695,LEN(T2695)-FIND("/",T2695))</f>
        <v>food trucks</v>
      </c>
      <c r="S2695" s="4" t="b">
        <v>0</v>
      </c>
      <c r="T2695" s="4" t="s">
        <v>8284</v>
      </c>
    </row>
    <row r="2696" spans="1:20" ht="28.8" x14ac:dyDescent="0.3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11">
        <f t="shared" si="126"/>
        <v>41907.932164351849</v>
      </c>
      <c r="K2696" s="4">
        <v>1409109739</v>
      </c>
      <c r="L2696" s="11">
        <f t="shared" si="127"/>
        <v>41877.932164351849</v>
      </c>
      <c r="M2696" s="4" t="b">
        <v>0</v>
      </c>
      <c r="N2696" s="4">
        <v>1</v>
      </c>
      <c r="O2696" s="16">
        <f>(E2696/D2696)*100</f>
        <v>3.3333333333333335E-3</v>
      </c>
      <c r="P2696" s="7">
        <f t="shared" si="128"/>
        <v>1</v>
      </c>
      <c r="Q2696" s="4" t="str">
        <f>LEFT(T2696,FIND("/",T2696,1)-1)</f>
        <v>food</v>
      </c>
      <c r="R2696" s="4" t="str">
        <f>RIGHT(T2696,LEN(T2696)-FIND("/",T2696))</f>
        <v>food trucks</v>
      </c>
      <c r="S2696" s="4" t="b">
        <v>0</v>
      </c>
      <c r="T2696" s="4" t="s">
        <v>8284</v>
      </c>
    </row>
    <row r="2697" spans="1:20" x14ac:dyDescent="0.3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11">
        <f t="shared" si="126"/>
        <v>42107.931921296295</v>
      </c>
      <c r="K2697" s="4">
        <v>1423801318</v>
      </c>
      <c r="L2697" s="11">
        <f t="shared" si="127"/>
        <v>42047.973587962959</v>
      </c>
      <c r="M2697" s="4" t="b">
        <v>0</v>
      </c>
      <c r="N2697" s="4">
        <v>3</v>
      </c>
      <c r="O2697" s="16">
        <f>(E2697/D2697)*100</f>
        <v>0.47333333333333333</v>
      </c>
      <c r="P2697" s="7">
        <f t="shared" si="128"/>
        <v>23.666666666666668</v>
      </c>
      <c r="Q2697" s="4" t="str">
        <f>LEFT(T2697,FIND("/",T2697,1)-1)</f>
        <v>food</v>
      </c>
      <c r="R2697" s="4" t="str">
        <f>RIGHT(T2697,LEN(T2697)-FIND("/",T2697))</f>
        <v>food trucks</v>
      </c>
      <c r="S2697" s="4" t="b">
        <v>0</v>
      </c>
      <c r="T2697" s="4" t="s">
        <v>8284</v>
      </c>
    </row>
    <row r="2698" spans="1:20" ht="28.8" x14ac:dyDescent="0.3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11">
        <f t="shared" si="126"/>
        <v>41998.636111111111</v>
      </c>
      <c r="K2698" s="4">
        <v>1416600960</v>
      </c>
      <c r="L2698" s="11">
        <f t="shared" si="127"/>
        <v>41964.636111111111</v>
      </c>
      <c r="M2698" s="4" t="b">
        <v>0</v>
      </c>
      <c r="N2698" s="4">
        <v>38</v>
      </c>
      <c r="O2698" s="16">
        <f>(E2698/D2698)*100</f>
        <v>5.65</v>
      </c>
      <c r="P2698" s="7">
        <f t="shared" si="128"/>
        <v>89.21052631578948</v>
      </c>
      <c r="Q2698" s="4" t="str">
        <f>LEFT(T2698,FIND("/",T2698,1)-1)</f>
        <v>food</v>
      </c>
      <c r="R2698" s="4" t="str">
        <f>RIGHT(T2698,LEN(T2698)-FIND("/",T2698))</f>
        <v>food trucks</v>
      </c>
      <c r="S2698" s="4" t="b">
        <v>0</v>
      </c>
      <c r="T2698" s="4" t="s">
        <v>8284</v>
      </c>
    </row>
    <row r="2699" spans="1:20" ht="28.8" x14ac:dyDescent="0.3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11">
        <f t="shared" si="126"/>
        <v>42218.708333333336</v>
      </c>
      <c r="K2699" s="4">
        <v>1435876423</v>
      </c>
      <c r="L2699" s="11">
        <f t="shared" si="127"/>
        <v>42187.731747685182</v>
      </c>
      <c r="M2699" s="4" t="b">
        <v>0</v>
      </c>
      <c r="N2699" s="4">
        <v>52</v>
      </c>
      <c r="O2699" s="16">
        <f>(E2699/D2699)*100</f>
        <v>26.35217391304348</v>
      </c>
      <c r="P2699" s="7">
        <f t="shared" si="128"/>
        <v>116.55769230769231</v>
      </c>
      <c r="Q2699" s="4" t="str">
        <f>LEFT(T2699,FIND("/",T2699,1)-1)</f>
        <v>food</v>
      </c>
      <c r="R2699" s="4" t="str">
        <f>RIGHT(T2699,LEN(T2699)-FIND("/",T2699))</f>
        <v>food trucks</v>
      </c>
      <c r="S2699" s="4" t="b">
        <v>0</v>
      </c>
      <c r="T2699" s="4" t="s">
        <v>8284</v>
      </c>
    </row>
    <row r="2700" spans="1:20" ht="28.8" x14ac:dyDescent="0.3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11">
        <f t="shared" si="126"/>
        <v>41817.689907407403</v>
      </c>
      <c r="K2700" s="4">
        <v>1401312808</v>
      </c>
      <c r="L2700" s="11">
        <f t="shared" si="127"/>
        <v>41787.689907407403</v>
      </c>
      <c r="M2700" s="4" t="b">
        <v>0</v>
      </c>
      <c r="N2700" s="4">
        <v>2</v>
      </c>
      <c r="O2700" s="16">
        <f>(E2700/D2700)*100</f>
        <v>0.325125</v>
      </c>
      <c r="P2700" s="7">
        <f t="shared" si="128"/>
        <v>13.005000000000001</v>
      </c>
      <c r="Q2700" s="4" t="str">
        <f>LEFT(T2700,FIND("/",T2700,1)-1)</f>
        <v>food</v>
      </c>
      <c r="R2700" s="4" t="str">
        <f>RIGHT(T2700,LEN(T2700)-FIND("/",T2700))</f>
        <v>food trucks</v>
      </c>
      <c r="S2700" s="4" t="b">
        <v>0</v>
      </c>
      <c r="T2700" s="4" t="s">
        <v>8284</v>
      </c>
    </row>
    <row r="2701" spans="1:20" x14ac:dyDescent="0.3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11">
        <f t="shared" si="126"/>
        <v>41859.688229166662</v>
      </c>
      <c r="K2701" s="4">
        <v>1404941463</v>
      </c>
      <c r="L2701" s="11">
        <f t="shared" si="127"/>
        <v>41829.688229166662</v>
      </c>
      <c r="M2701" s="4" t="b">
        <v>0</v>
      </c>
      <c r="N2701" s="4">
        <v>0</v>
      </c>
      <c r="O2701" s="16">
        <f>(E2701/D2701)*100</f>
        <v>0</v>
      </c>
      <c r="P2701" s="7" t="e">
        <f t="shared" si="128"/>
        <v>#DIV/0!</v>
      </c>
      <c r="Q2701" s="4" t="str">
        <f>LEFT(T2701,FIND("/",T2701,1)-1)</f>
        <v>food</v>
      </c>
      <c r="R2701" s="4" t="str">
        <f>RIGHT(T2701,LEN(T2701)-FIND("/",T2701))</f>
        <v>food trucks</v>
      </c>
      <c r="S2701" s="4" t="b">
        <v>0</v>
      </c>
      <c r="T2701" s="4" t="s">
        <v>8284</v>
      </c>
    </row>
    <row r="2702" spans="1:20" x14ac:dyDescent="0.3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11">
        <f t="shared" si="126"/>
        <v>41900.666342592594</v>
      </c>
      <c r="K2702" s="4">
        <v>1408481972</v>
      </c>
      <c r="L2702" s="11">
        <f t="shared" si="127"/>
        <v>41870.666342592594</v>
      </c>
      <c r="M2702" s="4" t="b">
        <v>0</v>
      </c>
      <c r="N2702" s="4">
        <v>4</v>
      </c>
      <c r="O2702" s="16">
        <f>(E2702/D2702)*100</f>
        <v>0.7000700070007001</v>
      </c>
      <c r="P2702" s="7">
        <f t="shared" si="128"/>
        <v>17.5</v>
      </c>
      <c r="Q2702" s="4" t="str">
        <f>LEFT(T2702,FIND("/",T2702,1)-1)</f>
        <v>food</v>
      </c>
      <c r="R2702" s="4" t="str">
        <f>RIGHT(T2702,LEN(T2702)-FIND("/",T2702))</f>
        <v>food trucks</v>
      </c>
      <c r="S2702" s="4" t="b">
        <v>0</v>
      </c>
      <c r="T2702" s="4" t="s">
        <v>8284</v>
      </c>
    </row>
    <row r="2703" spans="1:20" ht="28.8" x14ac:dyDescent="0.3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11">
        <f t="shared" si="126"/>
        <v>42832.524699074071</v>
      </c>
      <c r="K2703" s="4">
        <v>1488911734</v>
      </c>
      <c r="L2703" s="11">
        <f t="shared" si="127"/>
        <v>42801.566365740735</v>
      </c>
      <c r="M2703" s="4" t="b">
        <v>0</v>
      </c>
      <c r="N2703" s="4">
        <v>46</v>
      </c>
      <c r="O2703" s="16">
        <f>(E2703/D2703)*100</f>
        <v>46.176470588235297</v>
      </c>
      <c r="P2703" s="7">
        <f t="shared" si="128"/>
        <v>34.130434782608695</v>
      </c>
      <c r="Q2703" s="4" t="str">
        <f>LEFT(T2703,FIND("/",T2703,1)-1)</f>
        <v>theater</v>
      </c>
      <c r="R2703" s="4" t="str">
        <f>RIGHT(T2703,LEN(T2703)-FIND("/",T2703))</f>
        <v>spaces</v>
      </c>
      <c r="S2703" s="4" t="b">
        <v>0</v>
      </c>
      <c r="T2703" s="4" t="s">
        <v>8303</v>
      </c>
    </row>
    <row r="2704" spans="1:20" ht="28.8" x14ac:dyDescent="0.3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11">
        <f t="shared" si="126"/>
        <v>42830.551817129628</v>
      </c>
      <c r="K2704" s="4">
        <v>1488827677</v>
      </c>
      <c r="L2704" s="11">
        <f t="shared" si="127"/>
        <v>42800.593483796292</v>
      </c>
      <c r="M2704" s="4" t="b">
        <v>1</v>
      </c>
      <c r="N2704" s="4">
        <v>26</v>
      </c>
      <c r="O2704" s="16">
        <f>(E2704/D2704)*100</f>
        <v>34.410000000000004</v>
      </c>
      <c r="P2704" s="7">
        <f t="shared" si="128"/>
        <v>132.34615384615384</v>
      </c>
      <c r="Q2704" s="4" t="str">
        <f>LEFT(T2704,FIND("/",T2704,1)-1)</f>
        <v>theater</v>
      </c>
      <c r="R2704" s="4" t="str">
        <f>RIGHT(T2704,LEN(T2704)-FIND("/",T2704))</f>
        <v>spaces</v>
      </c>
      <c r="S2704" s="4" t="b">
        <v>0</v>
      </c>
      <c r="T2704" s="4" t="s">
        <v>8303</v>
      </c>
    </row>
    <row r="2705" spans="1:20" x14ac:dyDescent="0.3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11">
        <f t="shared" si="126"/>
        <v>42816.440162037034</v>
      </c>
      <c r="K2705" s="4">
        <v>1485016430</v>
      </c>
      <c r="L2705" s="11">
        <f t="shared" si="127"/>
        <v>42756.481828703698</v>
      </c>
      <c r="M2705" s="4" t="b">
        <v>0</v>
      </c>
      <c r="N2705" s="4">
        <v>45</v>
      </c>
      <c r="O2705" s="16">
        <f>(E2705/D2705)*100</f>
        <v>103.75000000000001</v>
      </c>
      <c r="P2705" s="7">
        <f t="shared" si="128"/>
        <v>922.22222222222217</v>
      </c>
      <c r="Q2705" s="4" t="str">
        <f>LEFT(T2705,FIND("/",T2705,1)-1)</f>
        <v>theater</v>
      </c>
      <c r="R2705" s="4" t="str">
        <f>RIGHT(T2705,LEN(T2705)-FIND("/",T2705))</f>
        <v>spaces</v>
      </c>
      <c r="S2705" s="4" t="b">
        <v>0</v>
      </c>
      <c r="T2705" s="4" t="s">
        <v>8303</v>
      </c>
    </row>
    <row r="2706" spans="1:20" ht="28.8" x14ac:dyDescent="0.3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11">
        <f t="shared" si="126"/>
        <v>42830.61243055555</v>
      </c>
      <c r="K2706" s="4">
        <v>1487709714</v>
      </c>
      <c r="L2706" s="11">
        <f t="shared" si="127"/>
        <v>42787.654097222221</v>
      </c>
      <c r="M2706" s="4" t="b">
        <v>0</v>
      </c>
      <c r="N2706" s="4">
        <v>7</v>
      </c>
      <c r="O2706" s="16">
        <f>(E2706/D2706)*100</f>
        <v>6.0263157894736841</v>
      </c>
      <c r="P2706" s="7">
        <f t="shared" si="128"/>
        <v>163.57142857142858</v>
      </c>
      <c r="Q2706" s="4" t="str">
        <f>LEFT(T2706,FIND("/",T2706,1)-1)</f>
        <v>theater</v>
      </c>
      <c r="R2706" s="4" t="str">
        <f>RIGHT(T2706,LEN(T2706)-FIND("/",T2706))</f>
        <v>spaces</v>
      </c>
      <c r="S2706" s="4" t="b">
        <v>0</v>
      </c>
      <c r="T2706" s="4" t="s">
        <v>8303</v>
      </c>
    </row>
    <row r="2707" spans="1:20" x14ac:dyDescent="0.3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11">
        <f t="shared" si="126"/>
        <v>42818.666180555556</v>
      </c>
      <c r="K2707" s="4">
        <v>1486504758</v>
      </c>
      <c r="L2707" s="11">
        <f t="shared" si="127"/>
        <v>42773.70784722222</v>
      </c>
      <c r="M2707" s="4" t="b">
        <v>0</v>
      </c>
      <c r="N2707" s="4">
        <v>8</v>
      </c>
      <c r="O2707" s="16">
        <f>(E2707/D2707)*100</f>
        <v>10.539393939393939</v>
      </c>
      <c r="P2707" s="7">
        <f t="shared" si="128"/>
        <v>217.375</v>
      </c>
      <c r="Q2707" s="4" t="str">
        <f>LEFT(T2707,FIND("/",T2707,1)-1)</f>
        <v>theater</v>
      </c>
      <c r="R2707" s="4" t="str">
        <f>RIGHT(T2707,LEN(T2707)-FIND("/",T2707))</f>
        <v>spaces</v>
      </c>
      <c r="S2707" s="4" t="b">
        <v>0</v>
      </c>
      <c r="T2707" s="4" t="s">
        <v>8303</v>
      </c>
    </row>
    <row r="2708" spans="1:20" x14ac:dyDescent="0.3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11">
        <f t="shared" si="126"/>
        <v>41928.082638888889</v>
      </c>
      <c r="K2708" s="4">
        <v>1410937483</v>
      </c>
      <c r="L2708" s="11">
        <f t="shared" si="127"/>
        <v>41899.086608796293</v>
      </c>
      <c r="M2708" s="4" t="b">
        <v>1</v>
      </c>
      <c r="N2708" s="4">
        <v>263</v>
      </c>
      <c r="O2708" s="16">
        <f>(E2708/D2708)*100</f>
        <v>112.29714285714284</v>
      </c>
      <c r="P2708" s="7">
        <f t="shared" si="128"/>
        <v>149.44486692015209</v>
      </c>
      <c r="Q2708" s="4" t="str">
        <f>LEFT(T2708,FIND("/",T2708,1)-1)</f>
        <v>theater</v>
      </c>
      <c r="R2708" s="4" t="str">
        <f>RIGHT(T2708,LEN(T2708)-FIND("/",T2708))</f>
        <v>spaces</v>
      </c>
      <c r="S2708" s="4" t="b">
        <v>1</v>
      </c>
      <c r="T2708" s="4" t="s">
        <v>8303</v>
      </c>
    </row>
    <row r="2709" spans="1:20" ht="28.8" x14ac:dyDescent="0.3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11">
        <f t="shared" si="126"/>
        <v>41421.082638888889</v>
      </c>
      <c r="K2709" s="4">
        <v>1367088443</v>
      </c>
      <c r="L2709" s="11">
        <f t="shared" si="127"/>
        <v>41391.574571759258</v>
      </c>
      <c r="M2709" s="4" t="b">
        <v>1</v>
      </c>
      <c r="N2709" s="4">
        <v>394</v>
      </c>
      <c r="O2709" s="16">
        <f>(E2709/D2709)*100</f>
        <v>350.84462500000001</v>
      </c>
      <c r="P2709" s="7">
        <f t="shared" si="128"/>
        <v>71.237487309644663</v>
      </c>
      <c r="Q2709" s="4" t="str">
        <f>LEFT(T2709,FIND("/",T2709,1)-1)</f>
        <v>theater</v>
      </c>
      <c r="R2709" s="4" t="str">
        <f>RIGHT(T2709,LEN(T2709)-FIND("/",T2709))</f>
        <v>spaces</v>
      </c>
      <c r="S2709" s="4" t="b">
        <v>1</v>
      </c>
      <c r="T2709" s="4" t="s">
        <v>8303</v>
      </c>
    </row>
    <row r="2710" spans="1:20" x14ac:dyDescent="0.3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11">
        <f t="shared" si="126"/>
        <v>42572.489884259259</v>
      </c>
      <c r="K2710" s="4">
        <v>1463935526</v>
      </c>
      <c r="L2710" s="11">
        <f t="shared" si="127"/>
        <v>42512.489884259259</v>
      </c>
      <c r="M2710" s="4" t="b">
        <v>1</v>
      </c>
      <c r="N2710" s="4">
        <v>1049</v>
      </c>
      <c r="O2710" s="16">
        <f>(E2710/D2710)*100</f>
        <v>233.21535</v>
      </c>
      <c r="P2710" s="7">
        <f t="shared" si="128"/>
        <v>44.464318398474738</v>
      </c>
      <c r="Q2710" s="4" t="str">
        <f>LEFT(T2710,FIND("/",T2710,1)-1)</f>
        <v>theater</v>
      </c>
      <c r="R2710" s="4" t="str">
        <f>RIGHT(T2710,LEN(T2710)-FIND("/",T2710))</f>
        <v>spaces</v>
      </c>
      <c r="S2710" s="4" t="b">
        <v>1</v>
      </c>
      <c r="T2710" s="4" t="s">
        <v>8303</v>
      </c>
    </row>
    <row r="2711" spans="1:20" ht="28.8" x14ac:dyDescent="0.3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11">
        <f t="shared" si="126"/>
        <v>42646.957638888889</v>
      </c>
      <c r="K2711" s="4">
        <v>1472528141</v>
      </c>
      <c r="L2711" s="11">
        <f t="shared" si="127"/>
        <v>42611.941446759258</v>
      </c>
      <c r="M2711" s="4" t="b">
        <v>1</v>
      </c>
      <c r="N2711" s="4">
        <v>308</v>
      </c>
      <c r="O2711" s="16">
        <f>(E2711/D2711)*100</f>
        <v>101.60599999999999</v>
      </c>
      <c r="P2711" s="7">
        <f t="shared" si="128"/>
        <v>164.94480519480518</v>
      </c>
      <c r="Q2711" s="4" t="str">
        <f>LEFT(T2711,FIND("/",T2711,1)-1)</f>
        <v>theater</v>
      </c>
      <c r="R2711" s="4" t="str">
        <f>RIGHT(T2711,LEN(T2711)-FIND("/",T2711))</f>
        <v>spaces</v>
      </c>
      <c r="S2711" s="4" t="b">
        <v>1</v>
      </c>
      <c r="T2711" s="4" t="s">
        <v>8303</v>
      </c>
    </row>
    <row r="2712" spans="1:20" x14ac:dyDescent="0.3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11">
        <f t="shared" si="126"/>
        <v>41859.875</v>
      </c>
      <c r="K2712" s="4">
        <v>1404797428</v>
      </c>
      <c r="L2712" s="11">
        <f t="shared" si="127"/>
        <v>41828.021157407406</v>
      </c>
      <c r="M2712" s="4" t="b">
        <v>1</v>
      </c>
      <c r="N2712" s="4">
        <v>1088</v>
      </c>
      <c r="O2712" s="16">
        <f>(E2712/D2712)*100</f>
        <v>153.90035000000003</v>
      </c>
      <c r="P2712" s="7">
        <f t="shared" si="128"/>
        <v>84.871516544117654</v>
      </c>
      <c r="Q2712" s="4" t="str">
        <f>LEFT(T2712,FIND("/",T2712,1)-1)</f>
        <v>theater</v>
      </c>
      <c r="R2712" s="4" t="str">
        <f>RIGHT(T2712,LEN(T2712)-FIND("/",T2712))</f>
        <v>spaces</v>
      </c>
      <c r="S2712" s="4" t="b">
        <v>1</v>
      </c>
      <c r="T2712" s="4" t="s">
        <v>8303</v>
      </c>
    </row>
    <row r="2713" spans="1:20" ht="28.8" x14ac:dyDescent="0.3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11">
        <f t="shared" si="126"/>
        <v>41810.709027777775</v>
      </c>
      <c r="K2713" s="4">
        <v>1400694790</v>
      </c>
      <c r="L2713" s="11">
        <f t="shared" si="127"/>
        <v>41780.536921296298</v>
      </c>
      <c r="M2713" s="4" t="b">
        <v>1</v>
      </c>
      <c r="N2713" s="4">
        <v>73</v>
      </c>
      <c r="O2713" s="16">
        <f>(E2713/D2713)*100</f>
        <v>100.7161125319693</v>
      </c>
      <c r="P2713" s="7">
        <f t="shared" si="128"/>
        <v>53.945205479452056</v>
      </c>
      <c r="Q2713" s="4" t="str">
        <f>LEFT(T2713,FIND("/",T2713,1)-1)</f>
        <v>theater</v>
      </c>
      <c r="R2713" s="4" t="str">
        <f>RIGHT(T2713,LEN(T2713)-FIND("/",T2713))</f>
        <v>spaces</v>
      </c>
      <c r="S2713" s="4" t="b">
        <v>1</v>
      </c>
      <c r="T2713" s="4" t="s">
        <v>8303</v>
      </c>
    </row>
    <row r="2714" spans="1:20" ht="28.8" x14ac:dyDescent="0.3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11">
        <f t="shared" si="126"/>
        <v>41468.541666666664</v>
      </c>
      <c r="K2714" s="4">
        <v>1370568560</v>
      </c>
      <c r="L2714" s="11">
        <f t="shared" si="127"/>
        <v>41431.853703703702</v>
      </c>
      <c r="M2714" s="4" t="b">
        <v>1</v>
      </c>
      <c r="N2714" s="4">
        <v>143</v>
      </c>
      <c r="O2714" s="16">
        <f>(E2714/D2714)*100</f>
        <v>131.38181818181818</v>
      </c>
      <c r="P2714" s="7">
        <f t="shared" si="128"/>
        <v>50.531468531468533</v>
      </c>
      <c r="Q2714" s="4" t="str">
        <f>LEFT(T2714,FIND("/",T2714,1)-1)</f>
        <v>theater</v>
      </c>
      <c r="R2714" s="4" t="str">
        <f>RIGHT(T2714,LEN(T2714)-FIND("/",T2714))</f>
        <v>spaces</v>
      </c>
      <c r="S2714" s="4" t="b">
        <v>1</v>
      </c>
      <c r="T2714" s="4" t="s">
        <v>8303</v>
      </c>
    </row>
    <row r="2715" spans="1:20" ht="28.8" x14ac:dyDescent="0.3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11">
        <f t="shared" si="126"/>
        <v>42362.445416666662</v>
      </c>
      <c r="K2715" s="4">
        <v>1447515684</v>
      </c>
      <c r="L2715" s="11">
        <f t="shared" si="127"/>
        <v>42322.445416666662</v>
      </c>
      <c r="M2715" s="4" t="b">
        <v>1</v>
      </c>
      <c r="N2715" s="4">
        <v>1420</v>
      </c>
      <c r="O2715" s="16">
        <f>(E2715/D2715)*100</f>
        <v>102.24133333333334</v>
      </c>
      <c r="P2715" s="7">
        <f t="shared" si="128"/>
        <v>108.00140845070422</v>
      </c>
      <c r="Q2715" s="4" t="str">
        <f>LEFT(T2715,FIND("/",T2715,1)-1)</f>
        <v>theater</v>
      </c>
      <c r="R2715" s="4" t="str">
        <f>RIGHT(T2715,LEN(T2715)-FIND("/",T2715))</f>
        <v>spaces</v>
      </c>
      <c r="S2715" s="4" t="b">
        <v>1</v>
      </c>
      <c r="T2715" s="4" t="s">
        <v>8303</v>
      </c>
    </row>
    <row r="2716" spans="1:20" x14ac:dyDescent="0.3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11">
        <f t="shared" si="126"/>
        <v>42657.749999999993</v>
      </c>
      <c r="K2716" s="4">
        <v>1474040596</v>
      </c>
      <c r="L2716" s="11">
        <f t="shared" si="127"/>
        <v>42629.446712962956</v>
      </c>
      <c r="M2716" s="4" t="b">
        <v>1</v>
      </c>
      <c r="N2716" s="4">
        <v>305</v>
      </c>
      <c r="O2716" s="16">
        <f>(E2716/D2716)*100</f>
        <v>116.35599999999999</v>
      </c>
      <c r="P2716" s="7">
        <f t="shared" si="128"/>
        <v>95.373770491803285</v>
      </c>
      <c r="Q2716" s="4" t="str">
        <f>LEFT(T2716,FIND("/",T2716,1)-1)</f>
        <v>theater</v>
      </c>
      <c r="R2716" s="4" t="str">
        <f>RIGHT(T2716,LEN(T2716)-FIND("/",T2716))</f>
        <v>spaces</v>
      </c>
      <c r="S2716" s="4" t="b">
        <v>1</v>
      </c>
      <c r="T2716" s="4" t="s">
        <v>8303</v>
      </c>
    </row>
    <row r="2717" spans="1:20" ht="28.8" x14ac:dyDescent="0.3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11">
        <f t="shared" si="126"/>
        <v>42421.190138888887</v>
      </c>
      <c r="K2717" s="4">
        <v>1453109628</v>
      </c>
      <c r="L2717" s="11">
        <f t="shared" si="127"/>
        <v>42387.190138888887</v>
      </c>
      <c r="M2717" s="4" t="b">
        <v>1</v>
      </c>
      <c r="N2717" s="4">
        <v>551</v>
      </c>
      <c r="O2717" s="16">
        <f>(E2717/D2717)*100</f>
        <v>264.62241666666665</v>
      </c>
      <c r="P2717" s="7">
        <f t="shared" si="128"/>
        <v>57.631016333938291</v>
      </c>
      <c r="Q2717" s="4" t="str">
        <f>LEFT(T2717,FIND("/",T2717,1)-1)</f>
        <v>theater</v>
      </c>
      <c r="R2717" s="4" t="str">
        <f>RIGHT(T2717,LEN(T2717)-FIND("/",T2717))</f>
        <v>spaces</v>
      </c>
      <c r="S2717" s="4" t="b">
        <v>1</v>
      </c>
      <c r="T2717" s="4" t="s">
        <v>8303</v>
      </c>
    </row>
    <row r="2718" spans="1:20" ht="43.2" x14ac:dyDescent="0.3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11">
        <f t="shared" si="126"/>
        <v>42285.124918981477</v>
      </c>
      <c r="K2718" s="4">
        <v>1441699193</v>
      </c>
      <c r="L2718" s="11">
        <f t="shared" si="127"/>
        <v>42255.124918981477</v>
      </c>
      <c r="M2718" s="4" t="b">
        <v>1</v>
      </c>
      <c r="N2718" s="4">
        <v>187</v>
      </c>
      <c r="O2718" s="16">
        <f>(E2718/D2718)*100</f>
        <v>119.98010000000001</v>
      </c>
      <c r="P2718" s="7">
        <f t="shared" si="128"/>
        <v>64.160481283422456</v>
      </c>
      <c r="Q2718" s="4" t="str">
        <f>LEFT(T2718,FIND("/",T2718,1)-1)</f>
        <v>theater</v>
      </c>
      <c r="R2718" s="4" t="str">
        <f>RIGHT(T2718,LEN(T2718)-FIND("/",T2718))</f>
        <v>spaces</v>
      </c>
      <c r="S2718" s="4" t="b">
        <v>1</v>
      </c>
      <c r="T2718" s="4" t="s">
        <v>8303</v>
      </c>
    </row>
    <row r="2719" spans="1:20" ht="28.8" x14ac:dyDescent="0.3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11">
        <f t="shared" si="126"/>
        <v>41979.748252314814</v>
      </c>
      <c r="K2719" s="4">
        <v>1414015049</v>
      </c>
      <c r="L2719" s="11">
        <f t="shared" si="127"/>
        <v>41934.706585648149</v>
      </c>
      <c r="M2719" s="4" t="b">
        <v>1</v>
      </c>
      <c r="N2719" s="4">
        <v>325</v>
      </c>
      <c r="O2719" s="16">
        <f>(E2719/D2719)*100</f>
        <v>120.10400000000001</v>
      </c>
      <c r="P2719" s="7">
        <f t="shared" si="128"/>
        <v>92.387692307692305</v>
      </c>
      <c r="Q2719" s="4" t="str">
        <f>LEFT(T2719,FIND("/",T2719,1)-1)</f>
        <v>theater</v>
      </c>
      <c r="R2719" s="4" t="str">
        <f>RIGHT(T2719,LEN(T2719)-FIND("/",T2719))</f>
        <v>spaces</v>
      </c>
      <c r="S2719" s="4" t="b">
        <v>1</v>
      </c>
      <c r="T2719" s="4" t="s">
        <v>8303</v>
      </c>
    </row>
    <row r="2720" spans="1:20" ht="28.8" x14ac:dyDescent="0.3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11">
        <f t="shared" si="126"/>
        <v>42493.749999999993</v>
      </c>
      <c r="K2720" s="4">
        <v>1459865945</v>
      </c>
      <c r="L2720" s="11">
        <f t="shared" si="127"/>
        <v>42465.388252314813</v>
      </c>
      <c r="M2720" s="4" t="b">
        <v>1</v>
      </c>
      <c r="N2720" s="4">
        <v>148</v>
      </c>
      <c r="O2720" s="16">
        <f>(E2720/D2720)*100</f>
        <v>103.58333333333334</v>
      </c>
      <c r="P2720" s="7">
        <f t="shared" si="128"/>
        <v>125.97972972972973</v>
      </c>
      <c r="Q2720" s="4" t="str">
        <f>LEFT(T2720,FIND("/",T2720,1)-1)</f>
        <v>theater</v>
      </c>
      <c r="R2720" s="4" t="str">
        <f>RIGHT(T2720,LEN(T2720)-FIND("/",T2720))</f>
        <v>spaces</v>
      </c>
      <c r="S2720" s="4" t="b">
        <v>1</v>
      </c>
      <c r="T2720" s="4" t="s">
        <v>8303</v>
      </c>
    </row>
    <row r="2721" spans="1:20" ht="28.8" x14ac:dyDescent="0.3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11">
        <f t="shared" si="126"/>
        <v>42477.781180555547</v>
      </c>
      <c r="K2721" s="4">
        <v>1455756294</v>
      </c>
      <c r="L2721" s="11">
        <f t="shared" si="127"/>
        <v>42417.822847222218</v>
      </c>
      <c r="M2721" s="4" t="b">
        <v>0</v>
      </c>
      <c r="N2721" s="4">
        <v>69</v>
      </c>
      <c r="O2721" s="16">
        <f>(E2721/D2721)*100</f>
        <v>108.83333333333334</v>
      </c>
      <c r="P2721" s="7">
        <f t="shared" si="128"/>
        <v>94.637681159420296</v>
      </c>
      <c r="Q2721" s="4" t="str">
        <f>LEFT(T2721,FIND("/",T2721,1)-1)</f>
        <v>theater</v>
      </c>
      <c r="R2721" s="4" t="str">
        <f>RIGHT(T2721,LEN(T2721)-FIND("/",T2721))</f>
        <v>spaces</v>
      </c>
      <c r="S2721" s="4" t="b">
        <v>1</v>
      </c>
      <c r="T2721" s="4" t="s">
        <v>8303</v>
      </c>
    </row>
    <row r="2722" spans="1:20" x14ac:dyDescent="0.3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11">
        <f t="shared" si="126"/>
        <v>42685.299224537033</v>
      </c>
      <c r="K2722" s="4">
        <v>1476270653</v>
      </c>
      <c r="L2722" s="11">
        <f t="shared" si="127"/>
        <v>42655.257557870362</v>
      </c>
      <c r="M2722" s="4" t="b">
        <v>0</v>
      </c>
      <c r="N2722" s="4">
        <v>173</v>
      </c>
      <c r="O2722" s="16">
        <f>(E2722/D2722)*100</f>
        <v>118.12400000000001</v>
      </c>
      <c r="P2722" s="7">
        <f t="shared" si="128"/>
        <v>170.69942196531792</v>
      </c>
      <c r="Q2722" s="4" t="str">
        <f>LEFT(T2722,FIND("/",T2722,1)-1)</f>
        <v>theater</v>
      </c>
      <c r="R2722" s="4" t="str">
        <f>RIGHT(T2722,LEN(T2722)-FIND("/",T2722))</f>
        <v>spaces</v>
      </c>
      <c r="S2722" s="4" t="b">
        <v>1</v>
      </c>
      <c r="T2722" s="4" t="s">
        <v>8303</v>
      </c>
    </row>
    <row r="2723" spans="1:20" ht="28.8" x14ac:dyDescent="0.3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11">
        <f t="shared" si="126"/>
        <v>41523.583333333328</v>
      </c>
      <c r="K2723" s="4">
        <v>1375880598</v>
      </c>
      <c r="L2723" s="11">
        <f t="shared" si="127"/>
        <v>41493.335625</v>
      </c>
      <c r="M2723" s="4" t="b">
        <v>0</v>
      </c>
      <c r="N2723" s="4">
        <v>269</v>
      </c>
      <c r="O2723" s="16">
        <f>(E2723/D2723)*100</f>
        <v>1462</v>
      </c>
      <c r="P2723" s="7">
        <f t="shared" si="128"/>
        <v>40.762081784386616</v>
      </c>
      <c r="Q2723" s="4" t="str">
        <f>LEFT(T2723,FIND("/",T2723,1)-1)</f>
        <v>technology</v>
      </c>
      <c r="R2723" s="4" t="str">
        <f>RIGHT(T2723,LEN(T2723)-FIND("/",T2723))</f>
        <v>hardware</v>
      </c>
      <c r="S2723" s="4" t="b">
        <v>1</v>
      </c>
      <c r="T2723" s="4" t="s">
        <v>8295</v>
      </c>
    </row>
    <row r="2724" spans="1:20" ht="28.8" x14ac:dyDescent="0.3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11">
        <f t="shared" si="126"/>
        <v>42764.64876157407</v>
      </c>
      <c r="K2724" s="4">
        <v>1480538053</v>
      </c>
      <c r="L2724" s="11">
        <f t="shared" si="127"/>
        <v>42704.64876157407</v>
      </c>
      <c r="M2724" s="4" t="b">
        <v>0</v>
      </c>
      <c r="N2724" s="4">
        <v>185</v>
      </c>
      <c r="O2724" s="16">
        <f>(E2724/D2724)*100</f>
        <v>252.54</v>
      </c>
      <c r="P2724" s="7">
        <f t="shared" si="128"/>
        <v>68.254054054054052</v>
      </c>
      <c r="Q2724" s="4" t="str">
        <f>LEFT(T2724,FIND("/",T2724,1)-1)</f>
        <v>technology</v>
      </c>
      <c r="R2724" s="4" t="str">
        <f>RIGHT(T2724,LEN(T2724)-FIND("/",T2724))</f>
        <v>hardware</v>
      </c>
      <c r="S2724" s="4" t="b">
        <v>1</v>
      </c>
      <c r="T2724" s="4" t="s">
        <v>8295</v>
      </c>
    </row>
    <row r="2725" spans="1:20" ht="28.8" x14ac:dyDescent="0.3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11">
        <f t="shared" si="126"/>
        <v>42004.672314814808</v>
      </c>
      <c r="K2725" s="4">
        <v>1414872488</v>
      </c>
      <c r="L2725" s="11">
        <f t="shared" si="127"/>
        <v>41944.630648148144</v>
      </c>
      <c r="M2725" s="4" t="b">
        <v>0</v>
      </c>
      <c r="N2725" s="4">
        <v>176</v>
      </c>
      <c r="O2725" s="16">
        <f>(E2725/D2725)*100</f>
        <v>140.05000000000001</v>
      </c>
      <c r="P2725" s="7">
        <f t="shared" si="128"/>
        <v>95.48863636363636</v>
      </c>
      <c r="Q2725" s="4" t="str">
        <f>LEFT(T2725,FIND("/",T2725,1)-1)</f>
        <v>technology</v>
      </c>
      <c r="R2725" s="4" t="str">
        <f>RIGHT(T2725,LEN(T2725)-FIND("/",T2725))</f>
        <v>hardware</v>
      </c>
      <c r="S2725" s="4" t="b">
        <v>1</v>
      </c>
      <c r="T2725" s="4" t="s">
        <v>8295</v>
      </c>
    </row>
    <row r="2726" spans="1:20" ht="28.8" x14ac:dyDescent="0.3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11">
        <f t="shared" si="126"/>
        <v>42231.118738425925</v>
      </c>
      <c r="K2726" s="4">
        <v>1436860259</v>
      </c>
      <c r="L2726" s="11">
        <f t="shared" si="127"/>
        <v>42199.118738425925</v>
      </c>
      <c r="M2726" s="4" t="b">
        <v>0</v>
      </c>
      <c r="N2726" s="4">
        <v>1019</v>
      </c>
      <c r="O2726" s="16">
        <f>(E2726/D2726)*100</f>
        <v>296.87520259319291</v>
      </c>
      <c r="P2726" s="7">
        <f t="shared" si="128"/>
        <v>7.1902649656526005</v>
      </c>
      <c r="Q2726" s="4" t="str">
        <f>LEFT(T2726,FIND("/",T2726,1)-1)</f>
        <v>technology</v>
      </c>
      <c r="R2726" s="4" t="str">
        <f>RIGHT(T2726,LEN(T2726)-FIND("/",T2726))</f>
        <v>hardware</v>
      </c>
      <c r="S2726" s="4" t="b">
        <v>1</v>
      </c>
      <c r="T2726" s="4" t="s">
        <v>8295</v>
      </c>
    </row>
    <row r="2727" spans="1:20" ht="28.8" x14ac:dyDescent="0.3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11">
        <f t="shared" si="126"/>
        <v>42795.53628472222</v>
      </c>
      <c r="K2727" s="4">
        <v>1484070735</v>
      </c>
      <c r="L2727" s="11">
        <f t="shared" si="127"/>
        <v>42745.53628472222</v>
      </c>
      <c r="M2727" s="4" t="b">
        <v>0</v>
      </c>
      <c r="N2727" s="4">
        <v>113</v>
      </c>
      <c r="O2727" s="16">
        <f>(E2727/D2727)*100</f>
        <v>144.54249999999999</v>
      </c>
      <c r="P2727" s="7">
        <f t="shared" si="128"/>
        <v>511.65486725663715</v>
      </c>
      <c r="Q2727" s="4" t="str">
        <f>LEFT(T2727,FIND("/",T2727,1)-1)</f>
        <v>technology</v>
      </c>
      <c r="R2727" s="4" t="str">
        <f>RIGHT(T2727,LEN(T2727)-FIND("/",T2727))</f>
        <v>hardware</v>
      </c>
      <c r="S2727" s="4" t="b">
        <v>1</v>
      </c>
      <c r="T2727" s="4" t="s">
        <v>8295</v>
      </c>
    </row>
    <row r="2728" spans="1:20" x14ac:dyDescent="0.3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11">
        <f t="shared" si="126"/>
        <v>42482.371655092589</v>
      </c>
      <c r="K2728" s="4">
        <v>1458741311</v>
      </c>
      <c r="L2728" s="11">
        <f t="shared" si="127"/>
        <v>42452.371655092589</v>
      </c>
      <c r="M2728" s="4" t="b">
        <v>0</v>
      </c>
      <c r="N2728" s="4">
        <v>404</v>
      </c>
      <c r="O2728" s="16">
        <f>(E2728/D2728)*100</f>
        <v>105.745</v>
      </c>
      <c r="P2728" s="7">
        <f t="shared" si="128"/>
        <v>261.74504950495049</v>
      </c>
      <c r="Q2728" s="4" t="str">
        <f>LEFT(T2728,FIND("/",T2728,1)-1)</f>
        <v>technology</v>
      </c>
      <c r="R2728" s="4" t="str">
        <f>RIGHT(T2728,LEN(T2728)-FIND("/",T2728))</f>
        <v>hardware</v>
      </c>
      <c r="S2728" s="4" t="b">
        <v>1</v>
      </c>
      <c r="T2728" s="4" t="s">
        <v>8295</v>
      </c>
    </row>
    <row r="2729" spans="1:20" x14ac:dyDescent="0.3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11">
        <f t="shared" si="126"/>
        <v>42223.468321759261</v>
      </c>
      <c r="K2729" s="4">
        <v>1436804063</v>
      </c>
      <c r="L2729" s="11">
        <f t="shared" si="127"/>
        <v>42198.468321759261</v>
      </c>
      <c r="M2729" s="4" t="b">
        <v>0</v>
      </c>
      <c r="N2729" s="4">
        <v>707</v>
      </c>
      <c r="O2729" s="16">
        <f>(E2729/D2729)*100</f>
        <v>493.21000000000004</v>
      </c>
      <c r="P2729" s="7">
        <f t="shared" si="128"/>
        <v>69.760961810466767</v>
      </c>
      <c r="Q2729" s="4" t="str">
        <f>LEFT(T2729,FIND("/",T2729,1)-1)</f>
        <v>technology</v>
      </c>
      <c r="R2729" s="4" t="str">
        <f>RIGHT(T2729,LEN(T2729)-FIND("/",T2729))</f>
        <v>hardware</v>
      </c>
      <c r="S2729" s="4" t="b">
        <v>1</v>
      </c>
      <c r="T2729" s="4" t="s">
        <v>8295</v>
      </c>
    </row>
    <row r="2730" spans="1:20" x14ac:dyDescent="0.3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11">
        <f t="shared" si="126"/>
        <v>42368.391597222224</v>
      </c>
      <c r="K2730" s="4">
        <v>1448461434</v>
      </c>
      <c r="L2730" s="11">
        <f t="shared" si="127"/>
        <v>42333.391597222224</v>
      </c>
      <c r="M2730" s="4" t="b">
        <v>0</v>
      </c>
      <c r="N2730" s="4">
        <v>392</v>
      </c>
      <c r="O2730" s="16">
        <f>(E2730/D2730)*100</f>
        <v>201.82666666666668</v>
      </c>
      <c r="P2730" s="7">
        <f t="shared" si="128"/>
        <v>77.229591836734699</v>
      </c>
      <c r="Q2730" s="4" t="str">
        <f>LEFT(T2730,FIND("/",T2730,1)-1)</f>
        <v>technology</v>
      </c>
      <c r="R2730" s="4" t="str">
        <f>RIGHT(T2730,LEN(T2730)-FIND("/",T2730))</f>
        <v>hardware</v>
      </c>
      <c r="S2730" s="4" t="b">
        <v>1</v>
      </c>
      <c r="T2730" s="4" t="s">
        <v>8295</v>
      </c>
    </row>
    <row r="2731" spans="1:20" ht="28.8" x14ac:dyDescent="0.3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11">
        <f t="shared" si="126"/>
        <v>42125.032372685186</v>
      </c>
      <c r="K2731" s="4">
        <v>1427867197</v>
      </c>
      <c r="L2731" s="11">
        <f t="shared" si="127"/>
        <v>42095.032372685186</v>
      </c>
      <c r="M2731" s="4" t="b">
        <v>0</v>
      </c>
      <c r="N2731" s="4">
        <v>23</v>
      </c>
      <c r="O2731" s="16">
        <f>(E2731/D2731)*100</f>
        <v>104.44</v>
      </c>
      <c r="P2731" s="7">
        <f t="shared" si="128"/>
        <v>340.56521739130437</v>
      </c>
      <c r="Q2731" s="4" t="str">
        <f>LEFT(T2731,FIND("/",T2731,1)-1)</f>
        <v>technology</v>
      </c>
      <c r="R2731" s="4" t="str">
        <f>RIGHT(T2731,LEN(T2731)-FIND("/",T2731))</f>
        <v>hardware</v>
      </c>
      <c r="S2731" s="4" t="b">
        <v>1</v>
      </c>
      <c r="T2731" s="4" t="s">
        <v>8295</v>
      </c>
    </row>
    <row r="2732" spans="1:20" x14ac:dyDescent="0.3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11">
        <f t="shared" si="126"/>
        <v>41386.333043981482</v>
      </c>
      <c r="K2732" s="4">
        <v>1363611575</v>
      </c>
      <c r="L2732" s="11">
        <f t="shared" si="127"/>
        <v>41351.333043981482</v>
      </c>
      <c r="M2732" s="4" t="b">
        <v>0</v>
      </c>
      <c r="N2732" s="4">
        <v>682</v>
      </c>
      <c r="O2732" s="16">
        <f>(E2732/D2732)*100</f>
        <v>170.29262962962963</v>
      </c>
      <c r="P2732" s="7">
        <f t="shared" si="128"/>
        <v>67.417903225806455</v>
      </c>
      <c r="Q2732" s="4" t="str">
        <f>LEFT(T2732,FIND("/",T2732,1)-1)</f>
        <v>technology</v>
      </c>
      <c r="R2732" s="4" t="str">
        <f>RIGHT(T2732,LEN(T2732)-FIND("/",T2732))</f>
        <v>hardware</v>
      </c>
      <c r="S2732" s="4" t="b">
        <v>1</v>
      </c>
      <c r="T2732" s="4" t="s">
        <v>8295</v>
      </c>
    </row>
    <row r="2733" spans="1:20" ht="28.8" x14ac:dyDescent="0.3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11">
        <f t="shared" si="126"/>
        <v>41929.958333333328</v>
      </c>
      <c r="K2733" s="4">
        <v>1408624622</v>
      </c>
      <c r="L2733" s="11">
        <f t="shared" si="127"/>
        <v>41872.317384259259</v>
      </c>
      <c r="M2733" s="4" t="b">
        <v>0</v>
      </c>
      <c r="N2733" s="4">
        <v>37</v>
      </c>
      <c r="O2733" s="16">
        <f>(E2733/D2733)*100</f>
        <v>104.30333333333333</v>
      </c>
      <c r="P2733" s="7">
        <f t="shared" si="128"/>
        <v>845.70270270270271</v>
      </c>
      <c r="Q2733" s="4" t="str">
        <f>LEFT(T2733,FIND("/",T2733,1)-1)</f>
        <v>technology</v>
      </c>
      <c r="R2733" s="4" t="str">
        <f>RIGHT(T2733,LEN(T2733)-FIND("/",T2733))</f>
        <v>hardware</v>
      </c>
      <c r="S2733" s="4" t="b">
        <v>1</v>
      </c>
      <c r="T2733" s="4" t="s">
        <v>8295</v>
      </c>
    </row>
    <row r="2734" spans="1:20" ht="28.8" x14ac:dyDescent="0.3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11">
        <f t="shared" si="126"/>
        <v>41421.791666666664</v>
      </c>
      <c r="K2734" s="4">
        <v>1366917828</v>
      </c>
      <c r="L2734" s="11">
        <f t="shared" si="127"/>
        <v>41389.599861111106</v>
      </c>
      <c r="M2734" s="4" t="b">
        <v>0</v>
      </c>
      <c r="N2734" s="4">
        <v>146</v>
      </c>
      <c r="O2734" s="16">
        <f>(E2734/D2734)*100</f>
        <v>118.25000000000001</v>
      </c>
      <c r="P2734" s="7">
        <f t="shared" si="128"/>
        <v>97.191780821917803</v>
      </c>
      <c r="Q2734" s="4" t="str">
        <f>LEFT(T2734,FIND("/",T2734,1)-1)</f>
        <v>technology</v>
      </c>
      <c r="R2734" s="4" t="str">
        <f>RIGHT(T2734,LEN(T2734)-FIND("/",T2734))</f>
        <v>hardware</v>
      </c>
      <c r="S2734" s="4" t="b">
        <v>1</v>
      </c>
      <c r="T2734" s="4" t="s">
        <v>8295</v>
      </c>
    </row>
    <row r="2735" spans="1:20" ht="28.8" x14ac:dyDescent="0.3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11">
        <f t="shared" si="126"/>
        <v>42104.022847222215</v>
      </c>
      <c r="K2735" s="4">
        <v>1423463574</v>
      </c>
      <c r="L2735" s="11">
        <f t="shared" si="127"/>
        <v>42044.064513888887</v>
      </c>
      <c r="M2735" s="4" t="b">
        <v>0</v>
      </c>
      <c r="N2735" s="4">
        <v>119</v>
      </c>
      <c r="O2735" s="16">
        <f>(E2735/D2735)*100</f>
        <v>107.538</v>
      </c>
      <c r="P2735" s="7">
        <f t="shared" si="128"/>
        <v>451.84033613445376</v>
      </c>
      <c r="Q2735" s="4" t="str">
        <f>LEFT(T2735,FIND("/",T2735,1)-1)</f>
        <v>technology</v>
      </c>
      <c r="R2735" s="4" t="str">
        <f>RIGHT(T2735,LEN(T2735)-FIND("/",T2735))</f>
        <v>hardware</v>
      </c>
      <c r="S2735" s="4" t="b">
        <v>1</v>
      </c>
      <c r="T2735" s="4" t="s">
        <v>8295</v>
      </c>
    </row>
    <row r="2736" spans="1:20" ht="28.8" x14ac:dyDescent="0.3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11">
        <f t="shared" si="126"/>
        <v>42656.707638888889</v>
      </c>
      <c r="K2736" s="4">
        <v>1473782592</v>
      </c>
      <c r="L2736" s="11">
        <f t="shared" si="127"/>
        <v>42626.460555555554</v>
      </c>
      <c r="M2736" s="4" t="b">
        <v>0</v>
      </c>
      <c r="N2736" s="4">
        <v>163</v>
      </c>
      <c r="O2736" s="16">
        <f>(E2736/D2736)*100</f>
        <v>2260300</v>
      </c>
      <c r="P2736" s="7">
        <f t="shared" si="128"/>
        <v>138.66871165644173</v>
      </c>
      <c r="Q2736" s="4" t="str">
        <f>LEFT(T2736,FIND("/",T2736,1)-1)</f>
        <v>technology</v>
      </c>
      <c r="R2736" s="4" t="str">
        <f>RIGHT(T2736,LEN(T2736)-FIND("/",T2736))</f>
        <v>hardware</v>
      </c>
      <c r="S2736" s="4" t="b">
        <v>1</v>
      </c>
      <c r="T2736" s="4" t="s">
        <v>8295</v>
      </c>
    </row>
    <row r="2737" spans="1:20" ht="28.8" x14ac:dyDescent="0.3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11">
        <f t="shared" si="126"/>
        <v>41346.625</v>
      </c>
      <c r="K2737" s="4">
        <v>1360551250</v>
      </c>
      <c r="L2737" s="11">
        <f t="shared" si="127"/>
        <v>41315.912615740737</v>
      </c>
      <c r="M2737" s="4" t="b">
        <v>0</v>
      </c>
      <c r="N2737" s="4">
        <v>339</v>
      </c>
      <c r="O2737" s="16">
        <f>(E2737/D2737)*100</f>
        <v>978.13466666666682</v>
      </c>
      <c r="P2737" s="7">
        <f t="shared" si="128"/>
        <v>21.640147492625371</v>
      </c>
      <c r="Q2737" s="4" t="str">
        <f>LEFT(T2737,FIND("/",T2737,1)-1)</f>
        <v>technology</v>
      </c>
      <c r="R2737" s="4" t="str">
        <f>RIGHT(T2737,LEN(T2737)-FIND("/",T2737))</f>
        <v>hardware</v>
      </c>
      <c r="S2737" s="4" t="b">
        <v>1</v>
      </c>
      <c r="T2737" s="4" t="s">
        <v>8295</v>
      </c>
    </row>
    <row r="2738" spans="1:20" ht="43.2" x14ac:dyDescent="0.3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11">
        <f t="shared" si="126"/>
        <v>41752.458020833328</v>
      </c>
      <c r="K2738" s="4">
        <v>1395676773</v>
      </c>
      <c r="L2738" s="11">
        <f t="shared" si="127"/>
        <v>41722.458020833328</v>
      </c>
      <c r="M2738" s="4" t="b">
        <v>0</v>
      </c>
      <c r="N2738" s="4">
        <v>58</v>
      </c>
      <c r="O2738" s="16">
        <f>(E2738/D2738)*100</f>
        <v>122.9</v>
      </c>
      <c r="P2738" s="7">
        <f t="shared" si="128"/>
        <v>169.51724137931035</v>
      </c>
      <c r="Q2738" s="4" t="str">
        <f>LEFT(T2738,FIND("/",T2738,1)-1)</f>
        <v>technology</v>
      </c>
      <c r="R2738" s="4" t="str">
        <f>RIGHT(T2738,LEN(T2738)-FIND("/",T2738))</f>
        <v>hardware</v>
      </c>
      <c r="S2738" s="4" t="b">
        <v>1</v>
      </c>
      <c r="T2738" s="4" t="s">
        <v>8295</v>
      </c>
    </row>
    <row r="2739" spans="1:20" ht="28.8" x14ac:dyDescent="0.3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11">
        <f t="shared" si="126"/>
        <v>41654.583333333328</v>
      </c>
      <c r="K2739" s="4">
        <v>1386108087</v>
      </c>
      <c r="L2739" s="11">
        <f t="shared" si="127"/>
        <v>41611.709340277775</v>
      </c>
      <c r="M2739" s="4" t="b">
        <v>0</v>
      </c>
      <c r="N2739" s="4">
        <v>456</v>
      </c>
      <c r="O2739" s="16">
        <f>(E2739/D2739)*100</f>
        <v>246.0608</v>
      </c>
      <c r="P2739" s="7">
        <f t="shared" si="128"/>
        <v>161.88210526315791</v>
      </c>
      <c r="Q2739" s="4" t="str">
        <f>LEFT(T2739,FIND("/",T2739,1)-1)</f>
        <v>technology</v>
      </c>
      <c r="R2739" s="4" t="str">
        <f>RIGHT(T2739,LEN(T2739)-FIND("/",T2739))</f>
        <v>hardware</v>
      </c>
      <c r="S2739" s="4" t="b">
        <v>1</v>
      </c>
      <c r="T2739" s="4" t="s">
        <v>8295</v>
      </c>
    </row>
    <row r="2740" spans="1:20" ht="28.8" x14ac:dyDescent="0.3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11">
        <f t="shared" si="126"/>
        <v>42679.935231481482</v>
      </c>
      <c r="K2740" s="4">
        <v>1473218804</v>
      </c>
      <c r="L2740" s="11">
        <f t="shared" si="127"/>
        <v>42619.935231481482</v>
      </c>
      <c r="M2740" s="4" t="b">
        <v>0</v>
      </c>
      <c r="N2740" s="4">
        <v>15</v>
      </c>
      <c r="O2740" s="16">
        <f>(E2740/D2740)*100</f>
        <v>147.94</v>
      </c>
      <c r="P2740" s="7">
        <f t="shared" si="128"/>
        <v>493.13333333333333</v>
      </c>
      <c r="Q2740" s="4" t="str">
        <f>LEFT(T2740,FIND("/",T2740,1)-1)</f>
        <v>technology</v>
      </c>
      <c r="R2740" s="4" t="str">
        <f>RIGHT(T2740,LEN(T2740)-FIND("/",T2740))</f>
        <v>hardware</v>
      </c>
      <c r="S2740" s="4" t="b">
        <v>1</v>
      </c>
      <c r="T2740" s="4" t="s">
        <v>8295</v>
      </c>
    </row>
    <row r="2741" spans="1:20" ht="28.8" x14ac:dyDescent="0.3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11">
        <f t="shared" si="126"/>
        <v>41764.679594907408</v>
      </c>
      <c r="K2741" s="4">
        <v>1395436717</v>
      </c>
      <c r="L2741" s="11">
        <f t="shared" si="127"/>
        <v>41719.679594907408</v>
      </c>
      <c r="M2741" s="4" t="b">
        <v>0</v>
      </c>
      <c r="N2741" s="4">
        <v>191</v>
      </c>
      <c r="O2741" s="16">
        <f>(E2741/D2741)*100</f>
        <v>384.09090909090907</v>
      </c>
      <c r="P2741" s="7">
        <f t="shared" si="128"/>
        <v>22.120418848167539</v>
      </c>
      <c r="Q2741" s="4" t="str">
        <f>LEFT(T2741,FIND("/",T2741,1)-1)</f>
        <v>technology</v>
      </c>
      <c r="R2741" s="4" t="str">
        <f>RIGHT(T2741,LEN(T2741)-FIND("/",T2741))</f>
        <v>hardware</v>
      </c>
      <c r="S2741" s="4" t="b">
        <v>1</v>
      </c>
      <c r="T2741" s="4" t="s">
        <v>8295</v>
      </c>
    </row>
    <row r="2742" spans="1:20" x14ac:dyDescent="0.3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11">
        <f t="shared" si="126"/>
        <v>42074.781851851854</v>
      </c>
      <c r="K2742" s="4">
        <v>1423529152</v>
      </c>
      <c r="L2742" s="11">
        <f t="shared" si="127"/>
        <v>42044.823518518511</v>
      </c>
      <c r="M2742" s="4" t="b">
        <v>0</v>
      </c>
      <c r="N2742" s="4">
        <v>17</v>
      </c>
      <c r="O2742" s="16">
        <f>(E2742/D2742)*100</f>
        <v>103.33333333333334</v>
      </c>
      <c r="P2742" s="7">
        <f t="shared" si="128"/>
        <v>18.235294117647058</v>
      </c>
      <c r="Q2742" s="4" t="str">
        <f>LEFT(T2742,FIND("/",T2742,1)-1)</f>
        <v>technology</v>
      </c>
      <c r="R2742" s="4" t="str">
        <f>RIGHT(T2742,LEN(T2742)-FIND("/",T2742))</f>
        <v>hardware</v>
      </c>
      <c r="S2742" s="4" t="b">
        <v>1</v>
      </c>
      <c r="T2742" s="4" t="s">
        <v>8295</v>
      </c>
    </row>
    <row r="2743" spans="1:20" x14ac:dyDescent="0.3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11">
        <f t="shared" si="126"/>
        <v>41931.879861111105</v>
      </c>
      <c r="K2743" s="4">
        <v>1412005602</v>
      </c>
      <c r="L2743" s="11">
        <f t="shared" si="127"/>
        <v>41911.449097222219</v>
      </c>
      <c r="M2743" s="4" t="b">
        <v>0</v>
      </c>
      <c r="N2743" s="4">
        <v>4</v>
      </c>
      <c r="O2743" s="16">
        <f>(E2743/D2743)*100</f>
        <v>0.43750000000000006</v>
      </c>
      <c r="P2743" s="7">
        <f t="shared" si="128"/>
        <v>8.75</v>
      </c>
      <c r="Q2743" s="4" t="str">
        <f>LEFT(T2743,FIND("/",T2743,1)-1)</f>
        <v>publishing</v>
      </c>
      <c r="R2743" s="4" t="str">
        <f>RIGHT(T2743,LEN(T2743)-FIND("/",T2743))</f>
        <v>children's books</v>
      </c>
      <c r="S2743" s="4" t="b">
        <v>0</v>
      </c>
      <c r="T2743" s="4" t="s">
        <v>8304</v>
      </c>
    </row>
    <row r="2744" spans="1:20" x14ac:dyDescent="0.3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11">
        <f t="shared" si="126"/>
        <v>41044.511423611111</v>
      </c>
      <c r="K2744" s="4">
        <v>1335892587</v>
      </c>
      <c r="L2744" s="11">
        <f t="shared" si="127"/>
        <v>41030.511423611111</v>
      </c>
      <c r="M2744" s="4" t="b">
        <v>0</v>
      </c>
      <c r="N2744" s="4">
        <v>18</v>
      </c>
      <c r="O2744" s="16">
        <f>(E2744/D2744)*100</f>
        <v>29.24</v>
      </c>
      <c r="P2744" s="7">
        <f t="shared" si="128"/>
        <v>40.611111111111114</v>
      </c>
      <c r="Q2744" s="4" t="str">
        <f>LEFT(T2744,FIND("/",T2744,1)-1)</f>
        <v>publishing</v>
      </c>
      <c r="R2744" s="4" t="str">
        <f>RIGHT(T2744,LEN(T2744)-FIND("/",T2744))</f>
        <v>children's books</v>
      </c>
      <c r="S2744" s="4" t="b">
        <v>0</v>
      </c>
      <c r="T2744" s="4" t="s">
        <v>8304</v>
      </c>
    </row>
    <row r="2745" spans="1:20" ht="28.8" x14ac:dyDescent="0.3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11">
        <f t="shared" si="126"/>
        <v>42662.120451388888</v>
      </c>
      <c r="K2745" s="4">
        <v>1474271607</v>
      </c>
      <c r="L2745" s="11">
        <f t="shared" si="127"/>
        <v>42632.120451388888</v>
      </c>
      <c r="M2745" s="4" t="b">
        <v>0</v>
      </c>
      <c r="N2745" s="4">
        <v>0</v>
      </c>
      <c r="O2745" s="16">
        <f>(E2745/D2745)*100</f>
        <v>0</v>
      </c>
      <c r="P2745" s="7" t="e">
        <f t="shared" si="128"/>
        <v>#DIV/0!</v>
      </c>
      <c r="Q2745" s="4" t="str">
        <f>LEFT(T2745,FIND("/",T2745,1)-1)</f>
        <v>publishing</v>
      </c>
      <c r="R2745" s="4" t="str">
        <f>RIGHT(T2745,LEN(T2745)-FIND("/",T2745))</f>
        <v>children's books</v>
      </c>
      <c r="S2745" s="4" t="b">
        <v>0</v>
      </c>
      <c r="T2745" s="4" t="s">
        <v>8304</v>
      </c>
    </row>
    <row r="2746" spans="1:20" ht="28.8" x14ac:dyDescent="0.3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11">
        <f t="shared" si="126"/>
        <v>40967.854143518518</v>
      </c>
      <c r="K2746" s="4">
        <v>1327886998</v>
      </c>
      <c r="L2746" s="11">
        <f t="shared" si="127"/>
        <v>40937.854143518518</v>
      </c>
      <c r="M2746" s="4" t="b">
        <v>0</v>
      </c>
      <c r="N2746" s="4">
        <v>22</v>
      </c>
      <c r="O2746" s="16">
        <f>(E2746/D2746)*100</f>
        <v>5.21875</v>
      </c>
      <c r="P2746" s="7">
        <f t="shared" si="128"/>
        <v>37.954545454545453</v>
      </c>
      <c r="Q2746" s="4" t="str">
        <f>LEFT(T2746,FIND("/",T2746,1)-1)</f>
        <v>publishing</v>
      </c>
      <c r="R2746" s="4" t="str">
        <f>RIGHT(T2746,LEN(T2746)-FIND("/",T2746))</f>
        <v>children's books</v>
      </c>
      <c r="S2746" s="4" t="b">
        <v>0</v>
      </c>
      <c r="T2746" s="4" t="s">
        <v>8304</v>
      </c>
    </row>
    <row r="2747" spans="1:20" ht="28.8" x14ac:dyDescent="0.3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11">
        <f t="shared" si="126"/>
        <v>41104.779722222222</v>
      </c>
      <c r="K2747" s="4">
        <v>1337125368</v>
      </c>
      <c r="L2747" s="11">
        <f t="shared" si="127"/>
        <v>41044.779722222222</v>
      </c>
      <c r="M2747" s="4" t="b">
        <v>0</v>
      </c>
      <c r="N2747" s="4">
        <v>49</v>
      </c>
      <c r="O2747" s="16">
        <f>(E2747/D2747)*100</f>
        <v>21.887499999999999</v>
      </c>
      <c r="P2747" s="7">
        <f t="shared" si="128"/>
        <v>35.734693877551024</v>
      </c>
      <c r="Q2747" s="4" t="str">
        <f>LEFT(T2747,FIND("/",T2747,1)-1)</f>
        <v>publishing</v>
      </c>
      <c r="R2747" s="4" t="str">
        <f>RIGHT(T2747,LEN(T2747)-FIND("/",T2747))</f>
        <v>children's books</v>
      </c>
      <c r="S2747" s="4" t="b">
        <v>0</v>
      </c>
      <c r="T2747" s="4" t="s">
        <v>8304</v>
      </c>
    </row>
    <row r="2748" spans="1:20" ht="28.8" x14ac:dyDescent="0.3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11">
        <f t="shared" si="126"/>
        <v>41880.57304398148</v>
      </c>
      <c r="K2748" s="4">
        <v>1406745911</v>
      </c>
      <c r="L2748" s="11">
        <f t="shared" si="127"/>
        <v>41850.57304398148</v>
      </c>
      <c r="M2748" s="4" t="b">
        <v>0</v>
      </c>
      <c r="N2748" s="4">
        <v>19</v>
      </c>
      <c r="O2748" s="16">
        <f>(E2748/D2748)*100</f>
        <v>26.700000000000003</v>
      </c>
      <c r="P2748" s="7">
        <f t="shared" si="128"/>
        <v>42.157894736842103</v>
      </c>
      <c r="Q2748" s="4" t="str">
        <f>LEFT(T2748,FIND("/",T2748,1)-1)</f>
        <v>publishing</v>
      </c>
      <c r="R2748" s="4" t="str">
        <f>RIGHT(T2748,LEN(T2748)-FIND("/",T2748))</f>
        <v>children's books</v>
      </c>
      <c r="S2748" s="4" t="b">
        <v>0</v>
      </c>
      <c r="T2748" s="4" t="s">
        <v>8304</v>
      </c>
    </row>
    <row r="2749" spans="1:20" ht="28.8" x14ac:dyDescent="0.3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11">
        <f t="shared" si="126"/>
        <v>41075.923611111109</v>
      </c>
      <c r="K2749" s="4">
        <v>1337095997</v>
      </c>
      <c r="L2749" s="11">
        <f t="shared" si="127"/>
        <v>41044.439780092594</v>
      </c>
      <c r="M2749" s="4" t="b">
        <v>0</v>
      </c>
      <c r="N2749" s="4">
        <v>4</v>
      </c>
      <c r="O2749" s="16">
        <f>(E2749/D2749)*100</f>
        <v>28.000000000000004</v>
      </c>
      <c r="P2749" s="7">
        <f t="shared" si="128"/>
        <v>35</v>
      </c>
      <c r="Q2749" s="4" t="str">
        <f>LEFT(T2749,FIND("/",T2749,1)-1)</f>
        <v>publishing</v>
      </c>
      <c r="R2749" s="4" t="str">
        <f>RIGHT(T2749,LEN(T2749)-FIND("/",T2749))</f>
        <v>children's books</v>
      </c>
      <c r="S2749" s="4" t="b">
        <v>0</v>
      </c>
      <c r="T2749" s="4" t="s">
        <v>8304</v>
      </c>
    </row>
    <row r="2750" spans="1:20" x14ac:dyDescent="0.3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11">
        <f t="shared" si="126"/>
        <v>42615.502337962964</v>
      </c>
      <c r="K2750" s="4">
        <v>1470243802</v>
      </c>
      <c r="L2750" s="11">
        <f t="shared" si="127"/>
        <v>42585.502337962964</v>
      </c>
      <c r="M2750" s="4" t="b">
        <v>0</v>
      </c>
      <c r="N2750" s="4">
        <v>4</v>
      </c>
      <c r="O2750" s="16">
        <f>(E2750/D2750)*100</f>
        <v>1.06</v>
      </c>
      <c r="P2750" s="7">
        <f t="shared" si="128"/>
        <v>13.25</v>
      </c>
      <c r="Q2750" s="4" t="str">
        <f>LEFT(T2750,FIND("/",T2750,1)-1)</f>
        <v>publishing</v>
      </c>
      <c r="R2750" s="4" t="str">
        <f>RIGHT(T2750,LEN(T2750)-FIND("/",T2750))</f>
        <v>children's books</v>
      </c>
      <c r="S2750" s="4" t="b">
        <v>0</v>
      </c>
      <c r="T2750" s="4" t="s">
        <v>8304</v>
      </c>
    </row>
    <row r="2751" spans="1:20" ht="28.8" x14ac:dyDescent="0.3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11">
        <f t="shared" si="126"/>
        <v>42098.549039351848</v>
      </c>
      <c r="K2751" s="4">
        <v>1425582637</v>
      </c>
      <c r="L2751" s="11">
        <f t="shared" si="127"/>
        <v>42068.59070601852</v>
      </c>
      <c r="M2751" s="4" t="b">
        <v>0</v>
      </c>
      <c r="N2751" s="4">
        <v>2</v>
      </c>
      <c r="O2751" s="16">
        <f>(E2751/D2751)*100</f>
        <v>1.0999999999999999</v>
      </c>
      <c r="P2751" s="7">
        <f t="shared" si="128"/>
        <v>55</v>
      </c>
      <c r="Q2751" s="4" t="str">
        <f>LEFT(T2751,FIND("/",T2751,1)-1)</f>
        <v>publishing</v>
      </c>
      <c r="R2751" s="4" t="str">
        <f>RIGHT(T2751,LEN(T2751)-FIND("/",T2751))</f>
        <v>children's books</v>
      </c>
      <c r="S2751" s="4" t="b">
        <v>0</v>
      </c>
      <c r="T2751" s="4" t="s">
        <v>8304</v>
      </c>
    </row>
    <row r="2752" spans="1:20" x14ac:dyDescent="0.3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11">
        <f t="shared" si="126"/>
        <v>41090.625</v>
      </c>
      <c r="K2752" s="4">
        <v>1340055345</v>
      </c>
      <c r="L2752" s="11">
        <f t="shared" si="127"/>
        <v>41078.69149305555</v>
      </c>
      <c r="M2752" s="4" t="b">
        <v>0</v>
      </c>
      <c r="N2752" s="4">
        <v>0</v>
      </c>
      <c r="O2752" s="16">
        <f>(E2752/D2752)*100</f>
        <v>0</v>
      </c>
      <c r="P2752" s="7" t="e">
        <f t="shared" si="128"/>
        <v>#DIV/0!</v>
      </c>
      <c r="Q2752" s="4" t="str">
        <f>LEFT(T2752,FIND("/",T2752,1)-1)</f>
        <v>publishing</v>
      </c>
      <c r="R2752" s="4" t="str">
        <f>RIGHT(T2752,LEN(T2752)-FIND("/",T2752))</f>
        <v>children's books</v>
      </c>
      <c r="S2752" s="4" t="b">
        <v>0</v>
      </c>
      <c r="T2752" s="4" t="s">
        <v>8304</v>
      </c>
    </row>
    <row r="2753" spans="1:20" ht="28.8" x14ac:dyDescent="0.3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11">
        <f t="shared" si="126"/>
        <v>41807.678726851853</v>
      </c>
      <c r="K2753" s="4">
        <v>1397855842</v>
      </c>
      <c r="L2753" s="11">
        <f t="shared" si="127"/>
        <v>41747.678726851853</v>
      </c>
      <c r="M2753" s="4" t="b">
        <v>0</v>
      </c>
      <c r="N2753" s="4">
        <v>0</v>
      </c>
      <c r="O2753" s="16">
        <f>(E2753/D2753)*100</f>
        <v>0</v>
      </c>
      <c r="P2753" s="7" t="e">
        <f t="shared" si="128"/>
        <v>#DIV/0!</v>
      </c>
      <c r="Q2753" s="4" t="str">
        <f>LEFT(T2753,FIND("/",T2753,1)-1)</f>
        <v>publishing</v>
      </c>
      <c r="R2753" s="4" t="str">
        <f>RIGHT(T2753,LEN(T2753)-FIND("/",T2753))</f>
        <v>children's books</v>
      </c>
      <c r="S2753" s="4" t="b">
        <v>0</v>
      </c>
      <c r="T2753" s="4" t="s">
        <v>8304</v>
      </c>
    </row>
    <row r="2754" spans="1:20" ht="28.8" x14ac:dyDescent="0.3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11">
        <f t="shared" si="126"/>
        <v>40895.556759259256</v>
      </c>
      <c r="K2754" s="4">
        <v>1320776504</v>
      </c>
      <c r="L2754" s="11">
        <f t="shared" si="127"/>
        <v>40855.556759259256</v>
      </c>
      <c r="M2754" s="4" t="b">
        <v>0</v>
      </c>
      <c r="N2754" s="4">
        <v>14</v>
      </c>
      <c r="O2754" s="16">
        <f>(E2754/D2754)*100</f>
        <v>11.458333333333332</v>
      </c>
      <c r="P2754" s="7">
        <f t="shared" si="128"/>
        <v>39.285714285714285</v>
      </c>
      <c r="Q2754" s="4" t="str">
        <f>LEFT(T2754,FIND("/",T2754,1)-1)</f>
        <v>publishing</v>
      </c>
      <c r="R2754" s="4" t="str">
        <f>RIGHT(T2754,LEN(T2754)-FIND("/",T2754))</f>
        <v>children's books</v>
      </c>
      <c r="S2754" s="4" t="b">
        <v>0</v>
      </c>
      <c r="T2754" s="4" t="s">
        <v>8304</v>
      </c>
    </row>
    <row r="2755" spans="1:20" x14ac:dyDescent="0.3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11">
        <f t="shared" ref="J2755:J2818" si="129">(((I2755/60)/60)/24)+DATE(1970,1,1)+(-5/24)</f>
        <v>41147.692395833328</v>
      </c>
      <c r="K2755" s="4">
        <v>1343425023</v>
      </c>
      <c r="L2755" s="11">
        <f t="shared" ref="L2755:L2818" si="130">(((K2755/60)/60)/24)+DATE(1970,1,1)+(-5/24)</f>
        <v>41117.692395833328</v>
      </c>
      <c r="M2755" s="4" t="b">
        <v>0</v>
      </c>
      <c r="N2755" s="4">
        <v>8</v>
      </c>
      <c r="O2755" s="16">
        <f>(E2755/D2755)*100</f>
        <v>19</v>
      </c>
      <c r="P2755" s="7">
        <f t="shared" ref="P2755:P2818" si="131">(E2755/N2755)</f>
        <v>47.5</v>
      </c>
      <c r="Q2755" s="4" t="str">
        <f>LEFT(T2755,FIND("/",T2755,1)-1)</f>
        <v>publishing</v>
      </c>
      <c r="R2755" s="4" t="str">
        <f>RIGHT(T2755,LEN(T2755)-FIND("/",T2755))</f>
        <v>children's books</v>
      </c>
      <c r="S2755" s="4" t="b">
        <v>0</v>
      </c>
      <c r="T2755" s="4" t="s">
        <v>8304</v>
      </c>
    </row>
    <row r="2756" spans="1:20" ht="28.8" x14ac:dyDescent="0.3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11">
        <f t="shared" si="129"/>
        <v>41893.427673611113</v>
      </c>
      <c r="K2756" s="4">
        <v>1407856551</v>
      </c>
      <c r="L2756" s="11">
        <f t="shared" si="130"/>
        <v>41863.427673611113</v>
      </c>
      <c r="M2756" s="4" t="b">
        <v>0</v>
      </c>
      <c r="N2756" s="4">
        <v>0</v>
      </c>
      <c r="O2756" s="16">
        <f>(E2756/D2756)*100</f>
        <v>0</v>
      </c>
      <c r="P2756" s="7" t="e">
        <f t="shared" si="131"/>
        <v>#DIV/0!</v>
      </c>
      <c r="Q2756" s="4" t="str">
        <f>LEFT(T2756,FIND("/",T2756,1)-1)</f>
        <v>publishing</v>
      </c>
      <c r="R2756" s="4" t="str">
        <f>RIGHT(T2756,LEN(T2756)-FIND("/",T2756))</f>
        <v>children's books</v>
      </c>
      <c r="S2756" s="4" t="b">
        <v>0</v>
      </c>
      <c r="T2756" s="4" t="s">
        <v>8304</v>
      </c>
    </row>
    <row r="2757" spans="1:20" x14ac:dyDescent="0.3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11">
        <f t="shared" si="129"/>
        <v>42102.582488425927</v>
      </c>
      <c r="K2757" s="4">
        <v>1425927527</v>
      </c>
      <c r="L2757" s="11">
        <f t="shared" si="130"/>
        <v>42072.582488425927</v>
      </c>
      <c r="M2757" s="4" t="b">
        <v>0</v>
      </c>
      <c r="N2757" s="4">
        <v>15</v>
      </c>
      <c r="O2757" s="16">
        <f>(E2757/D2757)*100</f>
        <v>52</v>
      </c>
      <c r="P2757" s="7">
        <f t="shared" si="131"/>
        <v>17.333333333333332</v>
      </c>
      <c r="Q2757" s="4" t="str">
        <f>LEFT(T2757,FIND("/",T2757,1)-1)</f>
        <v>publishing</v>
      </c>
      <c r="R2757" s="4" t="str">
        <f>RIGHT(T2757,LEN(T2757)-FIND("/",T2757))</f>
        <v>children's books</v>
      </c>
      <c r="S2757" s="4" t="b">
        <v>0</v>
      </c>
      <c r="T2757" s="4" t="s">
        <v>8304</v>
      </c>
    </row>
    <row r="2758" spans="1:20" ht="28.8" x14ac:dyDescent="0.3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11">
        <f t="shared" si="129"/>
        <v>41650.692141203705</v>
      </c>
      <c r="K2758" s="4">
        <v>1386884201</v>
      </c>
      <c r="L2758" s="11">
        <f t="shared" si="130"/>
        <v>41620.692141203705</v>
      </c>
      <c r="M2758" s="4" t="b">
        <v>0</v>
      </c>
      <c r="N2758" s="4">
        <v>33</v>
      </c>
      <c r="O2758" s="16">
        <f>(E2758/D2758)*100</f>
        <v>10.48</v>
      </c>
      <c r="P2758" s="7">
        <f t="shared" si="131"/>
        <v>31.757575757575758</v>
      </c>
      <c r="Q2758" s="4" t="str">
        <f>LEFT(T2758,FIND("/",T2758,1)-1)</f>
        <v>publishing</v>
      </c>
      <c r="R2758" s="4" t="str">
        <f>RIGHT(T2758,LEN(T2758)-FIND("/",T2758))</f>
        <v>children's books</v>
      </c>
      <c r="S2758" s="4" t="b">
        <v>0</v>
      </c>
      <c r="T2758" s="4" t="s">
        <v>8304</v>
      </c>
    </row>
    <row r="2759" spans="1:20" x14ac:dyDescent="0.3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11">
        <f t="shared" si="129"/>
        <v>42588.448287037034</v>
      </c>
      <c r="K2759" s="4">
        <v>1469202332</v>
      </c>
      <c r="L2759" s="11">
        <f t="shared" si="130"/>
        <v>42573.448287037034</v>
      </c>
      <c r="M2759" s="4" t="b">
        <v>0</v>
      </c>
      <c r="N2759" s="4">
        <v>2</v>
      </c>
      <c r="O2759" s="16">
        <f>(E2759/D2759)*100</f>
        <v>0.66666666666666674</v>
      </c>
      <c r="P2759" s="7">
        <f t="shared" si="131"/>
        <v>5</v>
      </c>
      <c r="Q2759" s="4" t="str">
        <f>LEFT(T2759,FIND("/",T2759,1)-1)</f>
        <v>publishing</v>
      </c>
      <c r="R2759" s="4" t="str">
        <f>RIGHT(T2759,LEN(T2759)-FIND("/",T2759))</f>
        <v>children's books</v>
      </c>
      <c r="S2759" s="4" t="b">
        <v>0</v>
      </c>
      <c r="T2759" s="4" t="s">
        <v>8304</v>
      </c>
    </row>
    <row r="2760" spans="1:20" ht="28.8" x14ac:dyDescent="0.3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11">
        <f t="shared" si="129"/>
        <v>42653.23359953703</v>
      </c>
      <c r="K2760" s="4">
        <v>1474886183</v>
      </c>
      <c r="L2760" s="11">
        <f t="shared" si="130"/>
        <v>42639.23359953703</v>
      </c>
      <c r="M2760" s="4" t="b">
        <v>0</v>
      </c>
      <c r="N2760" s="4">
        <v>6</v>
      </c>
      <c r="O2760" s="16">
        <f>(E2760/D2760)*100</f>
        <v>11.700000000000001</v>
      </c>
      <c r="P2760" s="7">
        <f t="shared" si="131"/>
        <v>39</v>
      </c>
      <c r="Q2760" s="4" t="str">
        <f>LEFT(T2760,FIND("/",T2760,1)-1)</f>
        <v>publishing</v>
      </c>
      <c r="R2760" s="4" t="str">
        <f>RIGHT(T2760,LEN(T2760)-FIND("/",T2760))</f>
        <v>children's books</v>
      </c>
      <c r="S2760" s="4" t="b">
        <v>0</v>
      </c>
      <c r="T2760" s="4" t="s">
        <v>8304</v>
      </c>
    </row>
    <row r="2761" spans="1:20" ht="28.8" x14ac:dyDescent="0.3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11">
        <f t="shared" si="129"/>
        <v>42567.158171296294</v>
      </c>
      <c r="K2761" s="4">
        <v>1464943666</v>
      </c>
      <c r="L2761" s="11">
        <f t="shared" si="130"/>
        <v>42524.158171296294</v>
      </c>
      <c r="M2761" s="4" t="b">
        <v>0</v>
      </c>
      <c r="N2761" s="4">
        <v>2</v>
      </c>
      <c r="O2761" s="16">
        <f>(E2761/D2761)*100</f>
        <v>10.5</v>
      </c>
      <c r="P2761" s="7">
        <f t="shared" si="131"/>
        <v>52.5</v>
      </c>
      <c r="Q2761" s="4" t="str">
        <f>LEFT(T2761,FIND("/",T2761,1)-1)</f>
        <v>publishing</v>
      </c>
      <c r="R2761" s="4" t="str">
        <f>RIGHT(T2761,LEN(T2761)-FIND("/",T2761))</f>
        <v>children's books</v>
      </c>
      <c r="S2761" s="4" t="b">
        <v>0</v>
      </c>
      <c r="T2761" s="4" t="s">
        <v>8304</v>
      </c>
    </row>
    <row r="2762" spans="1:20" ht="28.8" x14ac:dyDescent="0.3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11">
        <f t="shared" si="129"/>
        <v>41445.252986111111</v>
      </c>
      <c r="K2762" s="4">
        <v>1369134258</v>
      </c>
      <c r="L2762" s="11">
        <f t="shared" si="130"/>
        <v>41415.252986111111</v>
      </c>
      <c r="M2762" s="4" t="b">
        <v>0</v>
      </c>
      <c r="N2762" s="4">
        <v>0</v>
      </c>
      <c r="O2762" s="16">
        <f>(E2762/D2762)*100</f>
        <v>0</v>
      </c>
      <c r="P2762" s="7" t="e">
        <f t="shared" si="131"/>
        <v>#DIV/0!</v>
      </c>
      <c r="Q2762" s="4" t="str">
        <f>LEFT(T2762,FIND("/",T2762,1)-1)</f>
        <v>publishing</v>
      </c>
      <c r="R2762" s="4" t="str">
        <f>RIGHT(T2762,LEN(T2762)-FIND("/",T2762))</f>
        <v>children's books</v>
      </c>
      <c r="S2762" s="4" t="b">
        <v>0</v>
      </c>
      <c r="T2762" s="4" t="s">
        <v>8304</v>
      </c>
    </row>
    <row r="2763" spans="1:20" ht="28.8" x14ac:dyDescent="0.3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11">
        <f t="shared" si="129"/>
        <v>41276.85524305555</v>
      </c>
      <c r="K2763" s="4">
        <v>1354584693</v>
      </c>
      <c r="L2763" s="11">
        <f t="shared" si="130"/>
        <v>41246.85524305555</v>
      </c>
      <c r="M2763" s="4" t="b">
        <v>0</v>
      </c>
      <c r="N2763" s="4">
        <v>4</v>
      </c>
      <c r="O2763" s="16">
        <f>(E2763/D2763)*100</f>
        <v>0.72</v>
      </c>
      <c r="P2763" s="7">
        <f t="shared" si="131"/>
        <v>9</v>
      </c>
      <c r="Q2763" s="4" t="str">
        <f>LEFT(T2763,FIND("/",T2763,1)-1)</f>
        <v>publishing</v>
      </c>
      <c r="R2763" s="4" t="str">
        <f>RIGHT(T2763,LEN(T2763)-FIND("/",T2763))</f>
        <v>children's books</v>
      </c>
      <c r="S2763" s="4" t="b">
        <v>0</v>
      </c>
      <c r="T2763" s="4" t="s">
        <v>8304</v>
      </c>
    </row>
    <row r="2764" spans="1:20" ht="28.8" x14ac:dyDescent="0.3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11">
        <f t="shared" si="129"/>
        <v>40986.786979166667</v>
      </c>
      <c r="K2764" s="4">
        <v>1326934395</v>
      </c>
      <c r="L2764" s="11">
        <f t="shared" si="130"/>
        <v>40926.828645833331</v>
      </c>
      <c r="M2764" s="4" t="b">
        <v>0</v>
      </c>
      <c r="N2764" s="4">
        <v>1</v>
      </c>
      <c r="O2764" s="16">
        <f>(E2764/D2764)*100</f>
        <v>0.76923076923076927</v>
      </c>
      <c r="P2764" s="7">
        <f t="shared" si="131"/>
        <v>25</v>
      </c>
      <c r="Q2764" s="4" t="str">
        <f>LEFT(T2764,FIND("/",T2764,1)-1)</f>
        <v>publishing</v>
      </c>
      <c r="R2764" s="4" t="str">
        <f>RIGHT(T2764,LEN(T2764)-FIND("/",T2764))</f>
        <v>children's books</v>
      </c>
      <c r="S2764" s="4" t="b">
        <v>0</v>
      </c>
      <c r="T2764" s="4" t="s">
        <v>8304</v>
      </c>
    </row>
    <row r="2765" spans="1:20" x14ac:dyDescent="0.3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11">
        <f t="shared" si="129"/>
        <v>41418.371342592589</v>
      </c>
      <c r="K2765" s="4">
        <v>1365515684</v>
      </c>
      <c r="L2765" s="11">
        <f t="shared" si="130"/>
        <v>41373.371342592589</v>
      </c>
      <c r="M2765" s="4" t="b">
        <v>0</v>
      </c>
      <c r="N2765" s="4">
        <v>3</v>
      </c>
      <c r="O2765" s="16">
        <f>(E2765/D2765)*100</f>
        <v>0.22842639593908631</v>
      </c>
      <c r="P2765" s="7">
        <f t="shared" si="131"/>
        <v>30</v>
      </c>
      <c r="Q2765" s="4" t="str">
        <f>LEFT(T2765,FIND("/",T2765,1)-1)</f>
        <v>publishing</v>
      </c>
      <c r="R2765" s="4" t="str">
        <f>RIGHT(T2765,LEN(T2765)-FIND("/",T2765))</f>
        <v>children's books</v>
      </c>
      <c r="S2765" s="4" t="b">
        <v>0</v>
      </c>
      <c r="T2765" s="4" t="s">
        <v>8304</v>
      </c>
    </row>
    <row r="2766" spans="1:20" ht="28.8" x14ac:dyDescent="0.3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11">
        <f t="shared" si="129"/>
        <v>41059.583333333328</v>
      </c>
      <c r="K2766" s="4">
        <v>1335855631</v>
      </c>
      <c r="L2766" s="11">
        <f t="shared" si="130"/>
        <v>41030.083692129629</v>
      </c>
      <c r="M2766" s="4" t="b">
        <v>0</v>
      </c>
      <c r="N2766" s="4">
        <v>4</v>
      </c>
      <c r="O2766" s="16">
        <f>(E2766/D2766)*100</f>
        <v>1.125</v>
      </c>
      <c r="P2766" s="7">
        <f t="shared" si="131"/>
        <v>11.25</v>
      </c>
      <c r="Q2766" s="4" t="str">
        <f>LEFT(T2766,FIND("/",T2766,1)-1)</f>
        <v>publishing</v>
      </c>
      <c r="R2766" s="4" t="str">
        <f>RIGHT(T2766,LEN(T2766)-FIND("/",T2766))</f>
        <v>children's books</v>
      </c>
      <c r="S2766" s="4" t="b">
        <v>0</v>
      </c>
      <c r="T2766" s="4" t="s">
        <v>8304</v>
      </c>
    </row>
    <row r="2767" spans="1:20" x14ac:dyDescent="0.3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11">
        <f t="shared" si="129"/>
        <v>41210.370694444442</v>
      </c>
      <c r="K2767" s="4">
        <v>1350050028</v>
      </c>
      <c r="L2767" s="11">
        <f t="shared" si="130"/>
        <v>41194.370694444442</v>
      </c>
      <c r="M2767" s="4" t="b">
        <v>0</v>
      </c>
      <c r="N2767" s="4">
        <v>0</v>
      </c>
      <c r="O2767" s="16">
        <f>(E2767/D2767)*100</f>
        <v>0</v>
      </c>
      <c r="P2767" s="7" t="e">
        <f t="shared" si="131"/>
        <v>#DIV/0!</v>
      </c>
      <c r="Q2767" s="4" t="str">
        <f>LEFT(T2767,FIND("/",T2767,1)-1)</f>
        <v>publishing</v>
      </c>
      <c r="R2767" s="4" t="str">
        <f>RIGHT(T2767,LEN(T2767)-FIND("/",T2767))</f>
        <v>children's books</v>
      </c>
      <c r="S2767" s="4" t="b">
        <v>0</v>
      </c>
      <c r="T2767" s="4" t="s">
        <v>8304</v>
      </c>
    </row>
    <row r="2768" spans="1:20" ht="28.8" x14ac:dyDescent="0.3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11">
        <f t="shared" si="129"/>
        <v>40766.459699074068</v>
      </c>
      <c r="K2768" s="4">
        <v>1310486518</v>
      </c>
      <c r="L2768" s="11">
        <f t="shared" si="130"/>
        <v>40736.459699074068</v>
      </c>
      <c r="M2768" s="4" t="b">
        <v>0</v>
      </c>
      <c r="N2768" s="4">
        <v>4</v>
      </c>
      <c r="O2768" s="16">
        <f>(E2768/D2768)*100</f>
        <v>2</v>
      </c>
      <c r="P2768" s="7">
        <f t="shared" si="131"/>
        <v>25</v>
      </c>
      <c r="Q2768" s="4" t="str">
        <f>LEFT(T2768,FIND("/",T2768,1)-1)</f>
        <v>publishing</v>
      </c>
      <c r="R2768" s="4" t="str">
        <f>RIGHT(T2768,LEN(T2768)-FIND("/",T2768))</f>
        <v>children's books</v>
      </c>
      <c r="S2768" s="4" t="b">
        <v>0</v>
      </c>
      <c r="T2768" s="4" t="s">
        <v>8304</v>
      </c>
    </row>
    <row r="2769" spans="1:20" x14ac:dyDescent="0.3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11">
        <f t="shared" si="129"/>
        <v>42232.750578703701</v>
      </c>
      <c r="K2769" s="4">
        <v>1434582050</v>
      </c>
      <c r="L2769" s="11">
        <f t="shared" si="130"/>
        <v>42172.750578703701</v>
      </c>
      <c r="M2769" s="4" t="b">
        <v>0</v>
      </c>
      <c r="N2769" s="4">
        <v>3</v>
      </c>
      <c r="O2769" s="16">
        <f>(E2769/D2769)*100</f>
        <v>0.85000000000000009</v>
      </c>
      <c r="P2769" s="7">
        <f t="shared" si="131"/>
        <v>11.333333333333334</v>
      </c>
      <c r="Q2769" s="4" t="str">
        <f>LEFT(T2769,FIND("/",T2769,1)-1)</f>
        <v>publishing</v>
      </c>
      <c r="R2769" s="4" t="str">
        <f>RIGHT(T2769,LEN(T2769)-FIND("/",T2769))</f>
        <v>children's books</v>
      </c>
      <c r="S2769" s="4" t="b">
        <v>0</v>
      </c>
      <c r="T2769" s="4" t="s">
        <v>8304</v>
      </c>
    </row>
    <row r="2770" spans="1:20" ht="28.8" x14ac:dyDescent="0.3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11">
        <f t="shared" si="129"/>
        <v>40997.364849537036</v>
      </c>
      <c r="K2770" s="4">
        <v>1330440323</v>
      </c>
      <c r="L2770" s="11">
        <f t="shared" si="130"/>
        <v>40967.4065162037</v>
      </c>
      <c r="M2770" s="4" t="b">
        <v>0</v>
      </c>
      <c r="N2770" s="4">
        <v>34</v>
      </c>
      <c r="O2770" s="16">
        <f>(E2770/D2770)*100</f>
        <v>14.314285714285715</v>
      </c>
      <c r="P2770" s="7">
        <f t="shared" si="131"/>
        <v>29.470588235294116</v>
      </c>
      <c r="Q2770" s="4" t="str">
        <f>LEFT(T2770,FIND("/",T2770,1)-1)</f>
        <v>publishing</v>
      </c>
      <c r="R2770" s="4" t="str">
        <f>RIGHT(T2770,LEN(T2770)-FIND("/",T2770))</f>
        <v>children's books</v>
      </c>
      <c r="S2770" s="4" t="b">
        <v>0</v>
      </c>
      <c r="T2770" s="4" t="s">
        <v>8304</v>
      </c>
    </row>
    <row r="2771" spans="1:20" x14ac:dyDescent="0.3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11">
        <f t="shared" si="129"/>
        <v>41795.617939814809</v>
      </c>
      <c r="K2771" s="4">
        <v>1397677790</v>
      </c>
      <c r="L2771" s="11">
        <f t="shared" si="130"/>
        <v>41745.617939814809</v>
      </c>
      <c r="M2771" s="4" t="b">
        <v>0</v>
      </c>
      <c r="N2771" s="4">
        <v>2</v>
      </c>
      <c r="O2771" s="16">
        <f>(E2771/D2771)*100</f>
        <v>0.25</v>
      </c>
      <c r="P2771" s="7">
        <f t="shared" si="131"/>
        <v>1</v>
      </c>
      <c r="Q2771" s="4" t="str">
        <f>LEFT(T2771,FIND("/",T2771,1)-1)</f>
        <v>publishing</v>
      </c>
      <c r="R2771" s="4" t="str">
        <f>RIGHT(T2771,LEN(T2771)-FIND("/",T2771))</f>
        <v>children's books</v>
      </c>
      <c r="S2771" s="4" t="b">
        <v>0</v>
      </c>
      <c r="T2771" s="4" t="s">
        <v>8304</v>
      </c>
    </row>
    <row r="2772" spans="1:20" ht="28.8" x14ac:dyDescent="0.3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11">
        <f t="shared" si="129"/>
        <v>41716.455208333333</v>
      </c>
      <c r="K2772" s="4">
        <v>1392569730</v>
      </c>
      <c r="L2772" s="11">
        <f t="shared" si="130"/>
        <v>41686.496874999997</v>
      </c>
      <c r="M2772" s="4" t="b">
        <v>0</v>
      </c>
      <c r="N2772" s="4">
        <v>33</v>
      </c>
      <c r="O2772" s="16">
        <f>(E2772/D2772)*100</f>
        <v>10.411249999999999</v>
      </c>
      <c r="P2772" s="7">
        <f t="shared" si="131"/>
        <v>63.098484848484851</v>
      </c>
      <c r="Q2772" s="4" t="str">
        <f>LEFT(T2772,FIND("/",T2772,1)-1)</f>
        <v>publishing</v>
      </c>
      <c r="R2772" s="4" t="str">
        <f>RIGHT(T2772,LEN(T2772)-FIND("/",T2772))</f>
        <v>children's books</v>
      </c>
      <c r="S2772" s="4" t="b">
        <v>0</v>
      </c>
      <c r="T2772" s="4" t="s">
        <v>8304</v>
      </c>
    </row>
    <row r="2773" spans="1:20" ht="28.8" x14ac:dyDescent="0.3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11">
        <f t="shared" si="129"/>
        <v>41306.5</v>
      </c>
      <c r="K2773" s="4">
        <v>1355489140</v>
      </c>
      <c r="L2773" s="11">
        <f t="shared" si="130"/>
        <v>41257.323379629626</v>
      </c>
      <c r="M2773" s="4" t="b">
        <v>0</v>
      </c>
      <c r="N2773" s="4">
        <v>0</v>
      </c>
      <c r="O2773" s="16">
        <f>(E2773/D2773)*100</f>
        <v>0</v>
      </c>
      <c r="P2773" s="7" t="e">
        <f t="shared" si="131"/>
        <v>#DIV/0!</v>
      </c>
      <c r="Q2773" s="4" t="str">
        <f>LEFT(T2773,FIND("/",T2773,1)-1)</f>
        <v>publishing</v>
      </c>
      <c r="R2773" s="4" t="str">
        <f>RIGHT(T2773,LEN(T2773)-FIND("/",T2773))</f>
        <v>children's books</v>
      </c>
      <c r="S2773" s="4" t="b">
        <v>0</v>
      </c>
      <c r="T2773" s="4" t="s">
        <v>8304</v>
      </c>
    </row>
    <row r="2774" spans="1:20" x14ac:dyDescent="0.3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11">
        <f t="shared" si="129"/>
        <v>41552.660810185182</v>
      </c>
      <c r="K2774" s="4">
        <v>1379710294</v>
      </c>
      <c r="L2774" s="11">
        <f t="shared" si="130"/>
        <v>41537.660810185182</v>
      </c>
      <c r="M2774" s="4" t="b">
        <v>0</v>
      </c>
      <c r="N2774" s="4">
        <v>0</v>
      </c>
      <c r="O2774" s="16">
        <f>(E2774/D2774)*100</f>
        <v>0</v>
      </c>
      <c r="P2774" s="7" t="e">
        <f t="shared" si="131"/>
        <v>#DIV/0!</v>
      </c>
      <c r="Q2774" s="4" t="str">
        <f>LEFT(T2774,FIND("/",T2774,1)-1)</f>
        <v>publishing</v>
      </c>
      <c r="R2774" s="4" t="str">
        <f>RIGHT(T2774,LEN(T2774)-FIND("/",T2774))</f>
        <v>children's books</v>
      </c>
      <c r="S2774" s="4" t="b">
        <v>0</v>
      </c>
      <c r="T2774" s="4" t="s">
        <v>8304</v>
      </c>
    </row>
    <row r="2775" spans="1:20" x14ac:dyDescent="0.3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11">
        <f t="shared" si="129"/>
        <v>42484.656493055554</v>
      </c>
      <c r="K2775" s="4">
        <v>1460666721</v>
      </c>
      <c r="L2775" s="11">
        <f t="shared" si="130"/>
        <v>42474.656493055554</v>
      </c>
      <c r="M2775" s="4" t="b">
        <v>0</v>
      </c>
      <c r="N2775" s="4">
        <v>1</v>
      </c>
      <c r="O2775" s="16">
        <f>(E2775/D2775)*100</f>
        <v>0.18867924528301888</v>
      </c>
      <c r="P2775" s="7">
        <f t="shared" si="131"/>
        <v>1</v>
      </c>
      <c r="Q2775" s="4" t="str">
        <f>LEFT(T2775,FIND("/",T2775,1)-1)</f>
        <v>publishing</v>
      </c>
      <c r="R2775" s="4" t="str">
        <f>RIGHT(T2775,LEN(T2775)-FIND("/",T2775))</f>
        <v>children's books</v>
      </c>
      <c r="S2775" s="4" t="b">
        <v>0</v>
      </c>
      <c r="T2775" s="4" t="s">
        <v>8304</v>
      </c>
    </row>
    <row r="2776" spans="1:20" ht="28.8" x14ac:dyDescent="0.3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11">
        <f t="shared" si="129"/>
        <v>41340.918148148143</v>
      </c>
      <c r="K2776" s="4">
        <v>1360119728</v>
      </c>
      <c r="L2776" s="11">
        <f t="shared" si="130"/>
        <v>41310.918148148143</v>
      </c>
      <c r="M2776" s="4" t="b">
        <v>0</v>
      </c>
      <c r="N2776" s="4">
        <v>13</v>
      </c>
      <c r="O2776" s="16">
        <f>(E2776/D2776)*100</f>
        <v>14.249999999999998</v>
      </c>
      <c r="P2776" s="7">
        <f t="shared" si="131"/>
        <v>43.846153846153847</v>
      </c>
      <c r="Q2776" s="4" t="str">
        <f>LEFT(T2776,FIND("/",T2776,1)-1)</f>
        <v>publishing</v>
      </c>
      <c r="R2776" s="4" t="str">
        <f>RIGHT(T2776,LEN(T2776)-FIND("/",T2776))</f>
        <v>children's books</v>
      </c>
      <c r="S2776" s="4" t="b">
        <v>0</v>
      </c>
      <c r="T2776" s="4" t="s">
        <v>8304</v>
      </c>
    </row>
    <row r="2777" spans="1:20" ht="28.8" x14ac:dyDescent="0.3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11">
        <f t="shared" si="129"/>
        <v>40892.805023148147</v>
      </c>
      <c r="K2777" s="4">
        <v>1321402754</v>
      </c>
      <c r="L2777" s="11">
        <f t="shared" si="130"/>
        <v>40862.805023148147</v>
      </c>
      <c r="M2777" s="4" t="b">
        <v>0</v>
      </c>
      <c r="N2777" s="4">
        <v>2</v>
      </c>
      <c r="O2777" s="16">
        <f>(E2777/D2777)*100</f>
        <v>3</v>
      </c>
      <c r="P2777" s="7">
        <f t="shared" si="131"/>
        <v>75</v>
      </c>
      <c r="Q2777" s="4" t="str">
        <f>LEFT(T2777,FIND("/",T2777,1)-1)</f>
        <v>publishing</v>
      </c>
      <c r="R2777" s="4" t="str">
        <f>RIGHT(T2777,LEN(T2777)-FIND("/",T2777))</f>
        <v>children's books</v>
      </c>
      <c r="S2777" s="4" t="b">
        <v>0</v>
      </c>
      <c r="T2777" s="4" t="s">
        <v>8304</v>
      </c>
    </row>
    <row r="2778" spans="1:20" ht="28.8" x14ac:dyDescent="0.3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11">
        <f t="shared" si="129"/>
        <v>42167.088842592588</v>
      </c>
      <c r="K2778" s="4">
        <v>1431414476</v>
      </c>
      <c r="L2778" s="11">
        <f t="shared" si="130"/>
        <v>42136.088842592588</v>
      </c>
      <c r="M2778" s="4" t="b">
        <v>0</v>
      </c>
      <c r="N2778" s="4">
        <v>36</v>
      </c>
      <c r="O2778" s="16">
        <f>(E2778/D2778)*100</f>
        <v>7.8809523809523814</v>
      </c>
      <c r="P2778" s="7">
        <f t="shared" si="131"/>
        <v>45.972222222222221</v>
      </c>
      <c r="Q2778" s="4" t="str">
        <f>LEFT(T2778,FIND("/",T2778,1)-1)</f>
        <v>publishing</v>
      </c>
      <c r="R2778" s="4" t="str">
        <f>RIGHT(T2778,LEN(T2778)-FIND("/",T2778))</f>
        <v>children's books</v>
      </c>
      <c r="S2778" s="4" t="b">
        <v>0</v>
      </c>
      <c r="T2778" s="4" t="s">
        <v>8304</v>
      </c>
    </row>
    <row r="2779" spans="1:20" ht="28.8" x14ac:dyDescent="0.3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11">
        <f t="shared" si="129"/>
        <v>42202.460694444446</v>
      </c>
      <c r="K2779" s="4">
        <v>1434557004</v>
      </c>
      <c r="L2779" s="11">
        <f t="shared" si="130"/>
        <v>42172.460694444446</v>
      </c>
      <c r="M2779" s="4" t="b">
        <v>0</v>
      </c>
      <c r="N2779" s="4">
        <v>1</v>
      </c>
      <c r="O2779" s="16">
        <f>(E2779/D2779)*100</f>
        <v>0.33333333333333337</v>
      </c>
      <c r="P2779" s="7">
        <f t="shared" si="131"/>
        <v>10</v>
      </c>
      <c r="Q2779" s="4" t="str">
        <f>LEFT(T2779,FIND("/",T2779,1)-1)</f>
        <v>publishing</v>
      </c>
      <c r="R2779" s="4" t="str">
        <f>RIGHT(T2779,LEN(T2779)-FIND("/",T2779))</f>
        <v>children's books</v>
      </c>
      <c r="S2779" s="4" t="b">
        <v>0</v>
      </c>
      <c r="T2779" s="4" t="s">
        <v>8304</v>
      </c>
    </row>
    <row r="2780" spans="1:20" ht="28.8" x14ac:dyDescent="0.3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11">
        <f t="shared" si="129"/>
        <v>41876.769745370366</v>
      </c>
      <c r="K2780" s="4">
        <v>1406417306</v>
      </c>
      <c r="L2780" s="11">
        <f t="shared" si="130"/>
        <v>41846.769745370366</v>
      </c>
      <c r="M2780" s="4" t="b">
        <v>0</v>
      </c>
      <c r="N2780" s="4">
        <v>15</v>
      </c>
      <c r="O2780" s="16">
        <f>(E2780/D2780)*100</f>
        <v>25.545454545454543</v>
      </c>
      <c r="P2780" s="7">
        <f t="shared" si="131"/>
        <v>93.666666666666671</v>
      </c>
      <c r="Q2780" s="4" t="str">
        <f>LEFT(T2780,FIND("/",T2780,1)-1)</f>
        <v>publishing</v>
      </c>
      <c r="R2780" s="4" t="str">
        <f>RIGHT(T2780,LEN(T2780)-FIND("/",T2780))</f>
        <v>children's books</v>
      </c>
      <c r="S2780" s="4" t="b">
        <v>0</v>
      </c>
      <c r="T2780" s="4" t="s">
        <v>8304</v>
      </c>
    </row>
    <row r="2781" spans="1:20" ht="28.8" x14ac:dyDescent="0.3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11">
        <f t="shared" si="129"/>
        <v>42330.419224537036</v>
      </c>
      <c r="K2781" s="4">
        <v>1445609021</v>
      </c>
      <c r="L2781" s="11">
        <f t="shared" si="130"/>
        <v>42300.377557870372</v>
      </c>
      <c r="M2781" s="4" t="b">
        <v>0</v>
      </c>
      <c r="N2781" s="4">
        <v>1</v>
      </c>
      <c r="O2781" s="16">
        <f>(E2781/D2781)*100</f>
        <v>2.12</v>
      </c>
      <c r="P2781" s="7">
        <f t="shared" si="131"/>
        <v>53</v>
      </c>
      <c r="Q2781" s="4" t="str">
        <f>LEFT(T2781,FIND("/",T2781,1)-1)</f>
        <v>publishing</v>
      </c>
      <c r="R2781" s="4" t="str">
        <f>RIGHT(T2781,LEN(T2781)-FIND("/",T2781))</f>
        <v>children's books</v>
      </c>
      <c r="S2781" s="4" t="b">
        <v>0</v>
      </c>
      <c r="T2781" s="4" t="s">
        <v>8304</v>
      </c>
    </row>
    <row r="2782" spans="1:20" x14ac:dyDescent="0.3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11">
        <f t="shared" si="129"/>
        <v>42804.239444444444</v>
      </c>
      <c r="K2782" s="4">
        <v>1486550688</v>
      </c>
      <c r="L2782" s="11">
        <f t="shared" si="130"/>
        <v>42774.239444444444</v>
      </c>
      <c r="M2782" s="4" t="b">
        <v>0</v>
      </c>
      <c r="N2782" s="4">
        <v>0</v>
      </c>
      <c r="O2782" s="16">
        <f>(E2782/D2782)*100</f>
        <v>0</v>
      </c>
      <c r="P2782" s="7" t="e">
        <f t="shared" si="131"/>
        <v>#DIV/0!</v>
      </c>
      <c r="Q2782" s="4" t="str">
        <f>LEFT(T2782,FIND("/",T2782,1)-1)</f>
        <v>publishing</v>
      </c>
      <c r="R2782" s="4" t="str">
        <f>RIGHT(T2782,LEN(T2782)-FIND("/",T2782))</f>
        <v>children's books</v>
      </c>
      <c r="S2782" s="4" t="b">
        <v>0</v>
      </c>
      <c r="T2782" s="4" t="s">
        <v>8304</v>
      </c>
    </row>
    <row r="2783" spans="1:20" ht="28.8" x14ac:dyDescent="0.3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11">
        <f t="shared" si="129"/>
        <v>42047.083333333336</v>
      </c>
      <c r="K2783" s="4">
        <v>1421274954</v>
      </c>
      <c r="L2783" s="11">
        <f t="shared" si="130"/>
        <v>42018.733263888884</v>
      </c>
      <c r="M2783" s="4" t="b">
        <v>0</v>
      </c>
      <c r="N2783" s="4">
        <v>28</v>
      </c>
      <c r="O2783" s="16">
        <f>(E2783/D2783)*100</f>
        <v>105.28</v>
      </c>
      <c r="P2783" s="7">
        <f t="shared" si="131"/>
        <v>47</v>
      </c>
      <c r="Q2783" s="4" t="str">
        <f>LEFT(T2783,FIND("/",T2783,1)-1)</f>
        <v>theater</v>
      </c>
      <c r="R2783" s="4" t="str">
        <f>RIGHT(T2783,LEN(T2783)-FIND("/",T2783))</f>
        <v>plays</v>
      </c>
      <c r="S2783" s="4" t="b">
        <v>1</v>
      </c>
      <c r="T2783" s="4" t="s">
        <v>8271</v>
      </c>
    </row>
    <row r="2784" spans="1:20" x14ac:dyDescent="0.3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11">
        <f t="shared" si="129"/>
        <v>42051.999305555553</v>
      </c>
      <c r="K2784" s="4">
        <v>1421964718</v>
      </c>
      <c r="L2784" s="11">
        <f t="shared" si="130"/>
        <v>42026.716643518514</v>
      </c>
      <c r="M2784" s="4" t="b">
        <v>0</v>
      </c>
      <c r="N2784" s="4">
        <v>18</v>
      </c>
      <c r="O2784" s="16">
        <f>(E2784/D2784)*100</f>
        <v>120</v>
      </c>
      <c r="P2784" s="7">
        <f t="shared" si="131"/>
        <v>66.666666666666671</v>
      </c>
      <c r="Q2784" s="4" t="str">
        <f>LEFT(T2784,FIND("/",T2784,1)-1)</f>
        <v>theater</v>
      </c>
      <c r="R2784" s="4" t="str">
        <f>RIGHT(T2784,LEN(T2784)-FIND("/",T2784))</f>
        <v>plays</v>
      </c>
      <c r="S2784" s="4" t="b">
        <v>1</v>
      </c>
      <c r="T2784" s="4" t="s">
        <v>8271</v>
      </c>
    </row>
    <row r="2785" spans="1:20" ht="28.8" x14ac:dyDescent="0.3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11">
        <f t="shared" si="129"/>
        <v>42117.326921296299</v>
      </c>
      <c r="K2785" s="4">
        <v>1428583846</v>
      </c>
      <c r="L2785" s="11">
        <f t="shared" si="130"/>
        <v>42103.326921296299</v>
      </c>
      <c r="M2785" s="4" t="b">
        <v>0</v>
      </c>
      <c r="N2785" s="4">
        <v>61</v>
      </c>
      <c r="O2785" s="16">
        <f>(E2785/D2785)*100</f>
        <v>114.5</v>
      </c>
      <c r="P2785" s="7">
        <f t="shared" si="131"/>
        <v>18.770491803278688</v>
      </c>
      <c r="Q2785" s="4" t="str">
        <f>LEFT(T2785,FIND("/",T2785,1)-1)</f>
        <v>theater</v>
      </c>
      <c r="R2785" s="4" t="str">
        <f>RIGHT(T2785,LEN(T2785)-FIND("/",T2785))</f>
        <v>plays</v>
      </c>
      <c r="S2785" s="4" t="b">
        <v>1</v>
      </c>
      <c r="T2785" s="4" t="s">
        <v>8271</v>
      </c>
    </row>
    <row r="2786" spans="1:20" ht="28.8" x14ac:dyDescent="0.3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11">
        <f t="shared" si="129"/>
        <v>41941.579201388886</v>
      </c>
      <c r="K2786" s="4">
        <v>1412794443</v>
      </c>
      <c r="L2786" s="11">
        <f t="shared" si="130"/>
        <v>41920.579201388886</v>
      </c>
      <c r="M2786" s="4" t="b">
        <v>0</v>
      </c>
      <c r="N2786" s="4">
        <v>108</v>
      </c>
      <c r="O2786" s="16">
        <f>(E2786/D2786)*100</f>
        <v>119</v>
      </c>
      <c r="P2786" s="7">
        <f t="shared" si="131"/>
        <v>66.111111111111114</v>
      </c>
      <c r="Q2786" s="4" t="str">
        <f>LEFT(T2786,FIND("/",T2786,1)-1)</f>
        <v>theater</v>
      </c>
      <c r="R2786" s="4" t="str">
        <f>RIGHT(T2786,LEN(T2786)-FIND("/",T2786))</f>
        <v>plays</v>
      </c>
      <c r="S2786" s="4" t="b">
        <v>1</v>
      </c>
      <c r="T2786" s="4" t="s">
        <v>8271</v>
      </c>
    </row>
    <row r="2787" spans="1:20" x14ac:dyDescent="0.3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11">
        <f t="shared" si="129"/>
        <v>42587.666666666664</v>
      </c>
      <c r="K2787" s="4">
        <v>1467865967</v>
      </c>
      <c r="L2787" s="11">
        <f t="shared" si="130"/>
        <v>42557.981099537035</v>
      </c>
      <c r="M2787" s="4" t="b">
        <v>0</v>
      </c>
      <c r="N2787" s="4">
        <v>142</v>
      </c>
      <c r="O2787" s="16">
        <f>(E2787/D2787)*100</f>
        <v>104.67999999999999</v>
      </c>
      <c r="P2787" s="7">
        <f t="shared" si="131"/>
        <v>36.859154929577464</v>
      </c>
      <c r="Q2787" s="4" t="str">
        <f>LEFT(T2787,FIND("/",T2787,1)-1)</f>
        <v>theater</v>
      </c>
      <c r="R2787" s="4" t="str">
        <f>RIGHT(T2787,LEN(T2787)-FIND("/",T2787))</f>
        <v>plays</v>
      </c>
      <c r="S2787" s="4" t="b">
        <v>1</v>
      </c>
      <c r="T2787" s="4" t="s">
        <v>8271</v>
      </c>
    </row>
    <row r="2788" spans="1:20" x14ac:dyDescent="0.3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11">
        <f t="shared" si="129"/>
        <v>41829.360879629625</v>
      </c>
      <c r="K2788" s="4">
        <v>1403703580</v>
      </c>
      <c r="L2788" s="11">
        <f t="shared" si="130"/>
        <v>41815.360879629625</v>
      </c>
      <c r="M2788" s="4" t="b">
        <v>0</v>
      </c>
      <c r="N2788" s="4">
        <v>74</v>
      </c>
      <c r="O2788" s="16">
        <f>(E2788/D2788)*100</f>
        <v>117.83999999999999</v>
      </c>
      <c r="P2788" s="7">
        <f t="shared" si="131"/>
        <v>39.810810810810814</v>
      </c>
      <c r="Q2788" s="4" t="str">
        <f>LEFT(T2788,FIND("/",T2788,1)-1)</f>
        <v>theater</v>
      </c>
      <c r="R2788" s="4" t="str">
        <f>RIGHT(T2788,LEN(T2788)-FIND("/",T2788))</f>
        <v>plays</v>
      </c>
      <c r="S2788" s="4" t="b">
        <v>1</v>
      </c>
      <c r="T2788" s="4" t="s">
        <v>8271</v>
      </c>
    </row>
    <row r="2789" spans="1:20" ht="28.8" x14ac:dyDescent="0.3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11">
        <f t="shared" si="129"/>
        <v>41837.990185185183</v>
      </c>
      <c r="K2789" s="4">
        <v>1403066752</v>
      </c>
      <c r="L2789" s="11">
        <f t="shared" si="130"/>
        <v>41807.990185185183</v>
      </c>
      <c r="M2789" s="4" t="b">
        <v>0</v>
      </c>
      <c r="N2789" s="4">
        <v>38</v>
      </c>
      <c r="O2789" s="16">
        <f>(E2789/D2789)*100</f>
        <v>119.7</v>
      </c>
      <c r="P2789" s="7">
        <f t="shared" si="131"/>
        <v>31.5</v>
      </c>
      <c r="Q2789" s="4" t="str">
        <f>LEFT(T2789,FIND("/",T2789,1)-1)</f>
        <v>theater</v>
      </c>
      <c r="R2789" s="4" t="str">
        <f>RIGHT(T2789,LEN(T2789)-FIND("/",T2789))</f>
        <v>plays</v>
      </c>
      <c r="S2789" s="4" t="b">
        <v>1</v>
      </c>
      <c r="T2789" s="4" t="s">
        <v>8271</v>
      </c>
    </row>
    <row r="2790" spans="1:20" x14ac:dyDescent="0.3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11">
        <f t="shared" si="129"/>
        <v>42580.493553240733</v>
      </c>
      <c r="K2790" s="4">
        <v>1467219043</v>
      </c>
      <c r="L2790" s="11">
        <f t="shared" si="130"/>
        <v>42550.493553240733</v>
      </c>
      <c r="M2790" s="4" t="b">
        <v>0</v>
      </c>
      <c r="N2790" s="4">
        <v>20</v>
      </c>
      <c r="O2790" s="16">
        <f>(E2790/D2790)*100</f>
        <v>102.49999999999999</v>
      </c>
      <c r="P2790" s="7">
        <f t="shared" si="131"/>
        <v>102.5</v>
      </c>
      <c r="Q2790" s="4" t="str">
        <f>LEFT(T2790,FIND("/",T2790,1)-1)</f>
        <v>theater</v>
      </c>
      <c r="R2790" s="4" t="str">
        <f>RIGHT(T2790,LEN(T2790)-FIND("/",T2790))</f>
        <v>plays</v>
      </c>
      <c r="S2790" s="4" t="b">
        <v>1</v>
      </c>
      <c r="T2790" s="4" t="s">
        <v>8271</v>
      </c>
    </row>
    <row r="2791" spans="1:20" x14ac:dyDescent="0.3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11">
        <f t="shared" si="129"/>
        <v>42074.958333333336</v>
      </c>
      <c r="K2791" s="4">
        <v>1424477934</v>
      </c>
      <c r="L2791" s="11">
        <f t="shared" si="130"/>
        <v>42055.804791666662</v>
      </c>
      <c r="M2791" s="4" t="b">
        <v>0</v>
      </c>
      <c r="N2791" s="4">
        <v>24</v>
      </c>
      <c r="O2791" s="16">
        <f>(E2791/D2791)*100</f>
        <v>101.16666666666667</v>
      </c>
      <c r="P2791" s="7">
        <f t="shared" si="131"/>
        <v>126.45833333333333</v>
      </c>
      <c r="Q2791" s="4" t="str">
        <f>LEFT(T2791,FIND("/",T2791,1)-1)</f>
        <v>theater</v>
      </c>
      <c r="R2791" s="4" t="str">
        <f>RIGHT(T2791,LEN(T2791)-FIND("/",T2791))</f>
        <v>plays</v>
      </c>
      <c r="S2791" s="4" t="b">
        <v>1</v>
      </c>
      <c r="T2791" s="4" t="s">
        <v>8271</v>
      </c>
    </row>
    <row r="2792" spans="1:20" ht="28.8" x14ac:dyDescent="0.3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11">
        <f t="shared" si="129"/>
        <v>42046.730358796289</v>
      </c>
      <c r="K2792" s="4">
        <v>1421101903</v>
      </c>
      <c r="L2792" s="11">
        <f t="shared" si="130"/>
        <v>42016.730358796289</v>
      </c>
      <c r="M2792" s="4" t="b">
        <v>0</v>
      </c>
      <c r="N2792" s="4">
        <v>66</v>
      </c>
      <c r="O2792" s="16">
        <f>(E2792/D2792)*100</f>
        <v>105.33333333333333</v>
      </c>
      <c r="P2792" s="7">
        <f t="shared" si="131"/>
        <v>47.878787878787875</v>
      </c>
      <c r="Q2792" s="4" t="str">
        <f>LEFT(T2792,FIND("/",T2792,1)-1)</f>
        <v>theater</v>
      </c>
      <c r="R2792" s="4" t="str">
        <f>RIGHT(T2792,LEN(T2792)-FIND("/",T2792))</f>
        <v>plays</v>
      </c>
      <c r="S2792" s="4" t="b">
        <v>1</v>
      </c>
      <c r="T2792" s="4" t="s">
        <v>8271</v>
      </c>
    </row>
    <row r="2793" spans="1:20" ht="28.8" x14ac:dyDescent="0.3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11">
        <f t="shared" si="129"/>
        <v>42621.958333333336</v>
      </c>
      <c r="K2793" s="4">
        <v>1470778559</v>
      </c>
      <c r="L2793" s="11">
        <f t="shared" si="130"/>
        <v>42591.691655092589</v>
      </c>
      <c r="M2793" s="4" t="b">
        <v>0</v>
      </c>
      <c r="N2793" s="4">
        <v>28</v>
      </c>
      <c r="O2793" s="16">
        <f>(E2793/D2793)*100</f>
        <v>102.49999999999999</v>
      </c>
      <c r="P2793" s="7">
        <f t="shared" si="131"/>
        <v>73.214285714285708</v>
      </c>
      <c r="Q2793" s="4" t="str">
        <f>LEFT(T2793,FIND("/",T2793,1)-1)</f>
        <v>theater</v>
      </c>
      <c r="R2793" s="4" t="str">
        <f>RIGHT(T2793,LEN(T2793)-FIND("/",T2793))</f>
        <v>plays</v>
      </c>
      <c r="S2793" s="4" t="b">
        <v>1</v>
      </c>
      <c r="T2793" s="4" t="s">
        <v>8271</v>
      </c>
    </row>
    <row r="2794" spans="1:20" ht="28.8" x14ac:dyDescent="0.3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11">
        <f t="shared" si="129"/>
        <v>42228.022673611107</v>
      </c>
      <c r="K2794" s="4">
        <v>1435469559</v>
      </c>
      <c r="L2794" s="11">
        <f t="shared" si="130"/>
        <v>42183.022673611107</v>
      </c>
      <c r="M2794" s="4" t="b">
        <v>0</v>
      </c>
      <c r="N2794" s="4">
        <v>24</v>
      </c>
      <c r="O2794" s="16">
        <f>(E2794/D2794)*100</f>
        <v>107.60000000000001</v>
      </c>
      <c r="P2794" s="7">
        <f t="shared" si="131"/>
        <v>89.666666666666671</v>
      </c>
      <c r="Q2794" s="4" t="str">
        <f>LEFT(T2794,FIND("/",T2794,1)-1)</f>
        <v>theater</v>
      </c>
      <c r="R2794" s="4" t="str">
        <f>RIGHT(T2794,LEN(T2794)-FIND("/",T2794))</f>
        <v>plays</v>
      </c>
      <c r="S2794" s="4" t="b">
        <v>1</v>
      </c>
      <c r="T2794" s="4" t="s">
        <v>8271</v>
      </c>
    </row>
    <row r="2795" spans="1:20" ht="28.8" x14ac:dyDescent="0.3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11">
        <f t="shared" si="129"/>
        <v>42206.210706018515</v>
      </c>
      <c r="K2795" s="4">
        <v>1434881005</v>
      </c>
      <c r="L2795" s="11">
        <f t="shared" si="130"/>
        <v>42176.210706018515</v>
      </c>
      <c r="M2795" s="4" t="b">
        <v>0</v>
      </c>
      <c r="N2795" s="4">
        <v>73</v>
      </c>
      <c r="O2795" s="16">
        <f>(E2795/D2795)*100</f>
        <v>110.5675</v>
      </c>
      <c r="P2795" s="7">
        <f t="shared" si="131"/>
        <v>151.4623287671233</v>
      </c>
      <c r="Q2795" s="4" t="str">
        <f>LEFT(T2795,FIND("/",T2795,1)-1)</f>
        <v>theater</v>
      </c>
      <c r="R2795" s="4" t="str">
        <f>RIGHT(T2795,LEN(T2795)-FIND("/",T2795))</f>
        <v>plays</v>
      </c>
      <c r="S2795" s="4" t="b">
        <v>1</v>
      </c>
      <c r="T2795" s="4" t="s">
        <v>8271</v>
      </c>
    </row>
    <row r="2796" spans="1:20" ht="28.8" x14ac:dyDescent="0.3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11">
        <f t="shared" si="129"/>
        <v>42432.583333333336</v>
      </c>
      <c r="K2796" s="4">
        <v>1455640559</v>
      </c>
      <c r="L2796" s="11">
        <f t="shared" si="130"/>
        <v>42416.48332175926</v>
      </c>
      <c r="M2796" s="4" t="b">
        <v>0</v>
      </c>
      <c r="N2796" s="4">
        <v>3</v>
      </c>
      <c r="O2796" s="16">
        <f>(E2796/D2796)*100</f>
        <v>150</v>
      </c>
      <c r="P2796" s="7">
        <f t="shared" si="131"/>
        <v>25</v>
      </c>
      <c r="Q2796" s="4" t="str">
        <f>LEFT(T2796,FIND("/",T2796,1)-1)</f>
        <v>theater</v>
      </c>
      <c r="R2796" s="4" t="str">
        <f>RIGHT(T2796,LEN(T2796)-FIND("/",T2796))</f>
        <v>plays</v>
      </c>
      <c r="S2796" s="4" t="b">
        <v>1</v>
      </c>
      <c r="T2796" s="4" t="s">
        <v>8271</v>
      </c>
    </row>
    <row r="2797" spans="1:20" x14ac:dyDescent="0.3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11">
        <f t="shared" si="129"/>
        <v>41796.75</v>
      </c>
      <c r="K2797" s="4">
        <v>1400675841</v>
      </c>
      <c r="L2797" s="11">
        <f t="shared" si="130"/>
        <v>41780.317604166667</v>
      </c>
      <c r="M2797" s="4" t="b">
        <v>0</v>
      </c>
      <c r="N2797" s="4">
        <v>20</v>
      </c>
      <c r="O2797" s="16">
        <f>(E2797/D2797)*100</f>
        <v>104.28571428571429</v>
      </c>
      <c r="P2797" s="7">
        <f t="shared" si="131"/>
        <v>36.5</v>
      </c>
      <c r="Q2797" s="4" t="str">
        <f>LEFT(T2797,FIND("/",T2797,1)-1)</f>
        <v>theater</v>
      </c>
      <c r="R2797" s="4" t="str">
        <f>RIGHT(T2797,LEN(T2797)-FIND("/",T2797))</f>
        <v>plays</v>
      </c>
      <c r="S2797" s="4" t="b">
        <v>1</v>
      </c>
      <c r="T2797" s="4" t="s">
        <v>8271</v>
      </c>
    </row>
    <row r="2798" spans="1:20" x14ac:dyDescent="0.3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11">
        <f t="shared" si="129"/>
        <v>41825.319768518515</v>
      </c>
      <c r="K2798" s="4">
        <v>1401972028</v>
      </c>
      <c r="L2798" s="11">
        <f t="shared" si="130"/>
        <v>41795.319768518515</v>
      </c>
      <c r="M2798" s="4" t="b">
        <v>0</v>
      </c>
      <c r="N2798" s="4">
        <v>21</v>
      </c>
      <c r="O2798" s="16">
        <f>(E2798/D2798)*100</f>
        <v>115.5</v>
      </c>
      <c r="P2798" s="7">
        <f t="shared" si="131"/>
        <v>44</v>
      </c>
      <c r="Q2798" s="4" t="str">
        <f>LEFT(T2798,FIND("/",T2798,1)-1)</f>
        <v>theater</v>
      </c>
      <c r="R2798" s="4" t="str">
        <f>RIGHT(T2798,LEN(T2798)-FIND("/",T2798))</f>
        <v>plays</v>
      </c>
      <c r="S2798" s="4" t="b">
        <v>1</v>
      </c>
      <c r="T2798" s="4" t="s">
        <v>8271</v>
      </c>
    </row>
    <row r="2799" spans="1:20" ht="28.8" x14ac:dyDescent="0.3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11">
        <f t="shared" si="129"/>
        <v>41828.731944444444</v>
      </c>
      <c r="K2799" s="4">
        <v>1402266840</v>
      </c>
      <c r="L2799" s="11">
        <f t="shared" si="130"/>
        <v>41798.731944444444</v>
      </c>
      <c r="M2799" s="4" t="b">
        <v>0</v>
      </c>
      <c r="N2799" s="4">
        <v>94</v>
      </c>
      <c r="O2799" s="16">
        <f>(E2799/D2799)*100</f>
        <v>102.64512500000001</v>
      </c>
      <c r="P2799" s="7">
        <f t="shared" si="131"/>
        <v>87.357553191489373</v>
      </c>
      <c r="Q2799" s="4" t="str">
        <f>LEFT(T2799,FIND("/",T2799,1)-1)</f>
        <v>theater</v>
      </c>
      <c r="R2799" s="4" t="str">
        <f>RIGHT(T2799,LEN(T2799)-FIND("/",T2799))</f>
        <v>plays</v>
      </c>
      <c r="S2799" s="4" t="b">
        <v>1</v>
      </c>
      <c r="T2799" s="4" t="s">
        <v>8271</v>
      </c>
    </row>
    <row r="2800" spans="1:20" ht="28.8" x14ac:dyDescent="0.3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11">
        <f t="shared" si="129"/>
        <v>42216.458333333336</v>
      </c>
      <c r="K2800" s="4">
        <v>1437063121</v>
      </c>
      <c r="L2800" s="11">
        <f t="shared" si="130"/>
        <v>42201.466678240737</v>
      </c>
      <c r="M2800" s="4" t="b">
        <v>0</v>
      </c>
      <c r="N2800" s="4">
        <v>139</v>
      </c>
      <c r="O2800" s="16">
        <f>(E2800/D2800)*100</f>
        <v>101.4</v>
      </c>
      <c r="P2800" s="7">
        <f t="shared" si="131"/>
        <v>36.474820143884891</v>
      </c>
      <c r="Q2800" s="4" t="str">
        <f>LEFT(T2800,FIND("/",T2800,1)-1)</f>
        <v>theater</v>
      </c>
      <c r="R2800" s="4" t="str">
        <f>RIGHT(T2800,LEN(T2800)-FIND("/",T2800))</f>
        <v>plays</v>
      </c>
      <c r="S2800" s="4" t="b">
        <v>1</v>
      </c>
      <c r="T2800" s="4" t="s">
        <v>8271</v>
      </c>
    </row>
    <row r="2801" spans="1:20" ht="28.8" x14ac:dyDescent="0.3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11">
        <f t="shared" si="129"/>
        <v>42538.458333333336</v>
      </c>
      <c r="K2801" s="4">
        <v>1463466070</v>
      </c>
      <c r="L2801" s="11">
        <f t="shared" si="130"/>
        <v>42507.05636574074</v>
      </c>
      <c r="M2801" s="4" t="b">
        <v>0</v>
      </c>
      <c r="N2801" s="4">
        <v>130</v>
      </c>
      <c r="O2801" s="16">
        <f>(E2801/D2801)*100</f>
        <v>116.6348</v>
      </c>
      <c r="P2801" s="7">
        <f t="shared" si="131"/>
        <v>44.859538461538463</v>
      </c>
      <c r="Q2801" s="4" t="str">
        <f>LEFT(T2801,FIND("/",T2801,1)-1)</f>
        <v>theater</v>
      </c>
      <c r="R2801" s="4" t="str">
        <f>RIGHT(T2801,LEN(T2801)-FIND("/",T2801))</f>
        <v>plays</v>
      </c>
      <c r="S2801" s="4" t="b">
        <v>1</v>
      </c>
      <c r="T2801" s="4" t="s">
        <v>8271</v>
      </c>
    </row>
    <row r="2802" spans="1:20" x14ac:dyDescent="0.3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11">
        <f t="shared" si="129"/>
        <v>42008.344513888886</v>
      </c>
      <c r="K2802" s="4">
        <v>1415193366</v>
      </c>
      <c r="L2802" s="11">
        <f t="shared" si="130"/>
        <v>41948.344513888886</v>
      </c>
      <c r="M2802" s="4" t="b">
        <v>0</v>
      </c>
      <c r="N2802" s="4">
        <v>31</v>
      </c>
      <c r="O2802" s="16">
        <f>(E2802/D2802)*100</f>
        <v>133</v>
      </c>
      <c r="P2802" s="7">
        <f t="shared" si="131"/>
        <v>42.903225806451616</v>
      </c>
      <c r="Q2802" s="4" t="str">
        <f>LEFT(T2802,FIND("/",T2802,1)-1)</f>
        <v>theater</v>
      </c>
      <c r="R2802" s="4" t="str">
        <f>RIGHT(T2802,LEN(T2802)-FIND("/",T2802))</f>
        <v>plays</v>
      </c>
      <c r="S2802" s="4" t="b">
        <v>1</v>
      </c>
      <c r="T2802" s="4" t="s">
        <v>8271</v>
      </c>
    </row>
    <row r="2803" spans="1:20" x14ac:dyDescent="0.3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11">
        <f t="shared" si="129"/>
        <v>41922.25</v>
      </c>
      <c r="K2803" s="4">
        <v>1411019409</v>
      </c>
      <c r="L2803" s="11">
        <f t="shared" si="130"/>
        <v>41900.034826388888</v>
      </c>
      <c r="M2803" s="4" t="b">
        <v>0</v>
      </c>
      <c r="N2803" s="4">
        <v>13</v>
      </c>
      <c r="O2803" s="16">
        <f>(E2803/D2803)*100</f>
        <v>133.20000000000002</v>
      </c>
      <c r="P2803" s="7">
        <f t="shared" si="131"/>
        <v>51.230769230769234</v>
      </c>
      <c r="Q2803" s="4" t="str">
        <f>LEFT(T2803,FIND("/",T2803,1)-1)</f>
        <v>theater</v>
      </c>
      <c r="R2803" s="4" t="str">
        <f>RIGHT(T2803,LEN(T2803)-FIND("/",T2803))</f>
        <v>plays</v>
      </c>
      <c r="S2803" s="4" t="b">
        <v>1</v>
      </c>
      <c r="T2803" s="4" t="s">
        <v>8271</v>
      </c>
    </row>
    <row r="2804" spans="1:20" ht="28.8" x14ac:dyDescent="0.3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11">
        <f t="shared" si="129"/>
        <v>42222.438738425924</v>
      </c>
      <c r="K2804" s="4">
        <v>1436283107</v>
      </c>
      <c r="L2804" s="11">
        <f t="shared" si="130"/>
        <v>42192.438738425924</v>
      </c>
      <c r="M2804" s="4" t="b">
        <v>0</v>
      </c>
      <c r="N2804" s="4">
        <v>90</v>
      </c>
      <c r="O2804" s="16">
        <f>(E2804/D2804)*100</f>
        <v>101.83333333333333</v>
      </c>
      <c r="P2804" s="7">
        <f t="shared" si="131"/>
        <v>33.944444444444443</v>
      </c>
      <c r="Q2804" s="4" t="str">
        <f>LEFT(T2804,FIND("/",T2804,1)-1)</f>
        <v>theater</v>
      </c>
      <c r="R2804" s="4" t="str">
        <f>RIGHT(T2804,LEN(T2804)-FIND("/",T2804))</f>
        <v>plays</v>
      </c>
      <c r="S2804" s="4" t="b">
        <v>1</v>
      </c>
      <c r="T2804" s="4" t="s">
        <v>8271</v>
      </c>
    </row>
    <row r="2805" spans="1:20" ht="28.8" x14ac:dyDescent="0.3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11">
        <f t="shared" si="129"/>
        <v>42200.791666666664</v>
      </c>
      <c r="K2805" s="4">
        <v>1433295276</v>
      </c>
      <c r="L2805" s="11">
        <f t="shared" si="130"/>
        <v>42157.857361111113</v>
      </c>
      <c r="M2805" s="4" t="b">
        <v>0</v>
      </c>
      <c r="N2805" s="4">
        <v>141</v>
      </c>
      <c r="O2805" s="16">
        <f>(E2805/D2805)*100</f>
        <v>127.95</v>
      </c>
      <c r="P2805" s="7">
        <f t="shared" si="131"/>
        <v>90.744680851063833</v>
      </c>
      <c r="Q2805" s="4" t="str">
        <f>LEFT(T2805,FIND("/",T2805,1)-1)</f>
        <v>theater</v>
      </c>
      <c r="R2805" s="4" t="str">
        <f>RIGHT(T2805,LEN(T2805)-FIND("/",T2805))</f>
        <v>plays</v>
      </c>
      <c r="S2805" s="4" t="b">
        <v>1</v>
      </c>
      <c r="T2805" s="4" t="s">
        <v>8271</v>
      </c>
    </row>
    <row r="2806" spans="1:20" ht="28.8" x14ac:dyDescent="0.3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11">
        <f t="shared" si="129"/>
        <v>41911.245254629626</v>
      </c>
      <c r="K2806" s="4">
        <v>1409395990</v>
      </c>
      <c r="L2806" s="11">
        <f t="shared" si="130"/>
        <v>41881.245254629626</v>
      </c>
      <c r="M2806" s="4" t="b">
        <v>0</v>
      </c>
      <c r="N2806" s="4">
        <v>23</v>
      </c>
      <c r="O2806" s="16">
        <f>(E2806/D2806)*100</f>
        <v>114.99999999999999</v>
      </c>
      <c r="P2806" s="7">
        <f t="shared" si="131"/>
        <v>50</v>
      </c>
      <c r="Q2806" s="4" t="str">
        <f>LEFT(T2806,FIND("/",T2806,1)-1)</f>
        <v>theater</v>
      </c>
      <c r="R2806" s="4" t="str">
        <f>RIGHT(T2806,LEN(T2806)-FIND("/",T2806))</f>
        <v>plays</v>
      </c>
      <c r="S2806" s="4" t="b">
        <v>1</v>
      </c>
      <c r="T2806" s="4" t="s">
        <v>8271</v>
      </c>
    </row>
    <row r="2807" spans="1:20" ht="28.8" x14ac:dyDescent="0.3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11">
        <f t="shared" si="129"/>
        <v>42238.2971412037</v>
      </c>
      <c r="K2807" s="4">
        <v>1438085273</v>
      </c>
      <c r="L2807" s="11">
        <f t="shared" si="130"/>
        <v>42213.2971412037</v>
      </c>
      <c r="M2807" s="4" t="b">
        <v>0</v>
      </c>
      <c r="N2807" s="4">
        <v>18</v>
      </c>
      <c r="O2807" s="16">
        <f>(E2807/D2807)*100</f>
        <v>110.00000000000001</v>
      </c>
      <c r="P2807" s="7">
        <f t="shared" si="131"/>
        <v>24.444444444444443</v>
      </c>
      <c r="Q2807" s="4" t="str">
        <f>LEFT(T2807,FIND("/",T2807,1)-1)</f>
        <v>theater</v>
      </c>
      <c r="R2807" s="4" t="str">
        <f>RIGHT(T2807,LEN(T2807)-FIND("/",T2807))</f>
        <v>plays</v>
      </c>
      <c r="S2807" s="4" t="b">
        <v>1</v>
      </c>
      <c r="T2807" s="4" t="s">
        <v>8271</v>
      </c>
    </row>
    <row r="2808" spans="1:20" x14ac:dyDescent="0.3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11">
        <f t="shared" si="129"/>
        <v>42221.249999999993</v>
      </c>
      <c r="K2808" s="4">
        <v>1435645490</v>
      </c>
      <c r="L2808" s="11">
        <f t="shared" si="130"/>
        <v>42185.058912037035</v>
      </c>
      <c r="M2808" s="4" t="b">
        <v>0</v>
      </c>
      <c r="N2808" s="4">
        <v>76</v>
      </c>
      <c r="O2808" s="16">
        <f>(E2808/D2808)*100</f>
        <v>112.1</v>
      </c>
      <c r="P2808" s="7">
        <f t="shared" si="131"/>
        <v>44.25</v>
      </c>
      <c r="Q2808" s="4" t="str">
        <f>LEFT(T2808,FIND("/",T2808,1)-1)</f>
        <v>theater</v>
      </c>
      <c r="R2808" s="4" t="str">
        <f>RIGHT(T2808,LEN(T2808)-FIND("/",T2808))</f>
        <v>plays</v>
      </c>
      <c r="S2808" s="4" t="b">
        <v>1</v>
      </c>
      <c r="T2808" s="4" t="s">
        <v>8271</v>
      </c>
    </row>
    <row r="2809" spans="1:20" x14ac:dyDescent="0.3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11">
        <f t="shared" si="129"/>
        <v>42184.664791666662</v>
      </c>
      <c r="K2809" s="4">
        <v>1433019438</v>
      </c>
      <c r="L2809" s="11">
        <f t="shared" si="130"/>
        <v>42154.664791666662</v>
      </c>
      <c r="M2809" s="4" t="b">
        <v>0</v>
      </c>
      <c r="N2809" s="4">
        <v>93</v>
      </c>
      <c r="O2809" s="16">
        <f>(E2809/D2809)*100</f>
        <v>126</v>
      </c>
      <c r="P2809" s="7">
        <f t="shared" si="131"/>
        <v>67.741935483870961</v>
      </c>
      <c r="Q2809" s="4" t="str">
        <f>LEFT(T2809,FIND("/",T2809,1)-1)</f>
        <v>theater</v>
      </c>
      <c r="R2809" s="4" t="str">
        <f>RIGHT(T2809,LEN(T2809)-FIND("/",T2809))</f>
        <v>plays</v>
      </c>
      <c r="S2809" s="4" t="b">
        <v>1</v>
      </c>
      <c r="T2809" s="4" t="s">
        <v>8271</v>
      </c>
    </row>
    <row r="2810" spans="1:20" ht="28.8" x14ac:dyDescent="0.3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11">
        <f t="shared" si="129"/>
        <v>42238.638136574074</v>
      </c>
      <c r="K2810" s="4">
        <v>1437682735</v>
      </c>
      <c r="L2810" s="11">
        <f t="shared" si="130"/>
        <v>42208.638136574074</v>
      </c>
      <c r="M2810" s="4" t="b">
        <v>0</v>
      </c>
      <c r="N2810" s="4">
        <v>69</v>
      </c>
      <c r="O2810" s="16">
        <f>(E2810/D2810)*100</f>
        <v>100.24444444444444</v>
      </c>
      <c r="P2810" s="7">
        <f t="shared" si="131"/>
        <v>65.376811594202906</v>
      </c>
      <c r="Q2810" s="4" t="str">
        <f>LEFT(T2810,FIND("/",T2810,1)-1)</f>
        <v>theater</v>
      </c>
      <c r="R2810" s="4" t="str">
        <f>RIGHT(T2810,LEN(T2810)-FIND("/",T2810))</f>
        <v>plays</v>
      </c>
      <c r="S2810" s="4" t="b">
        <v>1</v>
      </c>
      <c r="T2810" s="4" t="s">
        <v>8271</v>
      </c>
    </row>
    <row r="2811" spans="1:20" ht="28.8" x14ac:dyDescent="0.3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11">
        <f t="shared" si="129"/>
        <v>42459.402083333327</v>
      </c>
      <c r="K2811" s="4">
        <v>1458647725</v>
      </c>
      <c r="L2811" s="11">
        <f t="shared" si="130"/>
        <v>42451.288483796299</v>
      </c>
      <c r="M2811" s="4" t="b">
        <v>0</v>
      </c>
      <c r="N2811" s="4">
        <v>21</v>
      </c>
      <c r="O2811" s="16">
        <f>(E2811/D2811)*100</f>
        <v>102.4</v>
      </c>
      <c r="P2811" s="7">
        <f t="shared" si="131"/>
        <v>121.9047619047619</v>
      </c>
      <c r="Q2811" s="4" t="str">
        <f>LEFT(T2811,FIND("/",T2811,1)-1)</f>
        <v>theater</v>
      </c>
      <c r="R2811" s="4" t="str">
        <f>RIGHT(T2811,LEN(T2811)-FIND("/",T2811))</f>
        <v>plays</v>
      </c>
      <c r="S2811" s="4" t="b">
        <v>1</v>
      </c>
      <c r="T2811" s="4" t="s">
        <v>8271</v>
      </c>
    </row>
    <row r="2812" spans="1:20" ht="28.8" x14ac:dyDescent="0.3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11">
        <f t="shared" si="129"/>
        <v>41790.957638888889</v>
      </c>
      <c r="K2812" s="4">
        <v>1398828064</v>
      </c>
      <c r="L2812" s="11">
        <f t="shared" si="130"/>
        <v>41758.931296296294</v>
      </c>
      <c r="M2812" s="4" t="b">
        <v>0</v>
      </c>
      <c r="N2812" s="4">
        <v>57</v>
      </c>
      <c r="O2812" s="16">
        <f>(E2812/D2812)*100</f>
        <v>108.2</v>
      </c>
      <c r="P2812" s="7">
        <f t="shared" si="131"/>
        <v>47.456140350877192</v>
      </c>
      <c r="Q2812" s="4" t="str">
        <f>LEFT(T2812,FIND("/",T2812,1)-1)</f>
        <v>theater</v>
      </c>
      <c r="R2812" s="4" t="str">
        <f>RIGHT(T2812,LEN(T2812)-FIND("/",T2812))</f>
        <v>plays</v>
      </c>
      <c r="S2812" s="4" t="b">
        <v>1</v>
      </c>
      <c r="T2812" s="4" t="s">
        <v>8271</v>
      </c>
    </row>
    <row r="2813" spans="1:20" x14ac:dyDescent="0.3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11">
        <f t="shared" si="129"/>
        <v>42058.288229166668</v>
      </c>
      <c r="K2813" s="4">
        <v>1422100503</v>
      </c>
      <c r="L2813" s="11">
        <f t="shared" si="130"/>
        <v>42028.288229166668</v>
      </c>
      <c r="M2813" s="4" t="b">
        <v>0</v>
      </c>
      <c r="N2813" s="4">
        <v>108</v>
      </c>
      <c r="O2813" s="16">
        <f>(E2813/D2813)*100</f>
        <v>100.27</v>
      </c>
      <c r="P2813" s="7">
        <f t="shared" si="131"/>
        <v>92.842592592592595</v>
      </c>
      <c r="Q2813" s="4" t="str">
        <f>LEFT(T2813,FIND("/",T2813,1)-1)</f>
        <v>theater</v>
      </c>
      <c r="R2813" s="4" t="str">
        <f>RIGHT(T2813,LEN(T2813)-FIND("/",T2813))</f>
        <v>plays</v>
      </c>
      <c r="S2813" s="4" t="b">
        <v>1</v>
      </c>
      <c r="T2813" s="4" t="s">
        <v>8271</v>
      </c>
    </row>
    <row r="2814" spans="1:20" x14ac:dyDescent="0.3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11">
        <f t="shared" si="129"/>
        <v>42099.958333333336</v>
      </c>
      <c r="K2814" s="4">
        <v>1424368298</v>
      </c>
      <c r="L2814" s="11">
        <f t="shared" si="130"/>
        <v>42054.535856481474</v>
      </c>
      <c r="M2814" s="4" t="b">
        <v>0</v>
      </c>
      <c r="N2814" s="4">
        <v>83</v>
      </c>
      <c r="O2814" s="16">
        <f>(E2814/D2814)*100</f>
        <v>113.3</v>
      </c>
      <c r="P2814" s="7">
        <f t="shared" si="131"/>
        <v>68.253012048192772</v>
      </c>
      <c r="Q2814" s="4" t="str">
        <f>LEFT(T2814,FIND("/",T2814,1)-1)</f>
        <v>theater</v>
      </c>
      <c r="R2814" s="4" t="str">
        <f>RIGHT(T2814,LEN(T2814)-FIND("/",T2814))</f>
        <v>plays</v>
      </c>
      <c r="S2814" s="4" t="b">
        <v>1</v>
      </c>
      <c r="T2814" s="4" t="s">
        <v>8271</v>
      </c>
    </row>
    <row r="2815" spans="1:20" x14ac:dyDescent="0.3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11">
        <f t="shared" si="129"/>
        <v>42718.534270833326</v>
      </c>
      <c r="K2815" s="4">
        <v>1479577761</v>
      </c>
      <c r="L2815" s="11">
        <f t="shared" si="130"/>
        <v>42693.534270833326</v>
      </c>
      <c r="M2815" s="4" t="b">
        <v>0</v>
      </c>
      <c r="N2815" s="4">
        <v>96</v>
      </c>
      <c r="O2815" s="16">
        <f>(E2815/D2815)*100</f>
        <v>127.57571428571428</v>
      </c>
      <c r="P2815" s="7">
        <f t="shared" si="131"/>
        <v>37.209583333333335</v>
      </c>
      <c r="Q2815" s="4" t="str">
        <f>LEFT(T2815,FIND("/",T2815,1)-1)</f>
        <v>theater</v>
      </c>
      <c r="R2815" s="4" t="str">
        <f>RIGHT(T2815,LEN(T2815)-FIND("/",T2815))</f>
        <v>plays</v>
      </c>
      <c r="S2815" s="4" t="b">
        <v>1</v>
      </c>
      <c r="T2815" s="4" t="s">
        <v>8271</v>
      </c>
    </row>
    <row r="2816" spans="1:20" ht="28.8" x14ac:dyDescent="0.3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11">
        <f t="shared" si="129"/>
        <v>42133.191145833327</v>
      </c>
      <c r="K2816" s="4">
        <v>1428572115</v>
      </c>
      <c r="L2816" s="11">
        <f t="shared" si="130"/>
        <v>42103.191145833327</v>
      </c>
      <c r="M2816" s="4" t="b">
        <v>0</v>
      </c>
      <c r="N2816" s="4">
        <v>64</v>
      </c>
      <c r="O2816" s="16">
        <f>(E2816/D2816)*100</f>
        <v>107.73333333333332</v>
      </c>
      <c r="P2816" s="7">
        <f t="shared" si="131"/>
        <v>25.25</v>
      </c>
      <c r="Q2816" s="4" t="str">
        <f>LEFT(T2816,FIND("/",T2816,1)-1)</f>
        <v>theater</v>
      </c>
      <c r="R2816" s="4" t="str">
        <f>RIGHT(T2816,LEN(T2816)-FIND("/",T2816))</f>
        <v>plays</v>
      </c>
      <c r="S2816" s="4" t="b">
        <v>1</v>
      </c>
      <c r="T2816" s="4" t="s">
        <v>8271</v>
      </c>
    </row>
    <row r="2817" spans="1:20" x14ac:dyDescent="0.3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11">
        <f t="shared" si="129"/>
        <v>42589.568391203698</v>
      </c>
      <c r="K2817" s="4">
        <v>1468003109</v>
      </c>
      <c r="L2817" s="11">
        <f t="shared" si="130"/>
        <v>42559.568391203698</v>
      </c>
      <c r="M2817" s="4" t="b">
        <v>0</v>
      </c>
      <c r="N2817" s="4">
        <v>14</v>
      </c>
      <c r="O2817" s="16">
        <f>(E2817/D2817)*100</f>
        <v>242</v>
      </c>
      <c r="P2817" s="7">
        <f t="shared" si="131"/>
        <v>43.214285714285715</v>
      </c>
      <c r="Q2817" s="4" t="str">
        <f>LEFT(T2817,FIND("/",T2817,1)-1)</f>
        <v>theater</v>
      </c>
      <c r="R2817" s="4" t="str">
        <f>RIGHT(T2817,LEN(T2817)-FIND("/",T2817))</f>
        <v>plays</v>
      </c>
      <c r="S2817" s="4" t="b">
        <v>1</v>
      </c>
      <c r="T2817" s="4" t="s">
        <v>8271</v>
      </c>
    </row>
    <row r="2818" spans="1:20" x14ac:dyDescent="0.3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11">
        <f t="shared" si="129"/>
        <v>42218.458333333336</v>
      </c>
      <c r="K2818" s="4">
        <v>1435921992</v>
      </c>
      <c r="L2818" s="11">
        <f t="shared" si="130"/>
        <v>42188.259166666663</v>
      </c>
      <c r="M2818" s="4" t="b">
        <v>0</v>
      </c>
      <c r="N2818" s="4">
        <v>169</v>
      </c>
      <c r="O2818" s="16">
        <f>(E2818/D2818)*100</f>
        <v>141.56666666666666</v>
      </c>
      <c r="P2818" s="7">
        <f t="shared" si="131"/>
        <v>25.130177514792898</v>
      </c>
      <c r="Q2818" s="4" t="str">
        <f>LEFT(T2818,FIND("/",T2818,1)-1)</f>
        <v>theater</v>
      </c>
      <c r="R2818" s="4" t="str">
        <f>RIGHT(T2818,LEN(T2818)-FIND("/",T2818))</f>
        <v>plays</v>
      </c>
      <c r="S2818" s="4" t="b">
        <v>1</v>
      </c>
      <c r="T2818" s="4" t="s">
        <v>8271</v>
      </c>
    </row>
    <row r="2819" spans="1:20" ht="28.8" x14ac:dyDescent="0.3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11">
        <f t="shared" ref="J2819:J2882" si="132">(((I2819/60)/60)/24)+DATE(1970,1,1)+(-5/24)</f>
        <v>42063.42664351852</v>
      </c>
      <c r="K2819" s="4">
        <v>1421680462</v>
      </c>
      <c r="L2819" s="11">
        <f t="shared" ref="L2819:L2882" si="133">(((K2819/60)/60)/24)+DATE(1970,1,1)+(-5/24)</f>
        <v>42023.42664351852</v>
      </c>
      <c r="M2819" s="4" t="b">
        <v>0</v>
      </c>
      <c r="N2819" s="4">
        <v>33</v>
      </c>
      <c r="O2819" s="16">
        <f>(E2819/D2819)*100</f>
        <v>130</v>
      </c>
      <c r="P2819" s="7">
        <f t="shared" ref="P2819:P2882" si="134">(E2819/N2819)</f>
        <v>23.636363636363637</v>
      </c>
      <c r="Q2819" s="4" t="str">
        <f>LEFT(T2819,FIND("/",T2819,1)-1)</f>
        <v>theater</v>
      </c>
      <c r="R2819" s="4" t="str">
        <f>RIGHT(T2819,LEN(T2819)-FIND("/",T2819))</f>
        <v>plays</v>
      </c>
      <c r="S2819" s="4" t="b">
        <v>1</v>
      </c>
      <c r="T2819" s="4" t="s">
        <v>8271</v>
      </c>
    </row>
    <row r="2820" spans="1:20" x14ac:dyDescent="0.3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11">
        <f t="shared" si="132"/>
        <v>42270.389884259253</v>
      </c>
      <c r="K2820" s="4">
        <v>1441290086</v>
      </c>
      <c r="L2820" s="11">
        <f t="shared" si="133"/>
        <v>42250.389884259253</v>
      </c>
      <c r="M2820" s="4" t="b">
        <v>0</v>
      </c>
      <c r="N2820" s="4">
        <v>102</v>
      </c>
      <c r="O2820" s="16">
        <f>(E2820/D2820)*100</f>
        <v>106.03</v>
      </c>
      <c r="P2820" s="7">
        <f t="shared" si="134"/>
        <v>103.95098039215686</v>
      </c>
      <c r="Q2820" s="4" t="str">
        <f>LEFT(T2820,FIND("/",T2820,1)-1)</f>
        <v>theater</v>
      </c>
      <c r="R2820" s="4" t="str">
        <f>RIGHT(T2820,LEN(T2820)-FIND("/",T2820))</f>
        <v>plays</v>
      </c>
      <c r="S2820" s="4" t="b">
        <v>1</v>
      </c>
      <c r="T2820" s="4" t="s">
        <v>8271</v>
      </c>
    </row>
    <row r="2821" spans="1:20" ht="28.8" x14ac:dyDescent="0.3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11">
        <f t="shared" si="132"/>
        <v>42169.317233796297</v>
      </c>
      <c r="K2821" s="4">
        <v>1431693409</v>
      </c>
      <c r="L2821" s="11">
        <f t="shared" si="133"/>
        <v>42139.317233796297</v>
      </c>
      <c r="M2821" s="4" t="b">
        <v>0</v>
      </c>
      <c r="N2821" s="4">
        <v>104</v>
      </c>
      <c r="O2821" s="16">
        <f>(E2821/D2821)*100</f>
        <v>104.80000000000001</v>
      </c>
      <c r="P2821" s="7">
        <f t="shared" si="134"/>
        <v>50.384615384615387</v>
      </c>
      <c r="Q2821" s="4" t="str">
        <f>LEFT(T2821,FIND("/",T2821,1)-1)</f>
        <v>theater</v>
      </c>
      <c r="R2821" s="4" t="str">
        <f>RIGHT(T2821,LEN(T2821)-FIND("/",T2821))</f>
        <v>plays</v>
      </c>
      <c r="S2821" s="4" t="b">
        <v>1</v>
      </c>
      <c r="T2821" s="4" t="s">
        <v>8271</v>
      </c>
    </row>
    <row r="2822" spans="1:20" ht="28.8" x14ac:dyDescent="0.3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11">
        <f t="shared" si="132"/>
        <v>42425.791666666664</v>
      </c>
      <c r="K2822" s="4">
        <v>1454337589</v>
      </c>
      <c r="L2822" s="11">
        <f t="shared" si="133"/>
        <v>42401.402650462966</v>
      </c>
      <c r="M2822" s="4" t="b">
        <v>0</v>
      </c>
      <c r="N2822" s="4">
        <v>20</v>
      </c>
      <c r="O2822" s="16">
        <f>(E2822/D2822)*100</f>
        <v>136</v>
      </c>
      <c r="P2822" s="7">
        <f t="shared" si="134"/>
        <v>13.6</v>
      </c>
      <c r="Q2822" s="4" t="str">
        <f>LEFT(T2822,FIND("/",T2822,1)-1)</f>
        <v>theater</v>
      </c>
      <c r="R2822" s="4" t="str">
        <f>RIGHT(T2822,LEN(T2822)-FIND("/",T2822))</f>
        <v>plays</v>
      </c>
      <c r="S2822" s="4" t="b">
        <v>1</v>
      </c>
      <c r="T2822" s="4" t="s">
        <v>8271</v>
      </c>
    </row>
    <row r="2823" spans="1:20" ht="28.8" x14ac:dyDescent="0.3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11">
        <f t="shared" si="132"/>
        <v>41905.714525462965</v>
      </c>
      <c r="K2823" s="4">
        <v>1408918135</v>
      </c>
      <c r="L2823" s="11">
        <f t="shared" si="133"/>
        <v>41875.714525462965</v>
      </c>
      <c r="M2823" s="4" t="b">
        <v>0</v>
      </c>
      <c r="N2823" s="4">
        <v>35</v>
      </c>
      <c r="O2823" s="16">
        <f>(E2823/D2823)*100</f>
        <v>100</v>
      </c>
      <c r="P2823" s="7">
        <f t="shared" si="134"/>
        <v>28.571428571428573</v>
      </c>
      <c r="Q2823" s="4" t="str">
        <f>LEFT(T2823,FIND("/",T2823,1)-1)</f>
        <v>theater</v>
      </c>
      <c r="R2823" s="4" t="str">
        <f>RIGHT(T2823,LEN(T2823)-FIND("/",T2823))</f>
        <v>plays</v>
      </c>
      <c r="S2823" s="4" t="b">
        <v>1</v>
      </c>
      <c r="T2823" s="4" t="s">
        <v>8271</v>
      </c>
    </row>
    <row r="2824" spans="1:20" ht="28.8" x14ac:dyDescent="0.3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11">
        <f t="shared" si="132"/>
        <v>42090.433935185189</v>
      </c>
      <c r="K2824" s="4">
        <v>1424881492</v>
      </c>
      <c r="L2824" s="11">
        <f t="shared" si="133"/>
        <v>42060.475601851846</v>
      </c>
      <c r="M2824" s="4" t="b">
        <v>0</v>
      </c>
      <c r="N2824" s="4">
        <v>94</v>
      </c>
      <c r="O2824" s="16">
        <f>(E2824/D2824)*100</f>
        <v>100</v>
      </c>
      <c r="P2824" s="7">
        <f t="shared" si="134"/>
        <v>63.829787234042556</v>
      </c>
      <c r="Q2824" s="4" t="str">
        <f>LEFT(T2824,FIND("/",T2824,1)-1)</f>
        <v>theater</v>
      </c>
      <c r="R2824" s="4" t="str">
        <f>RIGHT(T2824,LEN(T2824)-FIND("/",T2824))</f>
        <v>plays</v>
      </c>
      <c r="S2824" s="4" t="b">
        <v>1</v>
      </c>
      <c r="T2824" s="4" t="s">
        <v>8271</v>
      </c>
    </row>
    <row r="2825" spans="1:20" ht="28.8" x14ac:dyDescent="0.3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11">
        <f t="shared" si="132"/>
        <v>42094.749305555553</v>
      </c>
      <c r="K2825" s="4">
        <v>1425428206</v>
      </c>
      <c r="L2825" s="11">
        <f t="shared" si="133"/>
        <v>42066.803310185183</v>
      </c>
      <c r="M2825" s="4" t="b">
        <v>0</v>
      </c>
      <c r="N2825" s="4">
        <v>14</v>
      </c>
      <c r="O2825" s="16">
        <f>(E2825/D2825)*100</f>
        <v>124</v>
      </c>
      <c r="P2825" s="7">
        <f t="shared" si="134"/>
        <v>8.8571428571428577</v>
      </c>
      <c r="Q2825" s="4" t="str">
        <f>LEFT(T2825,FIND("/",T2825,1)-1)</f>
        <v>theater</v>
      </c>
      <c r="R2825" s="4" t="str">
        <f>RIGHT(T2825,LEN(T2825)-FIND("/",T2825))</f>
        <v>plays</v>
      </c>
      <c r="S2825" s="4" t="b">
        <v>1</v>
      </c>
      <c r="T2825" s="4" t="s">
        <v>8271</v>
      </c>
    </row>
    <row r="2826" spans="1:20" x14ac:dyDescent="0.3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11">
        <f t="shared" si="132"/>
        <v>42167.863194444442</v>
      </c>
      <c r="K2826" s="4">
        <v>1431412196</v>
      </c>
      <c r="L2826" s="11">
        <f t="shared" si="133"/>
        <v>42136.0624537037</v>
      </c>
      <c r="M2826" s="4" t="b">
        <v>0</v>
      </c>
      <c r="N2826" s="4">
        <v>15</v>
      </c>
      <c r="O2826" s="16">
        <f>(E2826/D2826)*100</f>
        <v>116.92307692307693</v>
      </c>
      <c r="P2826" s="7">
        <f t="shared" si="134"/>
        <v>50.666666666666664</v>
      </c>
      <c r="Q2826" s="4" t="str">
        <f>LEFT(T2826,FIND("/",T2826,1)-1)</f>
        <v>theater</v>
      </c>
      <c r="R2826" s="4" t="str">
        <f>RIGHT(T2826,LEN(T2826)-FIND("/",T2826))</f>
        <v>plays</v>
      </c>
      <c r="S2826" s="4" t="b">
        <v>1</v>
      </c>
      <c r="T2826" s="4" t="s">
        <v>8271</v>
      </c>
    </row>
    <row r="2827" spans="1:20" ht="28.8" x14ac:dyDescent="0.3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11">
        <f t="shared" si="132"/>
        <v>42342.584328703706</v>
      </c>
      <c r="K2827" s="4">
        <v>1446663686</v>
      </c>
      <c r="L2827" s="11">
        <f t="shared" si="133"/>
        <v>42312.584328703706</v>
      </c>
      <c r="M2827" s="4" t="b">
        <v>0</v>
      </c>
      <c r="N2827" s="4">
        <v>51</v>
      </c>
      <c r="O2827" s="16">
        <f>(E2827/D2827)*100</f>
        <v>103.33333333333334</v>
      </c>
      <c r="P2827" s="7">
        <f t="shared" si="134"/>
        <v>60.784313725490193</v>
      </c>
      <c r="Q2827" s="4" t="str">
        <f>LEFT(T2827,FIND("/",T2827,1)-1)</f>
        <v>theater</v>
      </c>
      <c r="R2827" s="4" t="str">
        <f>RIGHT(T2827,LEN(T2827)-FIND("/",T2827))</f>
        <v>plays</v>
      </c>
      <c r="S2827" s="4" t="b">
        <v>1</v>
      </c>
      <c r="T2827" s="4" t="s">
        <v>8271</v>
      </c>
    </row>
    <row r="2828" spans="1:20" ht="28.8" x14ac:dyDescent="0.3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11">
        <f t="shared" si="132"/>
        <v>42195.083333333336</v>
      </c>
      <c r="K2828" s="4">
        <v>1434415812</v>
      </c>
      <c r="L2828" s="11">
        <f t="shared" si="133"/>
        <v>42170.826527777775</v>
      </c>
      <c r="M2828" s="4" t="b">
        <v>0</v>
      </c>
      <c r="N2828" s="4">
        <v>19</v>
      </c>
      <c r="O2828" s="16">
        <f>(E2828/D2828)*100</f>
        <v>107.74999999999999</v>
      </c>
      <c r="P2828" s="7">
        <f t="shared" si="134"/>
        <v>113.42105263157895</v>
      </c>
      <c r="Q2828" s="4" t="str">
        <f>LEFT(T2828,FIND("/",T2828,1)-1)</f>
        <v>theater</v>
      </c>
      <c r="R2828" s="4" t="str">
        <f>RIGHT(T2828,LEN(T2828)-FIND("/",T2828))</f>
        <v>plays</v>
      </c>
      <c r="S2828" s="4" t="b">
        <v>1</v>
      </c>
      <c r="T2828" s="4" t="s">
        <v>8271</v>
      </c>
    </row>
    <row r="2829" spans="1:20" ht="28.8" x14ac:dyDescent="0.3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11">
        <f t="shared" si="132"/>
        <v>42524.479166666664</v>
      </c>
      <c r="K2829" s="4">
        <v>1462379066</v>
      </c>
      <c r="L2829" s="11">
        <f t="shared" si="133"/>
        <v>42494.475300925922</v>
      </c>
      <c r="M2829" s="4" t="b">
        <v>0</v>
      </c>
      <c r="N2829" s="4">
        <v>23</v>
      </c>
      <c r="O2829" s="16">
        <f>(E2829/D2829)*100</f>
        <v>120.24999999999999</v>
      </c>
      <c r="P2829" s="7">
        <f t="shared" si="134"/>
        <v>104.56521739130434</v>
      </c>
      <c r="Q2829" s="4" t="str">
        <f>LEFT(T2829,FIND("/",T2829,1)-1)</f>
        <v>theater</v>
      </c>
      <c r="R2829" s="4" t="str">
        <f>RIGHT(T2829,LEN(T2829)-FIND("/",T2829))</f>
        <v>plays</v>
      </c>
      <c r="S2829" s="4" t="b">
        <v>1</v>
      </c>
      <c r="T2829" s="4" t="s">
        <v>8271</v>
      </c>
    </row>
    <row r="2830" spans="1:20" ht="28.8" x14ac:dyDescent="0.3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11">
        <f t="shared" si="132"/>
        <v>42279.749999999993</v>
      </c>
      <c r="K2830" s="4">
        <v>1441606869</v>
      </c>
      <c r="L2830" s="11">
        <f t="shared" si="133"/>
        <v>42254.056354166663</v>
      </c>
      <c r="M2830" s="4" t="b">
        <v>0</v>
      </c>
      <c r="N2830" s="4">
        <v>97</v>
      </c>
      <c r="O2830" s="16">
        <f>(E2830/D2830)*100</f>
        <v>100.37894736842105</v>
      </c>
      <c r="P2830" s="7">
        <f t="shared" si="134"/>
        <v>98.30927835051547</v>
      </c>
      <c r="Q2830" s="4" t="str">
        <f>LEFT(T2830,FIND("/",T2830,1)-1)</f>
        <v>theater</v>
      </c>
      <c r="R2830" s="4" t="str">
        <f>RIGHT(T2830,LEN(T2830)-FIND("/",T2830))</f>
        <v>plays</v>
      </c>
      <c r="S2830" s="4" t="b">
        <v>1</v>
      </c>
      <c r="T2830" s="4" t="s">
        <v>8271</v>
      </c>
    </row>
    <row r="2831" spans="1:20" ht="28.8" x14ac:dyDescent="0.3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11">
        <f t="shared" si="132"/>
        <v>42523.225902777776</v>
      </c>
      <c r="K2831" s="4">
        <v>1462443918</v>
      </c>
      <c r="L2831" s="11">
        <f t="shared" si="133"/>
        <v>42495.225902777776</v>
      </c>
      <c r="M2831" s="4" t="b">
        <v>0</v>
      </c>
      <c r="N2831" s="4">
        <v>76</v>
      </c>
      <c r="O2831" s="16">
        <f>(E2831/D2831)*100</f>
        <v>106.52</v>
      </c>
      <c r="P2831" s="7">
        <f t="shared" si="134"/>
        <v>35.039473684210527</v>
      </c>
      <c r="Q2831" s="4" t="str">
        <f>LEFT(T2831,FIND("/",T2831,1)-1)</f>
        <v>theater</v>
      </c>
      <c r="R2831" s="4" t="str">
        <f>RIGHT(T2831,LEN(T2831)-FIND("/",T2831))</f>
        <v>plays</v>
      </c>
      <c r="S2831" s="4" t="b">
        <v>1</v>
      </c>
      <c r="T2831" s="4" t="s">
        <v>8271</v>
      </c>
    </row>
    <row r="2832" spans="1:20" x14ac:dyDescent="0.3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11">
        <f t="shared" si="132"/>
        <v>41770.957638888889</v>
      </c>
      <c r="K2832" s="4">
        <v>1398802148</v>
      </c>
      <c r="L2832" s="11">
        <f t="shared" si="133"/>
        <v>41758.631342592591</v>
      </c>
      <c r="M2832" s="4" t="b">
        <v>0</v>
      </c>
      <c r="N2832" s="4">
        <v>11</v>
      </c>
      <c r="O2832" s="16">
        <f>(E2832/D2832)*100</f>
        <v>100</v>
      </c>
      <c r="P2832" s="7">
        <f t="shared" si="134"/>
        <v>272.72727272727275</v>
      </c>
      <c r="Q2832" s="4" t="str">
        <f>LEFT(T2832,FIND("/",T2832,1)-1)</f>
        <v>theater</v>
      </c>
      <c r="R2832" s="4" t="str">
        <f>RIGHT(T2832,LEN(T2832)-FIND("/",T2832))</f>
        <v>plays</v>
      </c>
      <c r="S2832" s="4" t="b">
        <v>1</v>
      </c>
      <c r="T2832" s="4" t="s">
        <v>8271</v>
      </c>
    </row>
    <row r="2833" spans="1:20" x14ac:dyDescent="0.3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11">
        <f t="shared" si="132"/>
        <v>42201.616550925923</v>
      </c>
      <c r="K2833" s="4">
        <v>1434484070</v>
      </c>
      <c r="L2833" s="11">
        <f t="shared" si="133"/>
        <v>42171.616550925923</v>
      </c>
      <c r="M2833" s="4" t="b">
        <v>0</v>
      </c>
      <c r="N2833" s="4">
        <v>52</v>
      </c>
      <c r="O2833" s="16">
        <f>(E2833/D2833)*100</f>
        <v>110.66666666666667</v>
      </c>
      <c r="P2833" s="7">
        <f t="shared" si="134"/>
        <v>63.846153846153847</v>
      </c>
      <c r="Q2833" s="4" t="str">
        <f>LEFT(T2833,FIND("/",T2833,1)-1)</f>
        <v>theater</v>
      </c>
      <c r="R2833" s="4" t="str">
        <f>RIGHT(T2833,LEN(T2833)-FIND("/",T2833))</f>
        <v>plays</v>
      </c>
      <c r="S2833" s="4" t="b">
        <v>1</v>
      </c>
      <c r="T2833" s="4" t="s">
        <v>8271</v>
      </c>
    </row>
    <row r="2834" spans="1:20" ht="28.8" x14ac:dyDescent="0.3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11">
        <f t="shared" si="132"/>
        <v>41966.708333333336</v>
      </c>
      <c r="K2834" s="4">
        <v>1414342894</v>
      </c>
      <c r="L2834" s="11">
        <f t="shared" si="133"/>
        <v>41938.501087962963</v>
      </c>
      <c r="M2834" s="4" t="b">
        <v>0</v>
      </c>
      <c r="N2834" s="4">
        <v>95</v>
      </c>
      <c r="O2834" s="16">
        <f>(E2834/D2834)*100</f>
        <v>114.71959999999999</v>
      </c>
      <c r="P2834" s="7">
        <f t="shared" si="134"/>
        <v>30.189368421052631</v>
      </c>
      <c r="Q2834" s="4" t="str">
        <f>LEFT(T2834,FIND("/",T2834,1)-1)</f>
        <v>theater</v>
      </c>
      <c r="R2834" s="4" t="str">
        <f>RIGHT(T2834,LEN(T2834)-FIND("/",T2834))</f>
        <v>plays</v>
      </c>
      <c r="S2834" s="4" t="b">
        <v>1</v>
      </c>
      <c r="T2834" s="4" t="s">
        <v>8271</v>
      </c>
    </row>
    <row r="2835" spans="1:20" x14ac:dyDescent="0.3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11">
        <f t="shared" si="132"/>
        <v>42287.874999999993</v>
      </c>
      <c r="K2835" s="4">
        <v>1442804633</v>
      </c>
      <c r="L2835" s="11">
        <f t="shared" si="133"/>
        <v>42267.919363425921</v>
      </c>
      <c r="M2835" s="4" t="b">
        <v>0</v>
      </c>
      <c r="N2835" s="4">
        <v>35</v>
      </c>
      <c r="O2835" s="16">
        <f>(E2835/D2835)*100</f>
        <v>108.25925925925925</v>
      </c>
      <c r="P2835" s="7">
        <f t="shared" si="134"/>
        <v>83.51428571428572</v>
      </c>
      <c r="Q2835" s="4" t="str">
        <f>LEFT(T2835,FIND("/",T2835,1)-1)</f>
        <v>theater</v>
      </c>
      <c r="R2835" s="4" t="str">
        <f>RIGHT(T2835,LEN(T2835)-FIND("/",T2835))</f>
        <v>plays</v>
      </c>
      <c r="S2835" s="4" t="b">
        <v>1</v>
      </c>
      <c r="T2835" s="4" t="s">
        <v>8271</v>
      </c>
    </row>
    <row r="2836" spans="1:20" ht="28.8" x14ac:dyDescent="0.3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11">
        <f t="shared" si="132"/>
        <v>42034.751504629625</v>
      </c>
      <c r="K2836" s="4">
        <v>1421362930</v>
      </c>
      <c r="L2836" s="11">
        <f t="shared" si="133"/>
        <v>42019.751504629625</v>
      </c>
      <c r="M2836" s="4" t="b">
        <v>0</v>
      </c>
      <c r="N2836" s="4">
        <v>21</v>
      </c>
      <c r="O2836" s="16">
        <f>(E2836/D2836)*100</f>
        <v>170</v>
      </c>
      <c r="P2836" s="7">
        <f t="shared" si="134"/>
        <v>64.761904761904759</v>
      </c>
      <c r="Q2836" s="4" t="str">
        <f>LEFT(T2836,FIND("/",T2836,1)-1)</f>
        <v>theater</v>
      </c>
      <c r="R2836" s="4" t="str">
        <f>RIGHT(T2836,LEN(T2836)-FIND("/",T2836))</f>
        <v>plays</v>
      </c>
      <c r="S2836" s="4" t="b">
        <v>1</v>
      </c>
      <c r="T2836" s="4" t="s">
        <v>8271</v>
      </c>
    </row>
    <row r="2837" spans="1:20" x14ac:dyDescent="0.3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11">
        <f t="shared" si="132"/>
        <v>42342.791666666664</v>
      </c>
      <c r="K2837" s="4">
        <v>1446742417</v>
      </c>
      <c r="L2837" s="11">
        <f t="shared" si="133"/>
        <v>42313.495567129627</v>
      </c>
      <c r="M2837" s="4" t="b">
        <v>0</v>
      </c>
      <c r="N2837" s="4">
        <v>93</v>
      </c>
      <c r="O2837" s="16">
        <f>(E2837/D2837)*100</f>
        <v>187.09899999999999</v>
      </c>
      <c r="P2837" s="7">
        <f t="shared" si="134"/>
        <v>20.118172043010752</v>
      </c>
      <c r="Q2837" s="4" t="str">
        <f>LEFT(T2837,FIND("/",T2837,1)-1)</f>
        <v>theater</v>
      </c>
      <c r="R2837" s="4" t="str">
        <f>RIGHT(T2837,LEN(T2837)-FIND("/",T2837))</f>
        <v>plays</v>
      </c>
      <c r="S2837" s="4" t="b">
        <v>1</v>
      </c>
      <c r="T2837" s="4" t="s">
        <v>8271</v>
      </c>
    </row>
    <row r="2838" spans="1:20" ht="28.8" x14ac:dyDescent="0.3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11">
        <f t="shared" si="132"/>
        <v>42783.999305555553</v>
      </c>
      <c r="K2838" s="4">
        <v>1484115418</v>
      </c>
      <c r="L2838" s="11">
        <f t="shared" si="133"/>
        <v>42746.053449074076</v>
      </c>
      <c r="M2838" s="4" t="b">
        <v>0</v>
      </c>
      <c r="N2838" s="4">
        <v>11</v>
      </c>
      <c r="O2838" s="16">
        <f>(E2838/D2838)*100</f>
        <v>107.77777777777777</v>
      </c>
      <c r="P2838" s="7">
        <f t="shared" si="134"/>
        <v>44.090909090909093</v>
      </c>
      <c r="Q2838" s="4" t="str">
        <f>LEFT(T2838,FIND("/",T2838,1)-1)</f>
        <v>theater</v>
      </c>
      <c r="R2838" s="4" t="str">
        <f>RIGHT(T2838,LEN(T2838)-FIND("/",T2838))</f>
        <v>plays</v>
      </c>
      <c r="S2838" s="4" t="b">
        <v>1</v>
      </c>
      <c r="T2838" s="4" t="s">
        <v>8271</v>
      </c>
    </row>
    <row r="2839" spans="1:20" ht="28.8" x14ac:dyDescent="0.3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11">
        <f t="shared" si="132"/>
        <v>42347.741712962961</v>
      </c>
      <c r="K2839" s="4">
        <v>1446241684</v>
      </c>
      <c r="L2839" s="11">
        <f t="shared" si="133"/>
        <v>42307.700046296297</v>
      </c>
      <c r="M2839" s="4" t="b">
        <v>0</v>
      </c>
      <c r="N2839" s="4">
        <v>21</v>
      </c>
      <c r="O2839" s="16">
        <f>(E2839/D2839)*100</f>
        <v>100</v>
      </c>
      <c r="P2839" s="7">
        <f t="shared" si="134"/>
        <v>40.476190476190474</v>
      </c>
      <c r="Q2839" s="4" t="str">
        <f>LEFT(T2839,FIND("/",T2839,1)-1)</f>
        <v>theater</v>
      </c>
      <c r="R2839" s="4" t="str">
        <f>RIGHT(T2839,LEN(T2839)-FIND("/",T2839))</f>
        <v>plays</v>
      </c>
      <c r="S2839" s="4" t="b">
        <v>1</v>
      </c>
      <c r="T2839" s="4" t="s">
        <v>8271</v>
      </c>
    </row>
    <row r="2840" spans="1:20" ht="28.8" x14ac:dyDescent="0.3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11">
        <f t="shared" si="132"/>
        <v>41864.708333333328</v>
      </c>
      <c r="K2840" s="4">
        <v>1406039696</v>
      </c>
      <c r="L2840" s="11">
        <f t="shared" si="133"/>
        <v>41842.399259259255</v>
      </c>
      <c r="M2840" s="4" t="b">
        <v>0</v>
      </c>
      <c r="N2840" s="4">
        <v>54</v>
      </c>
      <c r="O2840" s="16">
        <f>(E2840/D2840)*100</f>
        <v>120.24999999999999</v>
      </c>
      <c r="P2840" s="7">
        <f t="shared" si="134"/>
        <v>44.537037037037038</v>
      </c>
      <c r="Q2840" s="4" t="str">
        <f>LEFT(T2840,FIND("/",T2840,1)-1)</f>
        <v>theater</v>
      </c>
      <c r="R2840" s="4" t="str">
        <f>RIGHT(T2840,LEN(T2840)-FIND("/",T2840))</f>
        <v>plays</v>
      </c>
      <c r="S2840" s="4" t="b">
        <v>1</v>
      </c>
      <c r="T2840" s="4" t="s">
        <v>8271</v>
      </c>
    </row>
    <row r="2841" spans="1:20" ht="28.8" x14ac:dyDescent="0.3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11">
        <f t="shared" si="132"/>
        <v>41875.999305555553</v>
      </c>
      <c r="K2841" s="4">
        <v>1406958354</v>
      </c>
      <c r="L2841" s="11">
        <f t="shared" si="133"/>
        <v>41853.031874999993</v>
      </c>
      <c r="M2841" s="4" t="b">
        <v>0</v>
      </c>
      <c r="N2841" s="4">
        <v>31</v>
      </c>
      <c r="O2841" s="16">
        <f>(E2841/D2841)*100</f>
        <v>111.42857142857143</v>
      </c>
      <c r="P2841" s="7">
        <f t="shared" si="134"/>
        <v>125.80645161290323</v>
      </c>
      <c r="Q2841" s="4" t="str">
        <f>LEFT(T2841,FIND("/",T2841,1)-1)</f>
        <v>theater</v>
      </c>
      <c r="R2841" s="4" t="str">
        <f>RIGHT(T2841,LEN(T2841)-FIND("/",T2841))</f>
        <v>plays</v>
      </c>
      <c r="S2841" s="4" t="b">
        <v>1</v>
      </c>
      <c r="T2841" s="4" t="s">
        <v>8271</v>
      </c>
    </row>
    <row r="2842" spans="1:20" ht="28.8" x14ac:dyDescent="0.3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11">
        <f t="shared" si="132"/>
        <v>42081.499999999993</v>
      </c>
      <c r="K2842" s="4">
        <v>1424825479</v>
      </c>
      <c r="L2842" s="11">
        <f t="shared" si="133"/>
        <v>42059.827303240738</v>
      </c>
      <c r="M2842" s="4" t="b">
        <v>0</v>
      </c>
      <c r="N2842" s="4">
        <v>132</v>
      </c>
      <c r="O2842" s="16">
        <f>(E2842/D2842)*100</f>
        <v>104</v>
      </c>
      <c r="P2842" s="7">
        <f t="shared" si="134"/>
        <v>19.696969696969695</v>
      </c>
      <c r="Q2842" s="4" t="str">
        <f>LEFT(T2842,FIND("/",T2842,1)-1)</f>
        <v>theater</v>
      </c>
      <c r="R2842" s="4" t="str">
        <f>RIGHT(T2842,LEN(T2842)-FIND("/",T2842))</f>
        <v>plays</v>
      </c>
      <c r="S2842" s="4" t="b">
        <v>1</v>
      </c>
      <c r="T2842" s="4" t="s">
        <v>8271</v>
      </c>
    </row>
    <row r="2843" spans="1:20" ht="28.8" x14ac:dyDescent="0.3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11">
        <f t="shared" si="132"/>
        <v>42351.572881944441</v>
      </c>
      <c r="K2843" s="4">
        <v>1444844697</v>
      </c>
      <c r="L2843" s="11">
        <f t="shared" si="133"/>
        <v>42291.53121527777</v>
      </c>
      <c r="M2843" s="4" t="b">
        <v>0</v>
      </c>
      <c r="N2843" s="4">
        <v>1</v>
      </c>
      <c r="O2843" s="16">
        <f>(E2843/D2843)*100</f>
        <v>1</v>
      </c>
      <c r="P2843" s="7">
        <f t="shared" si="134"/>
        <v>10</v>
      </c>
      <c r="Q2843" s="4" t="str">
        <f>LEFT(T2843,FIND("/",T2843,1)-1)</f>
        <v>theater</v>
      </c>
      <c r="R2843" s="4" t="str">
        <f>RIGHT(T2843,LEN(T2843)-FIND("/",T2843))</f>
        <v>plays</v>
      </c>
      <c r="S2843" s="4" t="b">
        <v>0</v>
      </c>
      <c r="T2843" s="4" t="s">
        <v>8271</v>
      </c>
    </row>
    <row r="2844" spans="1:20" ht="28.8" x14ac:dyDescent="0.3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11">
        <f t="shared" si="132"/>
        <v>41811.25</v>
      </c>
      <c r="K2844" s="4">
        <v>1401058295</v>
      </c>
      <c r="L2844" s="11">
        <f t="shared" si="133"/>
        <v>41784.744155092587</v>
      </c>
      <c r="M2844" s="4" t="b">
        <v>0</v>
      </c>
      <c r="N2844" s="4">
        <v>0</v>
      </c>
      <c r="O2844" s="16">
        <f>(E2844/D2844)*100</f>
        <v>0</v>
      </c>
      <c r="P2844" s="7" t="e">
        <f t="shared" si="134"/>
        <v>#DIV/0!</v>
      </c>
      <c r="Q2844" s="4" t="str">
        <f>LEFT(T2844,FIND("/",T2844,1)-1)</f>
        <v>theater</v>
      </c>
      <c r="R2844" s="4" t="str">
        <f>RIGHT(T2844,LEN(T2844)-FIND("/",T2844))</f>
        <v>plays</v>
      </c>
      <c r="S2844" s="4" t="b">
        <v>0</v>
      </c>
      <c r="T2844" s="4" t="s">
        <v>8271</v>
      </c>
    </row>
    <row r="2845" spans="1:20" ht="28.8" x14ac:dyDescent="0.3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11">
        <f t="shared" si="132"/>
        <v>42533.958333333336</v>
      </c>
      <c r="K2845" s="4">
        <v>1462210950</v>
      </c>
      <c r="L2845" s="11">
        <f t="shared" si="133"/>
        <v>42492.529513888883</v>
      </c>
      <c r="M2845" s="4" t="b">
        <v>0</v>
      </c>
      <c r="N2845" s="4">
        <v>0</v>
      </c>
      <c r="O2845" s="16">
        <f>(E2845/D2845)*100</f>
        <v>0</v>
      </c>
      <c r="P2845" s="7" t="e">
        <f t="shared" si="134"/>
        <v>#DIV/0!</v>
      </c>
      <c r="Q2845" s="4" t="str">
        <f>LEFT(T2845,FIND("/",T2845,1)-1)</f>
        <v>theater</v>
      </c>
      <c r="R2845" s="4" t="str">
        <f>RIGHT(T2845,LEN(T2845)-FIND("/",T2845))</f>
        <v>plays</v>
      </c>
      <c r="S2845" s="4" t="b">
        <v>0</v>
      </c>
      <c r="T2845" s="4" t="s">
        <v>8271</v>
      </c>
    </row>
    <row r="2846" spans="1:20" x14ac:dyDescent="0.3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11">
        <f t="shared" si="132"/>
        <v>42739.337731481479</v>
      </c>
      <c r="K2846" s="4">
        <v>1480943180</v>
      </c>
      <c r="L2846" s="11">
        <f t="shared" si="133"/>
        <v>42709.337731481479</v>
      </c>
      <c r="M2846" s="4" t="b">
        <v>0</v>
      </c>
      <c r="N2846" s="4">
        <v>1</v>
      </c>
      <c r="O2846" s="16">
        <f>(E2846/D2846)*100</f>
        <v>5.4545454545454541</v>
      </c>
      <c r="P2846" s="7">
        <f t="shared" si="134"/>
        <v>30</v>
      </c>
      <c r="Q2846" s="4" t="str">
        <f>LEFT(T2846,FIND("/",T2846,1)-1)</f>
        <v>theater</v>
      </c>
      <c r="R2846" s="4" t="str">
        <f>RIGHT(T2846,LEN(T2846)-FIND("/",T2846))</f>
        <v>plays</v>
      </c>
      <c r="S2846" s="4" t="b">
        <v>0</v>
      </c>
      <c r="T2846" s="4" t="s">
        <v>8271</v>
      </c>
    </row>
    <row r="2847" spans="1:20" ht="28.8" x14ac:dyDescent="0.3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11">
        <f t="shared" si="132"/>
        <v>42162.808252314811</v>
      </c>
      <c r="K2847" s="4">
        <v>1428539033</v>
      </c>
      <c r="L2847" s="11">
        <f t="shared" si="133"/>
        <v>42102.808252314811</v>
      </c>
      <c r="M2847" s="4" t="b">
        <v>0</v>
      </c>
      <c r="N2847" s="4">
        <v>39</v>
      </c>
      <c r="O2847" s="16">
        <f>(E2847/D2847)*100</f>
        <v>31.546666666666667</v>
      </c>
      <c r="P2847" s="7">
        <f t="shared" si="134"/>
        <v>60.666666666666664</v>
      </c>
      <c r="Q2847" s="4" t="str">
        <f>LEFT(T2847,FIND("/",T2847,1)-1)</f>
        <v>theater</v>
      </c>
      <c r="R2847" s="4" t="str">
        <f>RIGHT(T2847,LEN(T2847)-FIND("/",T2847))</f>
        <v>plays</v>
      </c>
      <c r="S2847" s="4" t="b">
        <v>0</v>
      </c>
      <c r="T2847" s="4" t="s">
        <v>8271</v>
      </c>
    </row>
    <row r="2848" spans="1:20" ht="28.8" x14ac:dyDescent="0.3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11">
        <f t="shared" si="132"/>
        <v>42153.483726851853</v>
      </c>
      <c r="K2848" s="4">
        <v>1429029394</v>
      </c>
      <c r="L2848" s="11">
        <f t="shared" si="133"/>
        <v>42108.483726851853</v>
      </c>
      <c r="M2848" s="4" t="b">
        <v>0</v>
      </c>
      <c r="N2848" s="4">
        <v>0</v>
      </c>
      <c r="O2848" s="16">
        <f>(E2848/D2848)*100</f>
        <v>0</v>
      </c>
      <c r="P2848" s="7" t="e">
        <f t="shared" si="134"/>
        <v>#DIV/0!</v>
      </c>
      <c r="Q2848" s="4" t="str">
        <f>LEFT(T2848,FIND("/",T2848,1)-1)</f>
        <v>theater</v>
      </c>
      <c r="R2848" s="4" t="str">
        <f>RIGHT(T2848,LEN(T2848)-FIND("/",T2848))</f>
        <v>plays</v>
      </c>
      <c r="S2848" s="4" t="b">
        <v>0</v>
      </c>
      <c r="T2848" s="4" t="s">
        <v>8271</v>
      </c>
    </row>
    <row r="2849" spans="1:20" ht="28.8" x14ac:dyDescent="0.3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11">
        <f t="shared" si="132"/>
        <v>42513.597974537035</v>
      </c>
      <c r="K2849" s="4">
        <v>1458847265</v>
      </c>
      <c r="L2849" s="11">
        <f t="shared" si="133"/>
        <v>42453.597974537035</v>
      </c>
      <c r="M2849" s="4" t="b">
        <v>0</v>
      </c>
      <c r="N2849" s="4">
        <v>0</v>
      </c>
      <c r="O2849" s="16">
        <f>(E2849/D2849)*100</f>
        <v>0</v>
      </c>
      <c r="P2849" s="7" t="e">
        <f t="shared" si="134"/>
        <v>#DIV/0!</v>
      </c>
      <c r="Q2849" s="4" t="str">
        <f>LEFT(T2849,FIND("/",T2849,1)-1)</f>
        <v>theater</v>
      </c>
      <c r="R2849" s="4" t="str">
        <f>RIGHT(T2849,LEN(T2849)-FIND("/",T2849))</f>
        <v>plays</v>
      </c>
      <c r="S2849" s="4" t="b">
        <v>0</v>
      </c>
      <c r="T2849" s="4" t="s">
        <v>8271</v>
      </c>
    </row>
    <row r="2850" spans="1:20" ht="28.8" x14ac:dyDescent="0.3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11">
        <f t="shared" si="132"/>
        <v>42153.440497685187</v>
      </c>
      <c r="K2850" s="4">
        <v>1430321659</v>
      </c>
      <c r="L2850" s="11">
        <f t="shared" si="133"/>
        <v>42123.440497685187</v>
      </c>
      <c r="M2850" s="4" t="b">
        <v>0</v>
      </c>
      <c r="N2850" s="4">
        <v>3</v>
      </c>
      <c r="O2850" s="16">
        <f>(E2850/D2850)*100</f>
        <v>0.2</v>
      </c>
      <c r="P2850" s="7">
        <f t="shared" si="134"/>
        <v>23.333333333333332</v>
      </c>
      <c r="Q2850" s="4" t="str">
        <f>LEFT(T2850,FIND("/",T2850,1)-1)</f>
        <v>theater</v>
      </c>
      <c r="R2850" s="4" t="str">
        <f>RIGHT(T2850,LEN(T2850)-FIND("/",T2850))</f>
        <v>plays</v>
      </c>
      <c r="S2850" s="4" t="b">
        <v>0</v>
      </c>
      <c r="T2850" s="4" t="s">
        <v>8271</v>
      </c>
    </row>
    <row r="2851" spans="1:20" ht="28.8" x14ac:dyDescent="0.3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11">
        <f t="shared" si="132"/>
        <v>42483.219907407409</v>
      </c>
      <c r="K2851" s="4">
        <v>1458814600</v>
      </c>
      <c r="L2851" s="11">
        <f t="shared" si="133"/>
        <v>42453.219907407409</v>
      </c>
      <c r="M2851" s="4" t="b">
        <v>0</v>
      </c>
      <c r="N2851" s="4">
        <v>1</v>
      </c>
      <c r="O2851" s="16">
        <f>(E2851/D2851)*100</f>
        <v>1</v>
      </c>
      <c r="P2851" s="7">
        <f t="shared" si="134"/>
        <v>5</v>
      </c>
      <c r="Q2851" s="4" t="str">
        <f>LEFT(T2851,FIND("/",T2851,1)-1)</f>
        <v>theater</v>
      </c>
      <c r="R2851" s="4" t="str">
        <f>RIGHT(T2851,LEN(T2851)-FIND("/",T2851))</f>
        <v>plays</v>
      </c>
      <c r="S2851" s="4" t="b">
        <v>0</v>
      </c>
      <c r="T2851" s="4" t="s">
        <v>8271</v>
      </c>
    </row>
    <row r="2852" spans="1:20" ht="28.8" x14ac:dyDescent="0.3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11">
        <f t="shared" si="132"/>
        <v>41887.798738425925</v>
      </c>
      <c r="K2852" s="4">
        <v>1407370211</v>
      </c>
      <c r="L2852" s="11">
        <f t="shared" si="133"/>
        <v>41857.798738425925</v>
      </c>
      <c r="M2852" s="4" t="b">
        <v>0</v>
      </c>
      <c r="N2852" s="4">
        <v>13</v>
      </c>
      <c r="O2852" s="16">
        <f>(E2852/D2852)*100</f>
        <v>3.8875000000000002</v>
      </c>
      <c r="P2852" s="7">
        <f t="shared" si="134"/>
        <v>23.923076923076923</v>
      </c>
      <c r="Q2852" s="4" t="str">
        <f>LEFT(T2852,FIND("/",T2852,1)-1)</f>
        <v>theater</v>
      </c>
      <c r="R2852" s="4" t="str">
        <f>RIGHT(T2852,LEN(T2852)-FIND("/",T2852))</f>
        <v>plays</v>
      </c>
      <c r="S2852" s="4" t="b">
        <v>0</v>
      </c>
      <c r="T2852" s="4" t="s">
        <v>8271</v>
      </c>
    </row>
    <row r="2853" spans="1:20" ht="28.8" x14ac:dyDescent="0.3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11">
        <f t="shared" si="132"/>
        <v>42398.761805555558</v>
      </c>
      <c r="K2853" s="4">
        <v>1453334629</v>
      </c>
      <c r="L2853" s="11">
        <f t="shared" si="133"/>
        <v>42389.794317129628</v>
      </c>
      <c r="M2853" s="4" t="b">
        <v>0</v>
      </c>
      <c r="N2853" s="4">
        <v>0</v>
      </c>
      <c r="O2853" s="16">
        <f>(E2853/D2853)*100</f>
        <v>0</v>
      </c>
      <c r="P2853" s="7" t="e">
        <f t="shared" si="134"/>
        <v>#DIV/0!</v>
      </c>
      <c r="Q2853" s="4" t="str">
        <f>LEFT(T2853,FIND("/",T2853,1)-1)</f>
        <v>theater</v>
      </c>
      <c r="R2853" s="4" t="str">
        <f>RIGHT(T2853,LEN(T2853)-FIND("/",T2853))</f>
        <v>plays</v>
      </c>
      <c r="S2853" s="4" t="b">
        <v>0</v>
      </c>
      <c r="T2853" s="4" t="s">
        <v>8271</v>
      </c>
    </row>
    <row r="2854" spans="1:20" x14ac:dyDescent="0.3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11">
        <f t="shared" si="132"/>
        <v>41810.836840277778</v>
      </c>
      <c r="K2854" s="4">
        <v>1400720703</v>
      </c>
      <c r="L2854" s="11">
        <f t="shared" si="133"/>
        <v>41780.836840277778</v>
      </c>
      <c r="M2854" s="4" t="b">
        <v>0</v>
      </c>
      <c r="N2854" s="4">
        <v>6</v>
      </c>
      <c r="O2854" s="16">
        <f>(E2854/D2854)*100</f>
        <v>1.9</v>
      </c>
      <c r="P2854" s="7">
        <f t="shared" si="134"/>
        <v>15.833333333333334</v>
      </c>
      <c r="Q2854" s="4" t="str">
        <f>LEFT(T2854,FIND("/",T2854,1)-1)</f>
        <v>theater</v>
      </c>
      <c r="R2854" s="4" t="str">
        <f>RIGHT(T2854,LEN(T2854)-FIND("/",T2854))</f>
        <v>plays</v>
      </c>
      <c r="S2854" s="4" t="b">
        <v>0</v>
      </c>
      <c r="T2854" s="4" t="s">
        <v>8271</v>
      </c>
    </row>
    <row r="2855" spans="1:20" ht="28.8" x14ac:dyDescent="0.3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11">
        <f t="shared" si="132"/>
        <v>41895.98260416666</v>
      </c>
      <c r="K2855" s="4">
        <v>1405485297</v>
      </c>
      <c r="L2855" s="11">
        <f t="shared" si="133"/>
        <v>41835.98260416666</v>
      </c>
      <c r="M2855" s="4" t="b">
        <v>0</v>
      </c>
      <c r="N2855" s="4">
        <v>0</v>
      </c>
      <c r="O2855" s="16">
        <f>(E2855/D2855)*100</f>
        <v>0</v>
      </c>
      <c r="P2855" s="7" t="e">
        <f t="shared" si="134"/>
        <v>#DIV/0!</v>
      </c>
      <c r="Q2855" s="4" t="str">
        <f>LEFT(T2855,FIND("/",T2855,1)-1)</f>
        <v>theater</v>
      </c>
      <c r="R2855" s="4" t="str">
        <f>RIGHT(T2855,LEN(T2855)-FIND("/",T2855))</f>
        <v>plays</v>
      </c>
      <c r="S2855" s="4" t="b">
        <v>0</v>
      </c>
      <c r="T2855" s="4" t="s">
        <v>8271</v>
      </c>
    </row>
    <row r="2856" spans="1:20" x14ac:dyDescent="0.3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11">
        <f t="shared" si="132"/>
        <v>42131.508321759255</v>
      </c>
      <c r="K2856" s="4">
        <v>1429290719</v>
      </c>
      <c r="L2856" s="11">
        <f t="shared" si="133"/>
        <v>42111.508321759255</v>
      </c>
      <c r="M2856" s="4" t="b">
        <v>0</v>
      </c>
      <c r="N2856" s="4">
        <v>14</v>
      </c>
      <c r="O2856" s="16">
        <f>(E2856/D2856)*100</f>
        <v>41.699999999999996</v>
      </c>
      <c r="P2856" s="7">
        <f t="shared" si="134"/>
        <v>29.785714285714285</v>
      </c>
      <c r="Q2856" s="4" t="str">
        <f>LEFT(T2856,FIND("/",T2856,1)-1)</f>
        <v>theater</v>
      </c>
      <c r="R2856" s="4" t="str">
        <f>RIGHT(T2856,LEN(T2856)-FIND("/",T2856))</f>
        <v>plays</v>
      </c>
      <c r="S2856" s="4" t="b">
        <v>0</v>
      </c>
      <c r="T2856" s="4" t="s">
        <v>8271</v>
      </c>
    </row>
    <row r="2857" spans="1:20" ht="28.8" x14ac:dyDescent="0.3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11">
        <f t="shared" si="132"/>
        <v>42398.773611111108</v>
      </c>
      <c r="K2857" s="4">
        <v>1451607071</v>
      </c>
      <c r="L2857" s="11">
        <f t="shared" si="133"/>
        <v>42369.799432870372</v>
      </c>
      <c r="M2857" s="4" t="b">
        <v>0</v>
      </c>
      <c r="N2857" s="4">
        <v>5</v>
      </c>
      <c r="O2857" s="16">
        <f>(E2857/D2857)*100</f>
        <v>50</v>
      </c>
      <c r="P2857" s="7">
        <f t="shared" si="134"/>
        <v>60</v>
      </c>
      <c r="Q2857" s="4" t="str">
        <f>LEFT(T2857,FIND("/",T2857,1)-1)</f>
        <v>theater</v>
      </c>
      <c r="R2857" s="4" t="str">
        <f>RIGHT(T2857,LEN(T2857)-FIND("/",T2857))</f>
        <v>plays</v>
      </c>
      <c r="S2857" s="4" t="b">
        <v>0</v>
      </c>
      <c r="T2857" s="4" t="s">
        <v>8271</v>
      </c>
    </row>
    <row r="2858" spans="1:20" ht="28.8" x14ac:dyDescent="0.3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11">
        <f t="shared" si="132"/>
        <v>42224.69027777778</v>
      </c>
      <c r="K2858" s="4">
        <v>1433897647</v>
      </c>
      <c r="L2858" s="11">
        <f t="shared" si="133"/>
        <v>42164.829247685186</v>
      </c>
      <c r="M2858" s="4" t="b">
        <v>0</v>
      </c>
      <c r="N2858" s="4">
        <v>6</v>
      </c>
      <c r="O2858" s="16">
        <f>(E2858/D2858)*100</f>
        <v>4.8666666666666663</v>
      </c>
      <c r="P2858" s="7">
        <f t="shared" si="134"/>
        <v>24.333333333333332</v>
      </c>
      <c r="Q2858" s="4" t="str">
        <f>LEFT(T2858,FIND("/",T2858,1)-1)</f>
        <v>theater</v>
      </c>
      <c r="R2858" s="4" t="str">
        <f>RIGHT(T2858,LEN(T2858)-FIND("/",T2858))</f>
        <v>plays</v>
      </c>
      <c r="S2858" s="4" t="b">
        <v>0</v>
      </c>
      <c r="T2858" s="4" t="s">
        <v>8271</v>
      </c>
    </row>
    <row r="2859" spans="1:20" ht="28.8" x14ac:dyDescent="0.3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11">
        <f t="shared" si="132"/>
        <v>42786.541666666664</v>
      </c>
      <c r="K2859" s="4">
        <v>1482444295</v>
      </c>
      <c r="L2859" s="11">
        <f t="shared" si="133"/>
        <v>42726.711747685178</v>
      </c>
      <c r="M2859" s="4" t="b">
        <v>0</v>
      </c>
      <c r="N2859" s="4">
        <v>15</v>
      </c>
      <c r="O2859" s="16">
        <f>(E2859/D2859)*100</f>
        <v>19.736842105263158</v>
      </c>
      <c r="P2859" s="7">
        <f t="shared" si="134"/>
        <v>500</v>
      </c>
      <c r="Q2859" s="4" t="str">
        <f>LEFT(T2859,FIND("/",T2859,1)-1)</f>
        <v>theater</v>
      </c>
      <c r="R2859" s="4" t="str">
        <f>RIGHT(T2859,LEN(T2859)-FIND("/",T2859))</f>
        <v>plays</v>
      </c>
      <c r="S2859" s="4" t="b">
        <v>0</v>
      </c>
      <c r="T2859" s="4" t="s">
        <v>8271</v>
      </c>
    </row>
    <row r="2860" spans="1:20" ht="28.8" x14ac:dyDescent="0.3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11">
        <f t="shared" si="132"/>
        <v>41978.269444444442</v>
      </c>
      <c r="K2860" s="4">
        <v>1415711095</v>
      </c>
      <c r="L2860" s="11">
        <f t="shared" si="133"/>
        <v>41954.336747685178</v>
      </c>
      <c r="M2860" s="4" t="b">
        <v>0</v>
      </c>
      <c r="N2860" s="4">
        <v>0</v>
      </c>
      <c r="O2860" s="16">
        <f>(E2860/D2860)*100</f>
        <v>0</v>
      </c>
      <c r="P2860" s="7" t="e">
        <f t="shared" si="134"/>
        <v>#DIV/0!</v>
      </c>
      <c r="Q2860" s="4" t="str">
        <f>LEFT(T2860,FIND("/",T2860,1)-1)</f>
        <v>theater</v>
      </c>
      <c r="R2860" s="4" t="str">
        <f>RIGHT(T2860,LEN(T2860)-FIND("/",T2860))</f>
        <v>plays</v>
      </c>
      <c r="S2860" s="4" t="b">
        <v>0</v>
      </c>
      <c r="T2860" s="4" t="s">
        <v>8271</v>
      </c>
    </row>
    <row r="2861" spans="1:20" x14ac:dyDescent="0.3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11">
        <f t="shared" si="132"/>
        <v>42293.153981481482</v>
      </c>
      <c r="K2861" s="4">
        <v>1439800904</v>
      </c>
      <c r="L2861" s="11">
        <f t="shared" si="133"/>
        <v>42233.153981481482</v>
      </c>
      <c r="M2861" s="4" t="b">
        <v>0</v>
      </c>
      <c r="N2861" s="4">
        <v>1</v>
      </c>
      <c r="O2861" s="16">
        <f>(E2861/D2861)*100</f>
        <v>1.7500000000000002</v>
      </c>
      <c r="P2861" s="7">
        <f t="shared" si="134"/>
        <v>35</v>
      </c>
      <c r="Q2861" s="4" t="str">
        <f>LEFT(T2861,FIND("/",T2861,1)-1)</f>
        <v>theater</v>
      </c>
      <c r="R2861" s="4" t="str">
        <f>RIGHT(T2861,LEN(T2861)-FIND("/",T2861))</f>
        <v>plays</v>
      </c>
      <c r="S2861" s="4" t="b">
        <v>0</v>
      </c>
      <c r="T2861" s="4" t="s">
        <v>8271</v>
      </c>
    </row>
    <row r="2862" spans="1:20" ht="28.8" x14ac:dyDescent="0.3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11">
        <f t="shared" si="132"/>
        <v>42540.592314814807</v>
      </c>
      <c r="K2862" s="4">
        <v>1461179576</v>
      </c>
      <c r="L2862" s="11">
        <f t="shared" si="133"/>
        <v>42480.592314814807</v>
      </c>
      <c r="M2862" s="4" t="b">
        <v>0</v>
      </c>
      <c r="N2862" s="4">
        <v>9</v>
      </c>
      <c r="O2862" s="16">
        <f>(E2862/D2862)*100</f>
        <v>6.65</v>
      </c>
      <c r="P2862" s="7">
        <f t="shared" si="134"/>
        <v>29.555555555555557</v>
      </c>
      <c r="Q2862" s="4" t="str">
        <f>LEFT(T2862,FIND("/",T2862,1)-1)</f>
        <v>theater</v>
      </c>
      <c r="R2862" s="4" t="str">
        <f>RIGHT(T2862,LEN(T2862)-FIND("/",T2862))</f>
        <v>plays</v>
      </c>
      <c r="S2862" s="4" t="b">
        <v>0</v>
      </c>
      <c r="T2862" s="4" t="s">
        <v>8271</v>
      </c>
    </row>
    <row r="2863" spans="1:20" x14ac:dyDescent="0.3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11">
        <f t="shared" si="132"/>
        <v>42271.3825</v>
      </c>
      <c r="K2863" s="4">
        <v>1441894248</v>
      </c>
      <c r="L2863" s="11">
        <f t="shared" si="133"/>
        <v>42257.3825</v>
      </c>
      <c r="M2863" s="4" t="b">
        <v>0</v>
      </c>
      <c r="N2863" s="4">
        <v>3</v>
      </c>
      <c r="O2863" s="16">
        <f>(E2863/D2863)*100</f>
        <v>32</v>
      </c>
      <c r="P2863" s="7">
        <f t="shared" si="134"/>
        <v>26.666666666666668</v>
      </c>
      <c r="Q2863" s="4" t="str">
        <f>LEFT(T2863,FIND("/",T2863,1)-1)</f>
        <v>theater</v>
      </c>
      <c r="R2863" s="4" t="str">
        <f>RIGHT(T2863,LEN(T2863)-FIND("/",T2863))</f>
        <v>plays</v>
      </c>
      <c r="S2863" s="4" t="b">
        <v>0</v>
      </c>
      <c r="T2863" s="4" t="s">
        <v>8271</v>
      </c>
    </row>
    <row r="2864" spans="1:20" ht="28.8" x14ac:dyDescent="0.3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11">
        <f t="shared" si="132"/>
        <v>41814.581354166665</v>
      </c>
      <c r="K2864" s="4">
        <v>1401044229</v>
      </c>
      <c r="L2864" s="11">
        <f t="shared" si="133"/>
        <v>41784.581354166665</v>
      </c>
      <c r="M2864" s="4" t="b">
        <v>0</v>
      </c>
      <c r="N2864" s="4">
        <v>3</v>
      </c>
      <c r="O2864" s="16">
        <f>(E2864/D2864)*100</f>
        <v>0.43307086614173229</v>
      </c>
      <c r="P2864" s="7">
        <f t="shared" si="134"/>
        <v>18.333333333333332</v>
      </c>
      <c r="Q2864" s="4" t="str">
        <f>LEFT(T2864,FIND("/",T2864,1)-1)</f>
        <v>theater</v>
      </c>
      <c r="R2864" s="4" t="str">
        <f>RIGHT(T2864,LEN(T2864)-FIND("/",T2864))</f>
        <v>plays</v>
      </c>
      <c r="S2864" s="4" t="b">
        <v>0</v>
      </c>
      <c r="T2864" s="4" t="s">
        <v>8271</v>
      </c>
    </row>
    <row r="2865" spans="1:20" ht="28.8" x14ac:dyDescent="0.3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11">
        <f t="shared" si="132"/>
        <v>41891.46670138889</v>
      </c>
      <c r="K2865" s="4">
        <v>1405095123</v>
      </c>
      <c r="L2865" s="11">
        <f t="shared" si="133"/>
        <v>41831.46670138889</v>
      </c>
      <c r="M2865" s="4" t="b">
        <v>0</v>
      </c>
      <c r="N2865" s="4">
        <v>1</v>
      </c>
      <c r="O2865" s="16">
        <f>(E2865/D2865)*100</f>
        <v>0.04</v>
      </c>
      <c r="P2865" s="7">
        <f t="shared" si="134"/>
        <v>20</v>
      </c>
      <c r="Q2865" s="4" t="str">
        <f>LEFT(T2865,FIND("/",T2865,1)-1)</f>
        <v>theater</v>
      </c>
      <c r="R2865" s="4" t="str">
        <f>RIGHT(T2865,LEN(T2865)-FIND("/",T2865))</f>
        <v>plays</v>
      </c>
      <c r="S2865" s="4" t="b">
        <v>0</v>
      </c>
      <c r="T2865" s="4" t="s">
        <v>8271</v>
      </c>
    </row>
    <row r="2866" spans="1:20" x14ac:dyDescent="0.3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11">
        <f t="shared" si="132"/>
        <v>42202.345833333333</v>
      </c>
      <c r="K2866" s="4">
        <v>1434552207</v>
      </c>
      <c r="L2866" s="11">
        <f t="shared" si="133"/>
        <v>42172.405173611107</v>
      </c>
      <c r="M2866" s="4" t="b">
        <v>0</v>
      </c>
      <c r="N2866" s="4">
        <v>3</v>
      </c>
      <c r="O2866" s="16">
        <f>(E2866/D2866)*100</f>
        <v>1.6</v>
      </c>
      <c r="P2866" s="7">
        <f t="shared" si="134"/>
        <v>13.333333333333334</v>
      </c>
      <c r="Q2866" s="4" t="str">
        <f>LEFT(T2866,FIND("/",T2866,1)-1)</f>
        <v>theater</v>
      </c>
      <c r="R2866" s="4" t="str">
        <f>RIGHT(T2866,LEN(T2866)-FIND("/",T2866))</f>
        <v>plays</v>
      </c>
      <c r="S2866" s="4" t="b">
        <v>0</v>
      </c>
      <c r="T2866" s="4" t="s">
        <v>8271</v>
      </c>
    </row>
    <row r="2867" spans="1:20" ht="28.8" x14ac:dyDescent="0.3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11">
        <f t="shared" si="132"/>
        <v>42009.905775462961</v>
      </c>
      <c r="K2867" s="4">
        <v>1415328259</v>
      </c>
      <c r="L2867" s="11">
        <f t="shared" si="133"/>
        <v>41949.905775462961</v>
      </c>
      <c r="M2867" s="4" t="b">
        <v>0</v>
      </c>
      <c r="N2867" s="4">
        <v>0</v>
      </c>
      <c r="O2867" s="16">
        <f>(E2867/D2867)*100</f>
        <v>0</v>
      </c>
      <c r="P2867" s="7" t="e">
        <f t="shared" si="134"/>
        <v>#DIV/0!</v>
      </c>
      <c r="Q2867" s="4" t="str">
        <f>LEFT(T2867,FIND("/",T2867,1)-1)</f>
        <v>theater</v>
      </c>
      <c r="R2867" s="4" t="str">
        <f>RIGHT(T2867,LEN(T2867)-FIND("/",T2867))</f>
        <v>plays</v>
      </c>
      <c r="S2867" s="4" t="b">
        <v>0</v>
      </c>
      <c r="T2867" s="4" t="s">
        <v>8271</v>
      </c>
    </row>
    <row r="2868" spans="1:20" x14ac:dyDescent="0.3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11">
        <f t="shared" si="132"/>
        <v>42657.708333333336</v>
      </c>
      <c r="K2868" s="4">
        <v>1473893721</v>
      </c>
      <c r="L2868" s="11">
        <f t="shared" si="133"/>
        <v>42627.746770833335</v>
      </c>
      <c r="M2868" s="4" t="b">
        <v>0</v>
      </c>
      <c r="N2868" s="4">
        <v>2</v>
      </c>
      <c r="O2868" s="16">
        <f>(E2868/D2868)*100</f>
        <v>0.89999999999999991</v>
      </c>
      <c r="P2868" s="7">
        <f t="shared" si="134"/>
        <v>22.5</v>
      </c>
      <c r="Q2868" s="4" t="str">
        <f>LEFT(T2868,FIND("/",T2868,1)-1)</f>
        <v>theater</v>
      </c>
      <c r="R2868" s="4" t="str">
        <f>RIGHT(T2868,LEN(T2868)-FIND("/",T2868))</f>
        <v>plays</v>
      </c>
      <c r="S2868" s="4" t="b">
        <v>0</v>
      </c>
      <c r="T2868" s="4" t="s">
        <v>8271</v>
      </c>
    </row>
    <row r="2869" spans="1:20" ht="28.8" x14ac:dyDescent="0.3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11">
        <f t="shared" si="132"/>
        <v>42554.958333333336</v>
      </c>
      <c r="K2869" s="4">
        <v>1465533672</v>
      </c>
      <c r="L2869" s="11">
        <f t="shared" si="133"/>
        <v>42530.986944444441</v>
      </c>
      <c r="M2869" s="4" t="b">
        <v>0</v>
      </c>
      <c r="N2869" s="4">
        <v>10</v>
      </c>
      <c r="O2869" s="16">
        <f>(E2869/D2869)*100</f>
        <v>20.16</v>
      </c>
      <c r="P2869" s="7">
        <f t="shared" si="134"/>
        <v>50.4</v>
      </c>
      <c r="Q2869" s="4" t="str">
        <f>LEFT(T2869,FIND("/",T2869,1)-1)</f>
        <v>theater</v>
      </c>
      <c r="R2869" s="4" t="str">
        <f>RIGHT(T2869,LEN(T2869)-FIND("/",T2869))</f>
        <v>plays</v>
      </c>
      <c r="S2869" s="4" t="b">
        <v>0</v>
      </c>
      <c r="T2869" s="4" t="s">
        <v>8271</v>
      </c>
    </row>
    <row r="2870" spans="1:20" ht="28.8" x14ac:dyDescent="0.3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11">
        <f t="shared" si="132"/>
        <v>42648.618680555555</v>
      </c>
      <c r="K2870" s="4">
        <v>1473105054</v>
      </c>
      <c r="L2870" s="11">
        <f t="shared" si="133"/>
        <v>42618.618680555555</v>
      </c>
      <c r="M2870" s="4" t="b">
        <v>0</v>
      </c>
      <c r="N2870" s="4">
        <v>60</v>
      </c>
      <c r="O2870" s="16">
        <f>(E2870/D2870)*100</f>
        <v>42.011733333333332</v>
      </c>
      <c r="P2870" s="7">
        <f t="shared" si="134"/>
        <v>105.02933333333334</v>
      </c>
      <c r="Q2870" s="4" t="str">
        <f>LEFT(T2870,FIND("/",T2870,1)-1)</f>
        <v>theater</v>
      </c>
      <c r="R2870" s="4" t="str">
        <f>RIGHT(T2870,LEN(T2870)-FIND("/",T2870))</f>
        <v>plays</v>
      </c>
      <c r="S2870" s="4" t="b">
        <v>0</v>
      </c>
      <c r="T2870" s="4" t="s">
        <v>8271</v>
      </c>
    </row>
    <row r="2871" spans="1:20" ht="28.8" x14ac:dyDescent="0.3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11">
        <f t="shared" si="132"/>
        <v>42570.385196759256</v>
      </c>
      <c r="K2871" s="4">
        <v>1466345681</v>
      </c>
      <c r="L2871" s="11">
        <f t="shared" si="133"/>
        <v>42540.385196759256</v>
      </c>
      <c r="M2871" s="4" t="b">
        <v>0</v>
      </c>
      <c r="N2871" s="4">
        <v>5</v>
      </c>
      <c r="O2871" s="16">
        <f>(E2871/D2871)*100</f>
        <v>0.88500000000000001</v>
      </c>
      <c r="P2871" s="7">
        <f t="shared" si="134"/>
        <v>35.4</v>
      </c>
      <c r="Q2871" s="4" t="str">
        <f>LEFT(T2871,FIND("/",T2871,1)-1)</f>
        <v>theater</v>
      </c>
      <c r="R2871" s="4" t="str">
        <f>RIGHT(T2871,LEN(T2871)-FIND("/",T2871))</f>
        <v>plays</v>
      </c>
      <c r="S2871" s="4" t="b">
        <v>0</v>
      </c>
      <c r="T2871" s="4" t="s">
        <v>8271</v>
      </c>
    </row>
    <row r="2872" spans="1:20" ht="28.8" x14ac:dyDescent="0.3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11">
        <f t="shared" si="132"/>
        <v>41775.981076388889</v>
      </c>
      <c r="K2872" s="4">
        <v>1397709165</v>
      </c>
      <c r="L2872" s="11">
        <f t="shared" si="133"/>
        <v>41745.981076388889</v>
      </c>
      <c r="M2872" s="4" t="b">
        <v>0</v>
      </c>
      <c r="N2872" s="4">
        <v>9</v>
      </c>
      <c r="O2872" s="16">
        <f>(E2872/D2872)*100</f>
        <v>15</v>
      </c>
      <c r="P2872" s="7">
        <f t="shared" si="134"/>
        <v>83.333333333333329</v>
      </c>
      <c r="Q2872" s="4" t="str">
        <f>LEFT(T2872,FIND("/",T2872,1)-1)</f>
        <v>theater</v>
      </c>
      <c r="R2872" s="4" t="str">
        <f>RIGHT(T2872,LEN(T2872)-FIND("/",T2872))</f>
        <v>plays</v>
      </c>
      <c r="S2872" s="4" t="b">
        <v>0</v>
      </c>
      <c r="T2872" s="4" t="s">
        <v>8271</v>
      </c>
    </row>
    <row r="2873" spans="1:20" x14ac:dyDescent="0.3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11">
        <f t="shared" si="132"/>
        <v>41994.530243055553</v>
      </c>
      <c r="K2873" s="4">
        <v>1417455813</v>
      </c>
      <c r="L2873" s="11">
        <f t="shared" si="133"/>
        <v>41974.530243055553</v>
      </c>
      <c r="M2873" s="4" t="b">
        <v>0</v>
      </c>
      <c r="N2873" s="4">
        <v>13</v>
      </c>
      <c r="O2873" s="16">
        <f>(E2873/D2873)*100</f>
        <v>4.67</v>
      </c>
      <c r="P2873" s="7">
        <f t="shared" si="134"/>
        <v>35.92307692307692</v>
      </c>
      <c r="Q2873" s="4" t="str">
        <f>LEFT(T2873,FIND("/",T2873,1)-1)</f>
        <v>theater</v>
      </c>
      <c r="R2873" s="4" t="str">
        <f>RIGHT(T2873,LEN(T2873)-FIND("/",T2873))</f>
        <v>plays</v>
      </c>
      <c r="S2873" s="4" t="b">
        <v>0</v>
      </c>
      <c r="T2873" s="4" t="s">
        <v>8271</v>
      </c>
    </row>
    <row r="2874" spans="1:20" x14ac:dyDescent="0.3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11">
        <f t="shared" si="132"/>
        <v>42174.907847222225</v>
      </c>
      <c r="K2874" s="4">
        <v>1429584438</v>
      </c>
      <c r="L2874" s="11">
        <f t="shared" si="133"/>
        <v>42114.907847222225</v>
      </c>
      <c r="M2874" s="4" t="b">
        <v>0</v>
      </c>
      <c r="N2874" s="4">
        <v>0</v>
      </c>
      <c r="O2874" s="16">
        <f>(E2874/D2874)*100</f>
        <v>0</v>
      </c>
      <c r="P2874" s="7" t="e">
        <f t="shared" si="134"/>
        <v>#DIV/0!</v>
      </c>
      <c r="Q2874" s="4" t="str">
        <f>LEFT(T2874,FIND("/",T2874,1)-1)</f>
        <v>theater</v>
      </c>
      <c r="R2874" s="4" t="str">
        <f>RIGHT(T2874,LEN(T2874)-FIND("/",T2874))</f>
        <v>plays</v>
      </c>
      <c r="S2874" s="4" t="b">
        <v>0</v>
      </c>
      <c r="T2874" s="4" t="s">
        <v>8271</v>
      </c>
    </row>
    <row r="2875" spans="1:20" ht="28.8" x14ac:dyDescent="0.3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11">
        <f t="shared" si="132"/>
        <v>42032.609155092585</v>
      </c>
      <c r="K2875" s="4">
        <v>1419881831</v>
      </c>
      <c r="L2875" s="11">
        <f t="shared" si="133"/>
        <v>42002.609155092585</v>
      </c>
      <c r="M2875" s="4" t="b">
        <v>0</v>
      </c>
      <c r="N2875" s="4">
        <v>8</v>
      </c>
      <c r="O2875" s="16">
        <f>(E2875/D2875)*100</f>
        <v>38.119999999999997</v>
      </c>
      <c r="P2875" s="7">
        <f t="shared" si="134"/>
        <v>119.125</v>
      </c>
      <c r="Q2875" s="4" t="str">
        <f>LEFT(T2875,FIND("/",T2875,1)-1)</f>
        <v>theater</v>
      </c>
      <c r="R2875" s="4" t="str">
        <f>RIGHT(T2875,LEN(T2875)-FIND("/",T2875))</f>
        <v>plays</v>
      </c>
      <c r="S2875" s="4" t="b">
        <v>0</v>
      </c>
      <c r="T2875" s="4" t="s">
        <v>8271</v>
      </c>
    </row>
    <row r="2876" spans="1:20" ht="28.8" x14ac:dyDescent="0.3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11">
        <f t="shared" si="132"/>
        <v>42752.636412037034</v>
      </c>
      <c r="K2876" s="4">
        <v>1482092186</v>
      </c>
      <c r="L2876" s="11">
        <f t="shared" si="133"/>
        <v>42722.636412037034</v>
      </c>
      <c r="M2876" s="4" t="b">
        <v>0</v>
      </c>
      <c r="N2876" s="4">
        <v>3</v>
      </c>
      <c r="O2876" s="16">
        <f>(E2876/D2876)*100</f>
        <v>5.42</v>
      </c>
      <c r="P2876" s="7">
        <f t="shared" si="134"/>
        <v>90.333333333333329</v>
      </c>
      <c r="Q2876" s="4" t="str">
        <f>LEFT(T2876,FIND("/",T2876,1)-1)</f>
        <v>theater</v>
      </c>
      <c r="R2876" s="4" t="str">
        <f>RIGHT(T2876,LEN(T2876)-FIND("/",T2876))</f>
        <v>plays</v>
      </c>
      <c r="S2876" s="4" t="b">
        <v>0</v>
      </c>
      <c r="T2876" s="4" t="s">
        <v>8271</v>
      </c>
    </row>
    <row r="2877" spans="1:20" ht="28.8" x14ac:dyDescent="0.3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11">
        <f t="shared" si="132"/>
        <v>42494.920057870368</v>
      </c>
      <c r="K2877" s="4">
        <v>1459825493</v>
      </c>
      <c r="L2877" s="11">
        <f t="shared" si="133"/>
        <v>42464.920057870368</v>
      </c>
      <c r="M2877" s="4" t="b">
        <v>0</v>
      </c>
      <c r="N2877" s="4">
        <v>3</v>
      </c>
      <c r="O2877" s="16">
        <f>(E2877/D2877)*100</f>
        <v>3.4999999999999996E-2</v>
      </c>
      <c r="P2877" s="7">
        <f t="shared" si="134"/>
        <v>2.3333333333333335</v>
      </c>
      <c r="Q2877" s="4" t="str">
        <f>LEFT(T2877,FIND("/",T2877,1)-1)</f>
        <v>theater</v>
      </c>
      <c r="R2877" s="4" t="str">
        <f>RIGHT(T2877,LEN(T2877)-FIND("/",T2877))</f>
        <v>plays</v>
      </c>
      <c r="S2877" s="4" t="b">
        <v>0</v>
      </c>
      <c r="T2877" s="4" t="s">
        <v>8271</v>
      </c>
    </row>
    <row r="2878" spans="1:20" x14ac:dyDescent="0.3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11">
        <f t="shared" si="132"/>
        <v>42201.535636574066</v>
      </c>
      <c r="K2878" s="4">
        <v>1434477079</v>
      </c>
      <c r="L2878" s="11">
        <f t="shared" si="133"/>
        <v>42171.535636574066</v>
      </c>
      <c r="M2878" s="4" t="b">
        <v>0</v>
      </c>
      <c r="N2878" s="4">
        <v>0</v>
      </c>
      <c r="O2878" s="16">
        <f>(E2878/D2878)*100</f>
        <v>0</v>
      </c>
      <c r="P2878" s="7" t="e">
        <f t="shared" si="134"/>
        <v>#DIV/0!</v>
      </c>
      <c r="Q2878" s="4" t="str">
        <f>LEFT(T2878,FIND("/",T2878,1)-1)</f>
        <v>theater</v>
      </c>
      <c r="R2878" s="4" t="str">
        <f>RIGHT(T2878,LEN(T2878)-FIND("/",T2878))</f>
        <v>plays</v>
      </c>
      <c r="S2878" s="4" t="b">
        <v>0</v>
      </c>
      <c r="T2878" s="4" t="s">
        <v>8271</v>
      </c>
    </row>
    <row r="2879" spans="1:20" ht="43.2" x14ac:dyDescent="0.3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11">
        <f t="shared" si="132"/>
        <v>42704.499999999993</v>
      </c>
      <c r="K2879" s="4">
        <v>1477781724</v>
      </c>
      <c r="L2879" s="11">
        <f t="shared" si="133"/>
        <v>42672.746805555551</v>
      </c>
      <c r="M2879" s="4" t="b">
        <v>0</v>
      </c>
      <c r="N2879" s="4">
        <v>6</v>
      </c>
      <c r="O2879" s="16">
        <f>(E2879/D2879)*100</f>
        <v>10.833333333333334</v>
      </c>
      <c r="P2879" s="7">
        <f t="shared" si="134"/>
        <v>108.33333333333333</v>
      </c>
      <c r="Q2879" s="4" t="str">
        <f>LEFT(T2879,FIND("/",T2879,1)-1)</f>
        <v>theater</v>
      </c>
      <c r="R2879" s="4" t="str">
        <f>RIGHT(T2879,LEN(T2879)-FIND("/",T2879))</f>
        <v>plays</v>
      </c>
      <c r="S2879" s="4" t="b">
        <v>0</v>
      </c>
      <c r="T2879" s="4" t="s">
        <v>8271</v>
      </c>
    </row>
    <row r="2880" spans="1:20" ht="28.8" x14ac:dyDescent="0.3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11">
        <f t="shared" si="132"/>
        <v>42188.407349537032</v>
      </c>
      <c r="K2880" s="4">
        <v>1430750795</v>
      </c>
      <c r="L2880" s="11">
        <f t="shared" si="133"/>
        <v>42128.407349537032</v>
      </c>
      <c r="M2880" s="4" t="b">
        <v>0</v>
      </c>
      <c r="N2880" s="4">
        <v>4</v>
      </c>
      <c r="O2880" s="16">
        <f>(E2880/D2880)*100</f>
        <v>2.1</v>
      </c>
      <c r="P2880" s="7">
        <f t="shared" si="134"/>
        <v>15.75</v>
      </c>
      <c r="Q2880" s="4" t="str">
        <f>LEFT(T2880,FIND("/",T2880,1)-1)</f>
        <v>theater</v>
      </c>
      <c r="R2880" s="4" t="str">
        <f>RIGHT(T2880,LEN(T2880)-FIND("/",T2880))</f>
        <v>plays</v>
      </c>
      <c r="S2880" s="4" t="b">
        <v>0</v>
      </c>
      <c r="T2880" s="4" t="s">
        <v>8271</v>
      </c>
    </row>
    <row r="2881" spans="1:20" x14ac:dyDescent="0.3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11">
        <f t="shared" si="132"/>
        <v>42389.516909722217</v>
      </c>
      <c r="K2881" s="4">
        <v>1450718661</v>
      </c>
      <c r="L2881" s="11">
        <f t="shared" si="133"/>
        <v>42359.516909722217</v>
      </c>
      <c r="M2881" s="4" t="b">
        <v>0</v>
      </c>
      <c r="N2881" s="4">
        <v>1</v>
      </c>
      <c r="O2881" s="16">
        <f>(E2881/D2881)*100</f>
        <v>0.2589285714285714</v>
      </c>
      <c r="P2881" s="7">
        <f t="shared" si="134"/>
        <v>29</v>
      </c>
      <c r="Q2881" s="4" t="str">
        <f>LEFT(T2881,FIND("/",T2881,1)-1)</f>
        <v>theater</v>
      </c>
      <c r="R2881" s="4" t="str">
        <f>RIGHT(T2881,LEN(T2881)-FIND("/",T2881))</f>
        <v>plays</v>
      </c>
      <c r="S2881" s="4" t="b">
        <v>0</v>
      </c>
      <c r="T2881" s="4" t="s">
        <v>8271</v>
      </c>
    </row>
    <row r="2882" spans="1:20" ht="28.8" x14ac:dyDescent="0.3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11">
        <f t="shared" si="132"/>
        <v>42236.503472222219</v>
      </c>
      <c r="K2882" s="4">
        <v>1436305452</v>
      </c>
      <c r="L2882" s="11">
        <f t="shared" si="133"/>
        <v>42192.69736111111</v>
      </c>
      <c r="M2882" s="4" t="b">
        <v>0</v>
      </c>
      <c r="N2882" s="4">
        <v>29</v>
      </c>
      <c r="O2882" s="16">
        <f>(E2882/D2882)*100</f>
        <v>23.333333333333332</v>
      </c>
      <c r="P2882" s="7">
        <f t="shared" si="134"/>
        <v>96.551724137931032</v>
      </c>
      <c r="Q2882" s="4" t="str">
        <f>LEFT(T2882,FIND("/",T2882,1)-1)</f>
        <v>theater</v>
      </c>
      <c r="R2882" s="4" t="str">
        <f>RIGHT(T2882,LEN(T2882)-FIND("/",T2882))</f>
        <v>plays</v>
      </c>
      <c r="S2882" s="4" t="b">
        <v>0</v>
      </c>
      <c r="T2882" s="4" t="s">
        <v>8271</v>
      </c>
    </row>
    <row r="2883" spans="1:20" ht="28.8" x14ac:dyDescent="0.3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11">
        <f t="shared" ref="J2883:J2946" si="135">(((I2883/60)/60)/24)+DATE(1970,1,1)+(-5/24)</f>
        <v>41976.430972222217</v>
      </c>
      <c r="K2883" s="4">
        <v>1412432436</v>
      </c>
      <c r="L2883" s="11">
        <f t="shared" ref="L2883:L2946" si="136">(((K2883/60)/60)/24)+DATE(1970,1,1)+(-5/24)</f>
        <v>41916.389305555553</v>
      </c>
      <c r="M2883" s="4" t="b">
        <v>0</v>
      </c>
      <c r="N2883" s="4">
        <v>0</v>
      </c>
      <c r="O2883" s="16">
        <f>(E2883/D2883)*100</f>
        <v>0</v>
      </c>
      <c r="P2883" s="7" t="e">
        <f t="shared" ref="P2883:P2946" si="137">(E2883/N2883)</f>
        <v>#DIV/0!</v>
      </c>
      <c r="Q2883" s="4" t="str">
        <f>LEFT(T2883,FIND("/",T2883,1)-1)</f>
        <v>theater</v>
      </c>
      <c r="R2883" s="4" t="str">
        <f>RIGHT(T2883,LEN(T2883)-FIND("/",T2883))</f>
        <v>plays</v>
      </c>
      <c r="S2883" s="4" t="b">
        <v>0</v>
      </c>
      <c r="T2883" s="4" t="s">
        <v>8271</v>
      </c>
    </row>
    <row r="2884" spans="1:20" ht="28.8" x14ac:dyDescent="0.3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11">
        <f t="shared" si="135"/>
        <v>42491.387939814813</v>
      </c>
      <c r="K2884" s="4">
        <v>1459520318</v>
      </c>
      <c r="L2884" s="11">
        <f t="shared" si="136"/>
        <v>42461.387939814813</v>
      </c>
      <c r="M2884" s="4" t="b">
        <v>0</v>
      </c>
      <c r="N2884" s="4">
        <v>4</v>
      </c>
      <c r="O2884" s="16">
        <f>(E2884/D2884)*100</f>
        <v>33.6</v>
      </c>
      <c r="P2884" s="7">
        <f t="shared" si="137"/>
        <v>63</v>
      </c>
      <c r="Q2884" s="4" t="str">
        <f>LEFT(T2884,FIND("/",T2884,1)-1)</f>
        <v>theater</v>
      </c>
      <c r="R2884" s="4" t="str">
        <f>RIGHT(T2884,LEN(T2884)-FIND("/",T2884))</f>
        <v>plays</v>
      </c>
      <c r="S2884" s="4" t="b">
        <v>0</v>
      </c>
      <c r="T2884" s="4" t="s">
        <v>8271</v>
      </c>
    </row>
    <row r="2885" spans="1:20" ht="28.8" x14ac:dyDescent="0.3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11">
        <f t="shared" si="135"/>
        <v>42405.999305555553</v>
      </c>
      <c r="K2885" s="4">
        <v>1451684437</v>
      </c>
      <c r="L2885" s="11">
        <f t="shared" si="136"/>
        <v>42370.694872685184</v>
      </c>
      <c r="M2885" s="4" t="b">
        <v>0</v>
      </c>
      <c r="N2885" s="4">
        <v>5</v>
      </c>
      <c r="O2885" s="16">
        <f>(E2885/D2885)*100</f>
        <v>19.079999999999998</v>
      </c>
      <c r="P2885" s="7">
        <f t="shared" si="137"/>
        <v>381.6</v>
      </c>
      <c r="Q2885" s="4" t="str">
        <f>LEFT(T2885,FIND("/",T2885,1)-1)</f>
        <v>theater</v>
      </c>
      <c r="R2885" s="4" t="str">
        <f>RIGHT(T2885,LEN(T2885)-FIND("/",T2885))</f>
        <v>plays</v>
      </c>
      <c r="S2885" s="4" t="b">
        <v>0</v>
      </c>
      <c r="T2885" s="4" t="s">
        <v>8271</v>
      </c>
    </row>
    <row r="2886" spans="1:20" x14ac:dyDescent="0.3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11">
        <f t="shared" si="135"/>
        <v>41978.518923611111</v>
      </c>
      <c r="K2886" s="4">
        <v>1415208435</v>
      </c>
      <c r="L2886" s="11">
        <f t="shared" si="136"/>
        <v>41948.518923611111</v>
      </c>
      <c r="M2886" s="4" t="b">
        <v>0</v>
      </c>
      <c r="N2886" s="4">
        <v>4</v>
      </c>
      <c r="O2886" s="16">
        <f>(E2886/D2886)*100</f>
        <v>0.41111111111111115</v>
      </c>
      <c r="P2886" s="7">
        <f t="shared" si="137"/>
        <v>46.25</v>
      </c>
      <c r="Q2886" s="4" t="str">
        <f>LEFT(T2886,FIND("/",T2886,1)-1)</f>
        <v>theater</v>
      </c>
      <c r="R2886" s="4" t="str">
        <f>RIGHT(T2886,LEN(T2886)-FIND("/",T2886))</f>
        <v>plays</v>
      </c>
      <c r="S2886" s="4" t="b">
        <v>0</v>
      </c>
      <c r="T2886" s="4" t="s">
        <v>8271</v>
      </c>
    </row>
    <row r="2887" spans="1:20" x14ac:dyDescent="0.3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11">
        <f t="shared" si="135"/>
        <v>42076.82640046296</v>
      </c>
      <c r="K2887" s="4">
        <v>1423705801</v>
      </c>
      <c r="L2887" s="11">
        <f t="shared" si="136"/>
        <v>42046.868067129624</v>
      </c>
      <c r="M2887" s="4" t="b">
        <v>0</v>
      </c>
      <c r="N2887" s="4">
        <v>5</v>
      </c>
      <c r="O2887" s="16">
        <f>(E2887/D2887)*100</f>
        <v>32.5</v>
      </c>
      <c r="P2887" s="7">
        <f t="shared" si="137"/>
        <v>26</v>
      </c>
      <c r="Q2887" s="4" t="str">
        <f>LEFT(T2887,FIND("/",T2887,1)-1)</f>
        <v>theater</v>
      </c>
      <c r="R2887" s="4" t="str">
        <f>RIGHT(T2887,LEN(T2887)-FIND("/",T2887))</f>
        <v>plays</v>
      </c>
      <c r="S2887" s="4" t="b">
        <v>0</v>
      </c>
      <c r="T2887" s="4" t="s">
        <v>8271</v>
      </c>
    </row>
    <row r="2888" spans="1:20" ht="28.8" x14ac:dyDescent="0.3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11">
        <f t="shared" si="135"/>
        <v>42265.957638888889</v>
      </c>
      <c r="K2888" s="4">
        <v>1442243484</v>
      </c>
      <c r="L2888" s="11">
        <f t="shared" si="136"/>
        <v>42261.424583333333</v>
      </c>
      <c r="M2888" s="4" t="b">
        <v>0</v>
      </c>
      <c r="N2888" s="4">
        <v>1</v>
      </c>
      <c r="O2888" s="16">
        <f>(E2888/D2888)*100</f>
        <v>5</v>
      </c>
      <c r="P2888" s="7">
        <f t="shared" si="137"/>
        <v>10</v>
      </c>
      <c r="Q2888" s="4" t="str">
        <f>LEFT(T2888,FIND("/",T2888,1)-1)</f>
        <v>theater</v>
      </c>
      <c r="R2888" s="4" t="str">
        <f>RIGHT(T2888,LEN(T2888)-FIND("/",T2888))</f>
        <v>plays</v>
      </c>
      <c r="S2888" s="4" t="b">
        <v>0</v>
      </c>
      <c r="T2888" s="4" t="s">
        <v>8271</v>
      </c>
    </row>
    <row r="2889" spans="1:20" ht="28.8" x14ac:dyDescent="0.3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11">
        <f t="shared" si="135"/>
        <v>42015.219027777777</v>
      </c>
      <c r="K2889" s="4">
        <v>1418379324</v>
      </c>
      <c r="L2889" s="11">
        <f t="shared" si="136"/>
        <v>41985.219027777777</v>
      </c>
      <c r="M2889" s="4" t="b">
        <v>0</v>
      </c>
      <c r="N2889" s="4">
        <v>1</v>
      </c>
      <c r="O2889" s="16">
        <f>(E2889/D2889)*100</f>
        <v>0.16666666666666669</v>
      </c>
      <c r="P2889" s="7">
        <f t="shared" si="137"/>
        <v>5</v>
      </c>
      <c r="Q2889" s="4" t="str">
        <f>LEFT(T2889,FIND("/",T2889,1)-1)</f>
        <v>theater</v>
      </c>
      <c r="R2889" s="4" t="str">
        <f>RIGHT(T2889,LEN(T2889)-FIND("/",T2889))</f>
        <v>plays</v>
      </c>
      <c r="S2889" s="4" t="b">
        <v>0</v>
      </c>
      <c r="T2889" s="4" t="s">
        <v>8271</v>
      </c>
    </row>
    <row r="2890" spans="1:20" ht="28.8" x14ac:dyDescent="0.3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11">
        <f t="shared" si="135"/>
        <v>41929.999305555553</v>
      </c>
      <c r="K2890" s="4">
        <v>1412945440</v>
      </c>
      <c r="L2890" s="11">
        <f t="shared" si="136"/>
        <v>41922.326851851853</v>
      </c>
      <c r="M2890" s="4" t="b">
        <v>0</v>
      </c>
      <c r="N2890" s="4">
        <v>0</v>
      </c>
      <c r="O2890" s="16">
        <f>(E2890/D2890)*100</f>
        <v>0</v>
      </c>
      <c r="P2890" s="7" t="e">
        <f t="shared" si="137"/>
        <v>#DIV/0!</v>
      </c>
      <c r="Q2890" s="4" t="str">
        <f>LEFT(T2890,FIND("/",T2890,1)-1)</f>
        <v>theater</v>
      </c>
      <c r="R2890" s="4" t="str">
        <f>RIGHT(T2890,LEN(T2890)-FIND("/",T2890))</f>
        <v>plays</v>
      </c>
      <c r="S2890" s="4" t="b">
        <v>0</v>
      </c>
      <c r="T2890" s="4" t="s">
        <v>8271</v>
      </c>
    </row>
    <row r="2891" spans="1:20" x14ac:dyDescent="0.3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11">
        <f t="shared" si="135"/>
        <v>41880.654918981476</v>
      </c>
      <c r="K2891" s="4">
        <v>1406752985</v>
      </c>
      <c r="L2891" s="11">
        <f t="shared" si="136"/>
        <v>41850.654918981476</v>
      </c>
      <c r="M2891" s="4" t="b">
        <v>0</v>
      </c>
      <c r="N2891" s="4">
        <v>14</v>
      </c>
      <c r="O2891" s="16">
        <f>(E2891/D2891)*100</f>
        <v>38.066666666666663</v>
      </c>
      <c r="P2891" s="7">
        <f t="shared" si="137"/>
        <v>81.571428571428569</v>
      </c>
      <c r="Q2891" s="4" t="str">
        <f>LEFT(T2891,FIND("/",T2891,1)-1)</f>
        <v>theater</v>
      </c>
      <c r="R2891" s="4" t="str">
        <f>RIGHT(T2891,LEN(T2891)-FIND("/",T2891))</f>
        <v>plays</v>
      </c>
      <c r="S2891" s="4" t="b">
        <v>0</v>
      </c>
      <c r="T2891" s="4" t="s">
        <v>8271</v>
      </c>
    </row>
    <row r="2892" spans="1:20" ht="28.8" x14ac:dyDescent="0.3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11">
        <f t="shared" si="135"/>
        <v>41859.916666666664</v>
      </c>
      <c r="K2892" s="4">
        <v>1405100992</v>
      </c>
      <c r="L2892" s="11">
        <f t="shared" si="136"/>
        <v>41831.534629629627</v>
      </c>
      <c r="M2892" s="4" t="b">
        <v>0</v>
      </c>
      <c r="N2892" s="4">
        <v>3</v>
      </c>
      <c r="O2892" s="16">
        <f>(E2892/D2892)*100</f>
        <v>1.05</v>
      </c>
      <c r="P2892" s="7">
        <f t="shared" si="137"/>
        <v>7</v>
      </c>
      <c r="Q2892" s="4" t="str">
        <f>LEFT(T2892,FIND("/",T2892,1)-1)</f>
        <v>theater</v>
      </c>
      <c r="R2892" s="4" t="str">
        <f>RIGHT(T2892,LEN(T2892)-FIND("/",T2892))</f>
        <v>plays</v>
      </c>
      <c r="S2892" s="4" t="b">
        <v>0</v>
      </c>
      <c r="T2892" s="4" t="s">
        <v>8271</v>
      </c>
    </row>
    <row r="2893" spans="1:20" ht="28.8" x14ac:dyDescent="0.3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11">
        <f t="shared" si="135"/>
        <v>42475.633425925924</v>
      </c>
      <c r="K2893" s="4">
        <v>1455570728</v>
      </c>
      <c r="L2893" s="11">
        <f t="shared" si="136"/>
        <v>42415.675092592595</v>
      </c>
      <c r="M2893" s="4" t="b">
        <v>0</v>
      </c>
      <c r="N2893" s="4">
        <v>10</v>
      </c>
      <c r="O2893" s="16">
        <f>(E2893/D2893)*100</f>
        <v>2.73</v>
      </c>
      <c r="P2893" s="7">
        <f t="shared" si="137"/>
        <v>27.3</v>
      </c>
      <c r="Q2893" s="4" t="str">
        <f>LEFT(T2893,FIND("/",T2893,1)-1)</f>
        <v>theater</v>
      </c>
      <c r="R2893" s="4" t="str">
        <f>RIGHT(T2893,LEN(T2893)-FIND("/",T2893))</f>
        <v>plays</v>
      </c>
      <c r="S2893" s="4" t="b">
        <v>0</v>
      </c>
      <c r="T2893" s="4" t="s">
        <v>8271</v>
      </c>
    </row>
    <row r="2894" spans="1:20" x14ac:dyDescent="0.3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11">
        <f t="shared" si="135"/>
        <v>41876.666666666664</v>
      </c>
      <c r="K2894" s="4">
        <v>1408381704</v>
      </c>
      <c r="L2894" s="11">
        <f t="shared" si="136"/>
        <v>41869.505833333329</v>
      </c>
      <c r="M2894" s="4" t="b">
        <v>0</v>
      </c>
      <c r="N2894" s="4">
        <v>17</v>
      </c>
      <c r="O2894" s="16">
        <f>(E2894/D2894)*100</f>
        <v>9.0909090909090917</v>
      </c>
      <c r="P2894" s="7">
        <f t="shared" si="137"/>
        <v>29.411764705882351</v>
      </c>
      <c r="Q2894" s="4" t="str">
        <f>LEFT(T2894,FIND("/",T2894,1)-1)</f>
        <v>theater</v>
      </c>
      <c r="R2894" s="4" t="str">
        <f>RIGHT(T2894,LEN(T2894)-FIND("/",T2894))</f>
        <v>plays</v>
      </c>
      <c r="S2894" s="4" t="b">
        <v>0</v>
      </c>
      <c r="T2894" s="4" t="s">
        <v>8271</v>
      </c>
    </row>
    <row r="2895" spans="1:20" x14ac:dyDescent="0.3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11">
        <f t="shared" si="135"/>
        <v>42012.874999999993</v>
      </c>
      <c r="K2895" s="4">
        <v>1415644395</v>
      </c>
      <c r="L2895" s="11">
        <f t="shared" si="136"/>
        <v>41953.564756944441</v>
      </c>
      <c r="M2895" s="4" t="b">
        <v>0</v>
      </c>
      <c r="N2895" s="4">
        <v>2</v>
      </c>
      <c r="O2895" s="16">
        <f>(E2895/D2895)*100</f>
        <v>0.5</v>
      </c>
      <c r="P2895" s="7">
        <f t="shared" si="137"/>
        <v>12.5</v>
      </c>
      <c r="Q2895" s="4" t="str">
        <f>LEFT(T2895,FIND("/",T2895,1)-1)</f>
        <v>theater</v>
      </c>
      <c r="R2895" s="4" t="str">
        <f>RIGHT(T2895,LEN(T2895)-FIND("/",T2895))</f>
        <v>plays</v>
      </c>
      <c r="S2895" s="4" t="b">
        <v>0</v>
      </c>
      <c r="T2895" s="4" t="s">
        <v>8271</v>
      </c>
    </row>
    <row r="2896" spans="1:20" x14ac:dyDescent="0.3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11">
        <f t="shared" si="135"/>
        <v>42097.736284722218</v>
      </c>
      <c r="K2896" s="4">
        <v>1422920415</v>
      </c>
      <c r="L2896" s="11">
        <f t="shared" si="136"/>
        <v>42037.777951388889</v>
      </c>
      <c r="M2896" s="4" t="b">
        <v>0</v>
      </c>
      <c r="N2896" s="4">
        <v>0</v>
      </c>
      <c r="O2896" s="16">
        <f>(E2896/D2896)*100</f>
        <v>0</v>
      </c>
      <c r="P2896" s="7" t="e">
        <f t="shared" si="137"/>
        <v>#DIV/0!</v>
      </c>
      <c r="Q2896" s="4" t="str">
        <f>LEFT(T2896,FIND("/",T2896,1)-1)</f>
        <v>theater</v>
      </c>
      <c r="R2896" s="4" t="str">
        <f>RIGHT(T2896,LEN(T2896)-FIND("/",T2896))</f>
        <v>plays</v>
      </c>
      <c r="S2896" s="4" t="b">
        <v>0</v>
      </c>
      <c r="T2896" s="4" t="s">
        <v>8271</v>
      </c>
    </row>
    <row r="2897" spans="1:20" ht="28.8" x14ac:dyDescent="0.3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11">
        <f t="shared" si="135"/>
        <v>41812.666666666664</v>
      </c>
      <c r="K2897" s="4">
        <v>1403356792</v>
      </c>
      <c r="L2897" s="11">
        <f t="shared" si="136"/>
        <v>41811.347129629627</v>
      </c>
      <c r="M2897" s="4" t="b">
        <v>0</v>
      </c>
      <c r="N2897" s="4">
        <v>4</v>
      </c>
      <c r="O2897" s="16">
        <f>(E2897/D2897)*100</f>
        <v>4.5999999999999996</v>
      </c>
      <c r="P2897" s="7">
        <f t="shared" si="137"/>
        <v>5.75</v>
      </c>
      <c r="Q2897" s="4" t="str">
        <f>LEFT(T2897,FIND("/",T2897,1)-1)</f>
        <v>theater</v>
      </c>
      <c r="R2897" s="4" t="str">
        <f>RIGHT(T2897,LEN(T2897)-FIND("/",T2897))</f>
        <v>plays</v>
      </c>
      <c r="S2897" s="4" t="b">
        <v>0</v>
      </c>
      <c r="T2897" s="4" t="s">
        <v>8271</v>
      </c>
    </row>
    <row r="2898" spans="1:20" ht="28.8" x14ac:dyDescent="0.3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11">
        <f t="shared" si="135"/>
        <v>42716.041666666664</v>
      </c>
      <c r="K2898" s="4">
        <v>1480283321</v>
      </c>
      <c r="L2898" s="11">
        <f t="shared" si="136"/>
        <v>42701.700474537036</v>
      </c>
      <c r="M2898" s="4" t="b">
        <v>0</v>
      </c>
      <c r="N2898" s="4">
        <v>12</v>
      </c>
      <c r="O2898" s="16">
        <f>(E2898/D2898)*100</f>
        <v>20.833333333333336</v>
      </c>
      <c r="P2898" s="7">
        <f t="shared" si="137"/>
        <v>52.083333333333336</v>
      </c>
      <c r="Q2898" s="4" t="str">
        <f>LEFT(T2898,FIND("/",T2898,1)-1)</f>
        <v>theater</v>
      </c>
      <c r="R2898" s="4" t="str">
        <f>RIGHT(T2898,LEN(T2898)-FIND("/",T2898))</f>
        <v>plays</v>
      </c>
      <c r="S2898" s="4" t="b">
        <v>0</v>
      </c>
      <c r="T2898" s="4" t="s">
        <v>8271</v>
      </c>
    </row>
    <row r="2899" spans="1:20" ht="28.8" x14ac:dyDescent="0.3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11">
        <f t="shared" si="135"/>
        <v>42288.436863425923</v>
      </c>
      <c r="K2899" s="4">
        <v>1441985458</v>
      </c>
      <c r="L2899" s="11">
        <f t="shared" si="136"/>
        <v>42258.438171296293</v>
      </c>
      <c r="M2899" s="4" t="b">
        <v>0</v>
      </c>
      <c r="N2899" s="4">
        <v>3</v>
      </c>
      <c r="O2899" s="16">
        <f>(E2899/D2899)*100</f>
        <v>4.583333333333333</v>
      </c>
      <c r="P2899" s="7">
        <f t="shared" si="137"/>
        <v>183.33333333333334</v>
      </c>
      <c r="Q2899" s="4" t="str">
        <f>LEFT(T2899,FIND("/",T2899,1)-1)</f>
        <v>theater</v>
      </c>
      <c r="R2899" s="4" t="str">
        <f>RIGHT(T2899,LEN(T2899)-FIND("/",T2899))</f>
        <v>plays</v>
      </c>
      <c r="S2899" s="4" t="b">
        <v>0</v>
      </c>
      <c r="T2899" s="4" t="s">
        <v>8271</v>
      </c>
    </row>
    <row r="2900" spans="1:20" ht="28.8" x14ac:dyDescent="0.3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11">
        <f t="shared" si="135"/>
        <v>42308.456631944442</v>
      </c>
      <c r="K2900" s="4">
        <v>1443715053</v>
      </c>
      <c r="L2900" s="11">
        <f t="shared" si="136"/>
        <v>42278.456631944442</v>
      </c>
      <c r="M2900" s="4" t="b">
        <v>0</v>
      </c>
      <c r="N2900" s="4">
        <v>12</v>
      </c>
      <c r="O2900" s="16">
        <f>(E2900/D2900)*100</f>
        <v>4.2133333333333338</v>
      </c>
      <c r="P2900" s="7">
        <f t="shared" si="137"/>
        <v>26.333333333333332</v>
      </c>
      <c r="Q2900" s="4" t="str">
        <f>LEFT(T2900,FIND("/",T2900,1)-1)</f>
        <v>theater</v>
      </c>
      <c r="R2900" s="4" t="str">
        <f>RIGHT(T2900,LEN(T2900)-FIND("/",T2900))</f>
        <v>plays</v>
      </c>
      <c r="S2900" s="4" t="b">
        <v>0</v>
      </c>
      <c r="T2900" s="4" t="s">
        <v>8271</v>
      </c>
    </row>
    <row r="2901" spans="1:20" ht="28.8" x14ac:dyDescent="0.3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11">
        <f t="shared" si="135"/>
        <v>42574.869884259257</v>
      </c>
      <c r="K2901" s="4">
        <v>1464141158</v>
      </c>
      <c r="L2901" s="11">
        <f t="shared" si="136"/>
        <v>42514.869884259257</v>
      </c>
      <c r="M2901" s="4" t="b">
        <v>0</v>
      </c>
      <c r="N2901" s="4">
        <v>0</v>
      </c>
      <c r="O2901" s="16">
        <f>(E2901/D2901)*100</f>
        <v>0</v>
      </c>
      <c r="P2901" s="7" t="e">
        <f t="shared" si="137"/>
        <v>#DIV/0!</v>
      </c>
      <c r="Q2901" s="4" t="str">
        <f>LEFT(T2901,FIND("/",T2901,1)-1)</f>
        <v>theater</v>
      </c>
      <c r="R2901" s="4" t="str">
        <f>RIGHT(T2901,LEN(T2901)-FIND("/",T2901))</f>
        <v>plays</v>
      </c>
      <c r="S2901" s="4" t="b">
        <v>0</v>
      </c>
      <c r="T2901" s="4" t="s">
        <v>8271</v>
      </c>
    </row>
    <row r="2902" spans="1:20" ht="28.8" x14ac:dyDescent="0.3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11">
        <f t="shared" si="135"/>
        <v>41860.025833333333</v>
      </c>
      <c r="K2902" s="4">
        <v>1404970632</v>
      </c>
      <c r="L2902" s="11">
        <f t="shared" si="136"/>
        <v>41830.025833333333</v>
      </c>
      <c r="M2902" s="4" t="b">
        <v>0</v>
      </c>
      <c r="N2902" s="4">
        <v>7</v>
      </c>
      <c r="O2902" s="16">
        <f>(E2902/D2902)*100</f>
        <v>61.909090909090914</v>
      </c>
      <c r="P2902" s="7">
        <f t="shared" si="137"/>
        <v>486.42857142857144</v>
      </c>
      <c r="Q2902" s="4" t="str">
        <f>LEFT(T2902,FIND("/",T2902,1)-1)</f>
        <v>theater</v>
      </c>
      <c r="R2902" s="4" t="str">
        <f>RIGHT(T2902,LEN(T2902)-FIND("/",T2902))</f>
        <v>plays</v>
      </c>
      <c r="S2902" s="4" t="b">
        <v>0</v>
      </c>
      <c r="T2902" s="4" t="s">
        <v>8271</v>
      </c>
    </row>
    <row r="2903" spans="1:20" ht="28.8" x14ac:dyDescent="0.3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11">
        <f t="shared" si="135"/>
        <v>42042.696053240739</v>
      </c>
      <c r="K2903" s="4">
        <v>1418161339</v>
      </c>
      <c r="L2903" s="11">
        <f t="shared" si="136"/>
        <v>41982.696053240739</v>
      </c>
      <c r="M2903" s="4" t="b">
        <v>0</v>
      </c>
      <c r="N2903" s="4">
        <v>2</v>
      </c>
      <c r="O2903" s="16">
        <f>(E2903/D2903)*100</f>
        <v>0.8</v>
      </c>
      <c r="P2903" s="7">
        <f t="shared" si="137"/>
        <v>3</v>
      </c>
      <c r="Q2903" s="4" t="str">
        <f>LEFT(T2903,FIND("/",T2903,1)-1)</f>
        <v>theater</v>
      </c>
      <c r="R2903" s="4" t="str">
        <f>RIGHT(T2903,LEN(T2903)-FIND("/",T2903))</f>
        <v>plays</v>
      </c>
      <c r="S2903" s="4" t="b">
        <v>0</v>
      </c>
      <c r="T2903" s="4" t="s">
        <v>8271</v>
      </c>
    </row>
    <row r="2904" spans="1:20" x14ac:dyDescent="0.3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11">
        <f t="shared" si="135"/>
        <v>42240.231435185182</v>
      </c>
      <c r="K2904" s="4">
        <v>1437820396</v>
      </c>
      <c r="L2904" s="11">
        <f t="shared" si="136"/>
        <v>42210.231435185182</v>
      </c>
      <c r="M2904" s="4" t="b">
        <v>0</v>
      </c>
      <c r="N2904" s="4">
        <v>1</v>
      </c>
      <c r="O2904" s="16">
        <f>(E2904/D2904)*100</f>
        <v>1.6666666666666666E-2</v>
      </c>
      <c r="P2904" s="7">
        <f t="shared" si="137"/>
        <v>25</v>
      </c>
      <c r="Q2904" s="4" t="str">
        <f>LEFT(T2904,FIND("/",T2904,1)-1)</f>
        <v>theater</v>
      </c>
      <c r="R2904" s="4" t="str">
        <f>RIGHT(T2904,LEN(T2904)-FIND("/",T2904))</f>
        <v>plays</v>
      </c>
      <c r="S2904" s="4" t="b">
        <v>0</v>
      </c>
      <c r="T2904" s="4" t="s">
        <v>8271</v>
      </c>
    </row>
    <row r="2905" spans="1:20" ht="28.8" x14ac:dyDescent="0.3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11">
        <f t="shared" si="135"/>
        <v>42255.95854166666</v>
      </c>
      <c r="K2905" s="4">
        <v>1436587218</v>
      </c>
      <c r="L2905" s="11">
        <f t="shared" si="136"/>
        <v>42195.95854166666</v>
      </c>
      <c r="M2905" s="4" t="b">
        <v>0</v>
      </c>
      <c r="N2905" s="4">
        <v>4</v>
      </c>
      <c r="O2905" s="16">
        <f>(E2905/D2905)*100</f>
        <v>0.77999999999999992</v>
      </c>
      <c r="P2905" s="7">
        <f t="shared" si="137"/>
        <v>9.75</v>
      </c>
      <c r="Q2905" s="4" t="str">
        <f>LEFT(T2905,FIND("/",T2905,1)-1)</f>
        <v>theater</v>
      </c>
      <c r="R2905" s="4" t="str">
        <f>RIGHT(T2905,LEN(T2905)-FIND("/",T2905))</f>
        <v>plays</v>
      </c>
      <c r="S2905" s="4" t="b">
        <v>0</v>
      </c>
      <c r="T2905" s="4" t="s">
        <v>8271</v>
      </c>
    </row>
    <row r="2906" spans="1:20" ht="28.8" x14ac:dyDescent="0.3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11">
        <f t="shared" si="135"/>
        <v>41952.291666666664</v>
      </c>
      <c r="K2906" s="4">
        <v>1414538031</v>
      </c>
      <c r="L2906" s="11">
        <f t="shared" si="136"/>
        <v>41940.759618055556</v>
      </c>
      <c r="M2906" s="4" t="b">
        <v>0</v>
      </c>
      <c r="N2906" s="4">
        <v>4</v>
      </c>
      <c r="O2906" s="16">
        <f>(E2906/D2906)*100</f>
        <v>5</v>
      </c>
      <c r="P2906" s="7">
        <f t="shared" si="137"/>
        <v>18.75</v>
      </c>
      <c r="Q2906" s="4" t="str">
        <f>LEFT(T2906,FIND("/",T2906,1)-1)</f>
        <v>theater</v>
      </c>
      <c r="R2906" s="4" t="str">
        <f>RIGHT(T2906,LEN(T2906)-FIND("/",T2906))</f>
        <v>plays</v>
      </c>
      <c r="S2906" s="4" t="b">
        <v>0</v>
      </c>
      <c r="T2906" s="4" t="s">
        <v>8271</v>
      </c>
    </row>
    <row r="2907" spans="1:20" x14ac:dyDescent="0.3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11">
        <f t="shared" si="135"/>
        <v>42619.848530092589</v>
      </c>
      <c r="K2907" s="4">
        <v>1472001713</v>
      </c>
      <c r="L2907" s="11">
        <f t="shared" si="136"/>
        <v>42605.848530092589</v>
      </c>
      <c r="M2907" s="4" t="b">
        <v>0</v>
      </c>
      <c r="N2907" s="4">
        <v>17</v>
      </c>
      <c r="O2907" s="16">
        <f>(E2907/D2907)*100</f>
        <v>17.771428571428572</v>
      </c>
      <c r="P2907" s="7">
        <f t="shared" si="137"/>
        <v>36.588235294117645</v>
      </c>
      <c r="Q2907" s="4" t="str">
        <f>LEFT(T2907,FIND("/",T2907,1)-1)</f>
        <v>theater</v>
      </c>
      <c r="R2907" s="4" t="str">
        <f>RIGHT(T2907,LEN(T2907)-FIND("/",T2907))</f>
        <v>plays</v>
      </c>
      <c r="S2907" s="4" t="b">
        <v>0</v>
      </c>
      <c r="T2907" s="4" t="s">
        <v>8271</v>
      </c>
    </row>
    <row r="2908" spans="1:20" ht="28.8" x14ac:dyDescent="0.3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11">
        <f t="shared" si="135"/>
        <v>42216.833333333336</v>
      </c>
      <c r="K2908" s="4">
        <v>1436888066</v>
      </c>
      <c r="L2908" s="11">
        <f t="shared" si="136"/>
        <v>42199.440578703703</v>
      </c>
      <c r="M2908" s="4" t="b">
        <v>0</v>
      </c>
      <c r="N2908" s="4">
        <v>7</v>
      </c>
      <c r="O2908" s="16">
        <f>(E2908/D2908)*100</f>
        <v>9.4166666666666661</v>
      </c>
      <c r="P2908" s="7">
        <f t="shared" si="137"/>
        <v>80.714285714285708</v>
      </c>
      <c r="Q2908" s="4" t="str">
        <f>LEFT(T2908,FIND("/",T2908,1)-1)</f>
        <v>theater</v>
      </c>
      <c r="R2908" s="4" t="str">
        <f>RIGHT(T2908,LEN(T2908)-FIND("/",T2908))</f>
        <v>plays</v>
      </c>
      <c r="S2908" s="4" t="b">
        <v>0</v>
      </c>
      <c r="T2908" s="4" t="s">
        <v>8271</v>
      </c>
    </row>
    <row r="2909" spans="1:20" ht="28.8" x14ac:dyDescent="0.3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11">
        <f t="shared" si="135"/>
        <v>42504.669409722213</v>
      </c>
      <c r="K2909" s="4">
        <v>1458075837</v>
      </c>
      <c r="L2909" s="11">
        <f t="shared" si="136"/>
        <v>42444.669409722213</v>
      </c>
      <c r="M2909" s="4" t="b">
        <v>0</v>
      </c>
      <c r="N2909" s="4">
        <v>2</v>
      </c>
      <c r="O2909" s="16">
        <f>(E2909/D2909)*100</f>
        <v>0.08</v>
      </c>
      <c r="P2909" s="7">
        <f t="shared" si="137"/>
        <v>1</v>
      </c>
      <c r="Q2909" s="4" t="str">
        <f>LEFT(T2909,FIND("/",T2909,1)-1)</f>
        <v>theater</v>
      </c>
      <c r="R2909" s="4" t="str">
        <f>RIGHT(T2909,LEN(T2909)-FIND("/",T2909))</f>
        <v>plays</v>
      </c>
      <c r="S2909" s="4" t="b">
        <v>0</v>
      </c>
      <c r="T2909" s="4" t="s">
        <v>8271</v>
      </c>
    </row>
    <row r="2910" spans="1:20" ht="28.8" x14ac:dyDescent="0.3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11">
        <f t="shared" si="135"/>
        <v>42529.523368055547</v>
      </c>
      <c r="K2910" s="4">
        <v>1462815219</v>
      </c>
      <c r="L2910" s="11">
        <f t="shared" si="136"/>
        <v>42499.523368055547</v>
      </c>
      <c r="M2910" s="4" t="b">
        <v>0</v>
      </c>
      <c r="N2910" s="4">
        <v>5</v>
      </c>
      <c r="O2910" s="16">
        <f>(E2910/D2910)*100</f>
        <v>2.75</v>
      </c>
      <c r="P2910" s="7">
        <f t="shared" si="137"/>
        <v>52.8</v>
      </c>
      <c r="Q2910" s="4" t="str">
        <f>LEFT(T2910,FIND("/",T2910,1)-1)</f>
        <v>theater</v>
      </c>
      <c r="R2910" s="4" t="str">
        <f>RIGHT(T2910,LEN(T2910)-FIND("/",T2910))</f>
        <v>plays</v>
      </c>
      <c r="S2910" s="4" t="b">
        <v>0</v>
      </c>
      <c r="T2910" s="4" t="s">
        <v>8271</v>
      </c>
    </row>
    <row r="2911" spans="1:20" ht="28.8" x14ac:dyDescent="0.3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11">
        <f t="shared" si="135"/>
        <v>41968.615277777775</v>
      </c>
      <c r="K2911" s="4">
        <v>1413527001</v>
      </c>
      <c r="L2911" s="11">
        <f t="shared" si="136"/>
        <v>41929.057881944442</v>
      </c>
      <c r="M2911" s="4" t="b">
        <v>0</v>
      </c>
      <c r="N2911" s="4">
        <v>1</v>
      </c>
      <c r="O2911" s="16">
        <f>(E2911/D2911)*100</f>
        <v>1.1111111111111112E-2</v>
      </c>
      <c r="P2911" s="7">
        <f t="shared" si="137"/>
        <v>20</v>
      </c>
      <c r="Q2911" s="4" t="str">
        <f>LEFT(T2911,FIND("/",T2911,1)-1)</f>
        <v>theater</v>
      </c>
      <c r="R2911" s="4" t="str">
        <f>RIGHT(T2911,LEN(T2911)-FIND("/",T2911))</f>
        <v>plays</v>
      </c>
      <c r="S2911" s="4" t="b">
        <v>0</v>
      </c>
      <c r="T2911" s="4" t="s">
        <v>8271</v>
      </c>
    </row>
    <row r="2912" spans="1:20" ht="28.8" x14ac:dyDescent="0.3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11">
        <f t="shared" si="135"/>
        <v>42167.632951388885</v>
      </c>
      <c r="K2912" s="4">
        <v>1428955887</v>
      </c>
      <c r="L2912" s="11">
        <f t="shared" si="136"/>
        <v>42107.632951388885</v>
      </c>
      <c r="M2912" s="4" t="b">
        <v>0</v>
      </c>
      <c r="N2912" s="4">
        <v>1</v>
      </c>
      <c r="O2912" s="16">
        <f>(E2912/D2912)*100</f>
        <v>3.3333333333333335E-3</v>
      </c>
      <c r="P2912" s="7">
        <f t="shared" si="137"/>
        <v>1</v>
      </c>
      <c r="Q2912" s="4" t="str">
        <f>LEFT(T2912,FIND("/",T2912,1)-1)</f>
        <v>theater</v>
      </c>
      <c r="R2912" s="4" t="str">
        <f>RIGHT(T2912,LEN(T2912)-FIND("/",T2912))</f>
        <v>plays</v>
      </c>
      <c r="S2912" s="4" t="b">
        <v>0</v>
      </c>
      <c r="T2912" s="4" t="s">
        <v>8271</v>
      </c>
    </row>
    <row r="2913" spans="1:20" ht="28.8" x14ac:dyDescent="0.3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11">
        <f t="shared" si="135"/>
        <v>42182.560486111113</v>
      </c>
      <c r="K2913" s="4">
        <v>1431973626</v>
      </c>
      <c r="L2913" s="11">
        <f t="shared" si="136"/>
        <v>42142.560486111113</v>
      </c>
      <c r="M2913" s="4" t="b">
        <v>0</v>
      </c>
      <c r="N2913" s="4">
        <v>14</v>
      </c>
      <c r="O2913" s="16">
        <f>(E2913/D2913)*100</f>
        <v>36.5</v>
      </c>
      <c r="P2913" s="7">
        <f t="shared" si="137"/>
        <v>46.928571428571431</v>
      </c>
      <c r="Q2913" s="4" t="str">
        <f>LEFT(T2913,FIND("/",T2913,1)-1)</f>
        <v>theater</v>
      </c>
      <c r="R2913" s="4" t="str">
        <f>RIGHT(T2913,LEN(T2913)-FIND("/",T2913))</f>
        <v>plays</v>
      </c>
      <c r="S2913" s="4" t="b">
        <v>0</v>
      </c>
      <c r="T2913" s="4" t="s">
        <v>8271</v>
      </c>
    </row>
    <row r="2914" spans="1:20" ht="28.8" x14ac:dyDescent="0.3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11">
        <f t="shared" si="135"/>
        <v>42383.923310185179</v>
      </c>
      <c r="K2914" s="4">
        <v>1450235374</v>
      </c>
      <c r="L2914" s="11">
        <f t="shared" si="136"/>
        <v>42353.923310185179</v>
      </c>
      <c r="M2914" s="4" t="b">
        <v>0</v>
      </c>
      <c r="N2914" s="4">
        <v>26</v>
      </c>
      <c r="O2914" s="16">
        <f>(E2914/D2914)*100</f>
        <v>14.058171745152354</v>
      </c>
      <c r="P2914" s="7">
        <f t="shared" si="137"/>
        <v>78.07692307692308</v>
      </c>
      <c r="Q2914" s="4" t="str">
        <f>LEFT(T2914,FIND("/",T2914,1)-1)</f>
        <v>theater</v>
      </c>
      <c r="R2914" s="4" t="str">
        <f>RIGHT(T2914,LEN(T2914)-FIND("/",T2914))</f>
        <v>plays</v>
      </c>
      <c r="S2914" s="4" t="b">
        <v>0</v>
      </c>
      <c r="T2914" s="4" t="s">
        <v>8271</v>
      </c>
    </row>
    <row r="2915" spans="1:20" ht="28.8" x14ac:dyDescent="0.3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11">
        <f t="shared" si="135"/>
        <v>41888.714571759258</v>
      </c>
      <c r="K2915" s="4">
        <v>1404857339</v>
      </c>
      <c r="L2915" s="11">
        <f t="shared" si="136"/>
        <v>41828.714571759258</v>
      </c>
      <c r="M2915" s="4" t="b">
        <v>0</v>
      </c>
      <c r="N2915" s="4">
        <v>2</v>
      </c>
      <c r="O2915" s="16">
        <f>(E2915/D2915)*100</f>
        <v>0.02</v>
      </c>
      <c r="P2915" s="7">
        <f t="shared" si="137"/>
        <v>1</v>
      </c>
      <c r="Q2915" s="4" t="str">
        <f>LEFT(T2915,FIND("/",T2915,1)-1)</f>
        <v>theater</v>
      </c>
      <c r="R2915" s="4" t="str">
        <f>RIGHT(T2915,LEN(T2915)-FIND("/",T2915))</f>
        <v>plays</v>
      </c>
      <c r="S2915" s="4" t="b">
        <v>0</v>
      </c>
      <c r="T2915" s="4" t="s">
        <v>8271</v>
      </c>
    </row>
    <row r="2916" spans="1:20" x14ac:dyDescent="0.3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11">
        <f t="shared" si="135"/>
        <v>42077.657337962963</v>
      </c>
      <c r="K2916" s="4">
        <v>1421185594</v>
      </c>
      <c r="L2916" s="11">
        <f t="shared" si="136"/>
        <v>42017.699004629627</v>
      </c>
      <c r="M2916" s="4" t="b">
        <v>0</v>
      </c>
      <c r="N2916" s="4">
        <v>1</v>
      </c>
      <c r="O2916" s="16">
        <f>(E2916/D2916)*100</f>
        <v>4.0000000000000001E-3</v>
      </c>
      <c r="P2916" s="7">
        <f t="shared" si="137"/>
        <v>1</v>
      </c>
      <c r="Q2916" s="4" t="str">
        <f>LEFT(T2916,FIND("/",T2916,1)-1)</f>
        <v>theater</v>
      </c>
      <c r="R2916" s="4" t="str">
        <f>RIGHT(T2916,LEN(T2916)-FIND("/",T2916))</f>
        <v>plays</v>
      </c>
      <c r="S2916" s="4" t="b">
        <v>0</v>
      </c>
      <c r="T2916" s="4" t="s">
        <v>8271</v>
      </c>
    </row>
    <row r="2917" spans="1:20" x14ac:dyDescent="0.3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11">
        <f t="shared" si="135"/>
        <v>42445.1480324074</v>
      </c>
      <c r="K2917" s="4">
        <v>1455528790</v>
      </c>
      <c r="L2917" s="11">
        <f t="shared" si="136"/>
        <v>42415.189699074072</v>
      </c>
      <c r="M2917" s="4" t="b">
        <v>0</v>
      </c>
      <c r="N2917" s="4">
        <v>3</v>
      </c>
      <c r="O2917" s="16">
        <f>(E2917/D2917)*100</f>
        <v>61.1</v>
      </c>
      <c r="P2917" s="7">
        <f t="shared" si="137"/>
        <v>203.66666666666666</v>
      </c>
      <c r="Q2917" s="4" t="str">
        <f>LEFT(T2917,FIND("/",T2917,1)-1)</f>
        <v>theater</v>
      </c>
      <c r="R2917" s="4" t="str">
        <f>RIGHT(T2917,LEN(T2917)-FIND("/",T2917))</f>
        <v>plays</v>
      </c>
      <c r="S2917" s="4" t="b">
        <v>0</v>
      </c>
      <c r="T2917" s="4" t="s">
        <v>8271</v>
      </c>
    </row>
    <row r="2918" spans="1:20" x14ac:dyDescent="0.3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11">
        <f t="shared" si="135"/>
        <v>41778.268391203703</v>
      </c>
      <c r="K2918" s="4">
        <v>1398511589</v>
      </c>
      <c r="L2918" s="11">
        <f t="shared" si="136"/>
        <v>41755.268391203703</v>
      </c>
      <c r="M2918" s="4" t="b">
        <v>0</v>
      </c>
      <c r="N2918" s="4">
        <v>7</v>
      </c>
      <c r="O2918" s="16">
        <f>(E2918/D2918)*100</f>
        <v>7.8378378378378386</v>
      </c>
      <c r="P2918" s="7">
        <f t="shared" si="137"/>
        <v>20.714285714285715</v>
      </c>
      <c r="Q2918" s="4" t="str">
        <f>LEFT(T2918,FIND("/",T2918,1)-1)</f>
        <v>theater</v>
      </c>
      <c r="R2918" s="4" t="str">
        <f>RIGHT(T2918,LEN(T2918)-FIND("/",T2918))</f>
        <v>plays</v>
      </c>
      <c r="S2918" s="4" t="b">
        <v>0</v>
      </c>
      <c r="T2918" s="4" t="s">
        <v>8271</v>
      </c>
    </row>
    <row r="2919" spans="1:20" ht="28.8" x14ac:dyDescent="0.3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11">
        <f t="shared" si="135"/>
        <v>42263.026006944441</v>
      </c>
      <c r="K2919" s="4">
        <v>1440826647</v>
      </c>
      <c r="L2919" s="11">
        <f t="shared" si="136"/>
        <v>42245.026006944441</v>
      </c>
      <c r="M2919" s="4" t="b">
        <v>0</v>
      </c>
      <c r="N2919" s="4">
        <v>9</v>
      </c>
      <c r="O2919" s="16">
        <f>(E2919/D2919)*100</f>
        <v>21.85</v>
      </c>
      <c r="P2919" s="7">
        <f t="shared" si="137"/>
        <v>48.555555555555557</v>
      </c>
      <c r="Q2919" s="4" t="str">
        <f>LEFT(T2919,FIND("/",T2919,1)-1)</f>
        <v>theater</v>
      </c>
      <c r="R2919" s="4" t="str">
        <f>RIGHT(T2919,LEN(T2919)-FIND("/",T2919))</f>
        <v>plays</v>
      </c>
      <c r="S2919" s="4" t="b">
        <v>0</v>
      </c>
      <c r="T2919" s="4" t="s">
        <v>8271</v>
      </c>
    </row>
    <row r="2920" spans="1:20" x14ac:dyDescent="0.3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11">
        <f t="shared" si="135"/>
        <v>42306.421377314815</v>
      </c>
      <c r="K2920" s="4">
        <v>1443712007</v>
      </c>
      <c r="L2920" s="11">
        <f t="shared" si="136"/>
        <v>42278.421377314815</v>
      </c>
      <c r="M2920" s="4" t="b">
        <v>0</v>
      </c>
      <c r="N2920" s="4">
        <v>20</v>
      </c>
      <c r="O2920" s="16">
        <f>(E2920/D2920)*100</f>
        <v>27.24</v>
      </c>
      <c r="P2920" s="7">
        <f t="shared" si="137"/>
        <v>68.099999999999994</v>
      </c>
      <c r="Q2920" s="4" t="str">
        <f>LEFT(T2920,FIND("/",T2920,1)-1)</f>
        <v>theater</v>
      </c>
      <c r="R2920" s="4" t="str">
        <f>RIGHT(T2920,LEN(T2920)-FIND("/",T2920))</f>
        <v>plays</v>
      </c>
      <c r="S2920" s="4" t="b">
        <v>0</v>
      </c>
      <c r="T2920" s="4" t="s">
        <v>8271</v>
      </c>
    </row>
    <row r="2921" spans="1:20" x14ac:dyDescent="0.3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11">
        <f t="shared" si="135"/>
        <v>41856.411215277774</v>
      </c>
      <c r="K2921" s="4">
        <v>1404658329</v>
      </c>
      <c r="L2921" s="11">
        <f t="shared" si="136"/>
        <v>41826.411215277774</v>
      </c>
      <c r="M2921" s="4" t="b">
        <v>0</v>
      </c>
      <c r="N2921" s="4">
        <v>6</v>
      </c>
      <c r="O2921" s="16">
        <f>(E2921/D2921)*100</f>
        <v>8.5</v>
      </c>
      <c r="P2921" s="7">
        <f t="shared" si="137"/>
        <v>8.5</v>
      </c>
      <c r="Q2921" s="4" t="str">
        <f>LEFT(T2921,FIND("/",T2921,1)-1)</f>
        <v>theater</v>
      </c>
      <c r="R2921" s="4" t="str">
        <f>RIGHT(T2921,LEN(T2921)-FIND("/",T2921))</f>
        <v>plays</v>
      </c>
      <c r="S2921" s="4" t="b">
        <v>0</v>
      </c>
      <c r="T2921" s="4" t="s">
        <v>8271</v>
      </c>
    </row>
    <row r="2922" spans="1:20" ht="28.8" x14ac:dyDescent="0.3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11">
        <f t="shared" si="135"/>
        <v>42088.54247685185</v>
      </c>
      <c r="K2922" s="4">
        <v>1424718070</v>
      </c>
      <c r="L2922" s="11">
        <f t="shared" si="136"/>
        <v>42058.584143518521</v>
      </c>
      <c r="M2922" s="4" t="b">
        <v>0</v>
      </c>
      <c r="N2922" s="4">
        <v>13</v>
      </c>
      <c r="O2922" s="16">
        <f>(E2922/D2922)*100</f>
        <v>26.840000000000003</v>
      </c>
      <c r="P2922" s="7">
        <f t="shared" si="137"/>
        <v>51.615384615384613</v>
      </c>
      <c r="Q2922" s="4" t="str">
        <f>LEFT(T2922,FIND("/",T2922,1)-1)</f>
        <v>theater</v>
      </c>
      <c r="R2922" s="4" t="str">
        <f>RIGHT(T2922,LEN(T2922)-FIND("/",T2922))</f>
        <v>plays</v>
      </c>
      <c r="S2922" s="4" t="b">
        <v>0</v>
      </c>
      <c r="T2922" s="4" t="s">
        <v>8271</v>
      </c>
    </row>
    <row r="2923" spans="1:20" x14ac:dyDescent="0.3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11">
        <f t="shared" si="135"/>
        <v>41907.678287037037</v>
      </c>
      <c r="K2923" s="4">
        <v>1409087804</v>
      </c>
      <c r="L2923" s="11">
        <f t="shared" si="136"/>
        <v>41877.678287037037</v>
      </c>
      <c r="M2923" s="4" t="b">
        <v>0</v>
      </c>
      <c r="N2923" s="4">
        <v>3</v>
      </c>
      <c r="O2923" s="16">
        <f>(E2923/D2923)*100</f>
        <v>129</v>
      </c>
      <c r="P2923" s="7">
        <f t="shared" si="137"/>
        <v>43</v>
      </c>
      <c r="Q2923" s="4" t="str">
        <f>LEFT(T2923,FIND("/",T2923,1)-1)</f>
        <v>theater</v>
      </c>
      <c r="R2923" s="4" t="str">
        <f>RIGHT(T2923,LEN(T2923)-FIND("/",T2923))</f>
        <v>musical</v>
      </c>
      <c r="S2923" s="4" t="b">
        <v>1</v>
      </c>
      <c r="T2923" s="4" t="s">
        <v>8305</v>
      </c>
    </row>
    <row r="2924" spans="1:20" ht="28.8" x14ac:dyDescent="0.3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11">
        <f t="shared" si="135"/>
        <v>42142.665821759256</v>
      </c>
      <c r="K2924" s="4">
        <v>1428094727</v>
      </c>
      <c r="L2924" s="11">
        <f t="shared" si="136"/>
        <v>42097.665821759256</v>
      </c>
      <c r="M2924" s="4" t="b">
        <v>0</v>
      </c>
      <c r="N2924" s="4">
        <v>6</v>
      </c>
      <c r="O2924" s="16">
        <f>(E2924/D2924)*100</f>
        <v>100</v>
      </c>
      <c r="P2924" s="7">
        <f t="shared" si="137"/>
        <v>83.333333333333329</v>
      </c>
      <c r="Q2924" s="4" t="str">
        <f>LEFT(T2924,FIND("/",T2924,1)-1)</f>
        <v>theater</v>
      </c>
      <c r="R2924" s="4" t="str">
        <f>RIGHT(T2924,LEN(T2924)-FIND("/",T2924))</f>
        <v>musical</v>
      </c>
      <c r="S2924" s="4" t="b">
        <v>1</v>
      </c>
      <c r="T2924" s="4" t="s">
        <v>8305</v>
      </c>
    </row>
    <row r="2925" spans="1:20" x14ac:dyDescent="0.3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11">
        <f t="shared" si="135"/>
        <v>42027.916666666664</v>
      </c>
      <c r="K2925" s="4">
        <v>1420774779</v>
      </c>
      <c r="L2925" s="11">
        <f t="shared" si="136"/>
        <v>42012.944201388884</v>
      </c>
      <c r="M2925" s="4" t="b">
        <v>0</v>
      </c>
      <c r="N2925" s="4">
        <v>10</v>
      </c>
      <c r="O2925" s="16">
        <f>(E2925/D2925)*100</f>
        <v>100</v>
      </c>
      <c r="P2925" s="7">
        <f t="shared" si="137"/>
        <v>30</v>
      </c>
      <c r="Q2925" s="4" t="str">
        <f>LEFT(T2925,FIND("/",T2925,1)-1)</f>
        <v>theater</v>
      </c>
      <c r="R2925" s="4" t="str">
        <f>RIGHT(T2925,LEN(T2925)-FIND("/",T2925))</f>
        <v>musical</v>
      </c>
      <c r="S2925" s="4" t="b">
        <v>1</v>
      </c>
      <c r="T2925" s="4" t="s">
        <v>8305</v>
      </c>
    </row>
    <row r="2926" spans="1:20" ht="28.8" x14ac:dyDescent="0.3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11">
        <f t="shared" si="135"/>
        <v>42132.957638888889</v>
      </c>
      <c r="K2926" s="4">
        <v>1428585710</v>
      </c>
      <c r="L2926" s="11">
        <f t="shared" si="136"/>
        <v>42103.348495370366</v>
      </c>
      <c r="M2926" s="4" t="b">
        <v>0</v>
      </c>
      <c r="N2926" s="4">
        <v>147</v>
      </c>
      <c r="O2926" s="16">
        <f>(E2926/D2926)*100</f>
        <v>103.2</v>
      </c>
      <c r="P2926" s="7">
        <f t="shared" si="137"/>
        <v>175.51020408163265</v>
      </c>
      <c r="Q2926" s="4" t="str">
        <f>LEFT(T2926,FIND("/",T2926,1)-1)</f>
        <v>theater</v>
      </c>
      <c r="R2926" s="4" t="str">
        <f>RIGHT(T2926,LEN(T2926)-FIND("/",T2926))</f>
        <v>musical</v>
      </c>
      <c r="S2926" s="4" t="b">
        <v>1</v>
      </c>
      <c r="T2926" s="4" t="s">
        <v>8305</v>
      </c>
    </row>
    <row r="2927" spans="1:20" x14ac:dyDescent="0.3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11">
        <f t="shared" si="135"/>
        <v>41893.375787037032</v>
      </c>
      <c r="K2927" s="4">
        <v>1407852068</v>
      </c>
      <c r="L2927" s="11">
        <f t="shared" si="136"/>
        <v>41863.375787037032</v>
      </c>
      <c r="M2927" s="4" t="b">
        <v>0</v>
      </c>
      <c r="N2927" s="4">
        <v>199</v>
      </c>
      <c r="O2927" s="16">
        <f>(E2927/D2927)*100</f>
        <v>102.44597777777777</v>
      </c>
      <c r="P2927" s="7">
        <f t="shared" si="137"/>
        <v>231.66175879396985</v>
      </c>
      <c r="Q2927" s="4" t="str">
        <f>LEFT(T2927,FIND("/",T2927,1)-1)</f>
        <v>theater</v>
      </c>
      <c r="R2927" s="4" t="str">
        <f>RIGHT(T2927,LEN(T2927)-FIND("/",T2927))</f>
        <v>musical</v>
      </c>
      <c r="S2927" s="4" t="b">
        <v>1</v>
      </c>
      <c r="T2927" s="4" t="s">
        <v>8305</v>
      </c>
    </row>
    <row r="2928" spans="1:20" ht="28.8" x14ac:dyDescent="0.3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11">
        <f t="shared" si="135"/>
        <v>42058.557627314811</v>
      </c>
      <c r="K2928" s="4">
        <v>1423506179</v>
      </c>
      <c r="L2928" s="11">
        <f t="shared" si="136"/>
        <v>42044.557627314811</v>
      </c>
      <c r="M2928" s="4" t="b">
        <v>0</v>
      </c>
      <c r="N2928" s="4">
        <v>50</v>
      </c>
      <c r="O2928" s="16">
        <f>(E2928/D2928)*100</f>
        <v>125</v>
      </c>
      <c r="P2928" s="7">
        <f t="shared" si="137"/>
        <v>75</v>
      </c>
      <c r="Q2928" s="4" t="str">
        <f>LEFT(T2928,FIND("/",T2928,1)-1)</f>
        <v>theater</v>
      </c>
      <c r="R2928" s="4" t="str">
        <f>RIGHT(T2928,LEN(T2928)-FIND("/",T2928))</f>
        <v>musical</v>
      </c>
      <c r="S2928" s="4" t="b">
        <v>1</v>
      </c>
      <c r="T2928" s="4" t="s">
        <v>8305</v>
      </c>
    </row>
    <row r="2929" spans="1:20" ht="28.8" x14ac:dyDescent="0.3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11">
        <f t="shared" si="135"/>
        <v>41835</v>
      </c>
      <c r="K2929" s="4">
        <v>1402934629</v>
      </c>
      <c r="L2929" s="11">
        <f t="shared" si="136"/>
        <v>41806.460983796293</v>
      </c>
      <c r="M2929" s="4" t="b">
        <v>0</v>
      </c>
      <c r="N2929" s="4">
        <v>21</v>
      </c>
      <c r="O2929" s="16">
        <f>(E2929/D2929)*100</f>
        <v>130.83333333333334</v>
      </c>
      <c r="P2929" s="7">
        <f t="shared" si="137"/>
        <v>112.14285714285714</v>
      </c>
      <c r="Q2929" s="4" t="str">
        <f>LEFT(T2929,FIND("/",T2929,1)-1)</f>
        <v>theater</v>
      </c>
      <c r="R2929" s="4" t="str">
        <f>RIGHT(T2929,LEN(T2929)-FIND("/",T2929))</f>
        <v>musical</v>
      </c>
      <c r="S2929" s="4" t="b">
        <v>1</v>
      </c>
      <c r="T2929" s="4" t="s">
        <v>8305</v>
      </c>
    </row>
    <row r="2930" spans="1:20" ht="28.8" x14ac:dyDescent="0.3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11">
        <f t="shared" si="135"/>
        <v>42433.789884259262</v>
      </c>
      <c r="K2930" s="4">
        <v>1454543846</v>
      </c>
      <c r="L2930" s="11">
        <f t="shared" si="136"/>
        <v>42403.789884259262</v>
      </c>
      <c r="M2930" s="4" t="b">
        <v>0</v>
      </c>
      <c r="N2930" s="4">
        <v>24</v>
      </c>
      <c r="O2930" s="16">
        <f>(E2930/D2930)*100</f>
        <v>100</v>
      </c>
      <c r="P2930" s="7">
        <f t="shared" si="137"/>
        <v>41.666666666666664</v>
      </c>
      <c r="Q2930" s="4" t="str">
        <f>LEFT(T2930,FIND("/",T2930,1)-1)</f>
        <v>theater</v>
      </c>
      <c r="R2930" s="4" t="str">
        <f>RIGHT(T2930,LEN(T2930)-FIND("/",T2930))</f>
        <v>musical</v>
      </c>
      <c r="S2930" s="4" t="b">
        <v>1</v>
      </c>
      <c r="T2930" s="4" t="s">
        <v>8305</v>
      </c>
    </row>
    <row r="2931" spans="1:20" ht="28.8" x14ac:dyDescent="0.3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11">
        <f t="shared" si="135"/>
        <v>41784.355995370366</v>
      </c>
      <c r="K2931" s="4">
        <v>1398432758</v>
      </c>
      <c r="L2931" s="11">
        <f t="shared" si="136"/>
        <v>41754.355995370366</v>
      </c>
      <c r="M2931" s="4" t="b">
        <v>0</v>
      </c>
      <c r="N2931" s="4">
        <v>32</v>
      </c>
      <c r="O2931" s="16">
        <f>(E2931/D2931)*100</f>
        <v>102.06937499999999</v>
      </c>
      <c r="P2931" s="7">
        <f t="shared" si="137"/>
        <v>255.17343750000001</v>
      </c>
      <c r="Q2931" s="4" t="str">
        <f>LEFT(T2931,FIND("/",T2931,1)-1)</f>
        <v>theater</v>
      </c>
      <c r="R2931" s="4" t="str">
        <f>RIGHT(T2931,LEN(T2931)-FIND("/",T2931))</f>
        <v>musical</v>
      </c>
      <c r="S2931" s="4" t="b">
        <v>1</v>
      </c>
      <c r="T2931" s="4" t="s">
        <v>8305</v>
      </c>
    </row>
    <row r="2932" spans="1:20" ht="28.8" x14ac:dyDescent="0.3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11">
        <f t="shared" si="135"/>
        <v>42131.375740740739</v>
      </c>
      <c r="K2932" s="4">
        <v>1428415264</v>
      </c>
      <c r="L2932" s="11">
        <f t="shared" si="136"/>
        <v>42101.375740740739</v>
      </c>
      <c r="M2932" s="4" t="b">
        <v>0</v>
      </c>
      <c r="N2932" s="4">
        <v>62</v>
      </c>
      <c r="O2932" s="16">
        <f>(E2932/D2932)*100</f>
        <v>100.92000000000002</v>
      </c>
      <c r="P2932" s="7">
        <f t="shared" si="137"/>
        <v>162.7741935483871</v>
      </c>
      <c r="Q2932" s="4" t="str">
        <f>LEFT(T2932,FIND("/",T2932,1)-1)</f>
        <v>theater</v>
      </c>
      <c r="R2932" s="4" t="str">
        <f>RIGHT(T2932,LEN(T2932)-FIND("/",T2932))</f>
        <v>musical</v>
      </c>
      <c r="S2932" s="4" t="b">
        <v>1</v>
      </c>
      <c r="T2932" s="4" t="s">
        <v>8305</v>
      </c>
    </row>
    <row r="2933" spans="1:20" ht="28.8" x14ac:dyDescent="0.3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11">
        <f t="shared" si="135"/>
        <v>41897.047222222223</v>
      </c>
      <c r="K2933" s="4">
        <v>1408604363</v>
      </c>
      <c r="L2933" s="11">
        <f t="shared" si="136"/>
        <v>41872.082905092589</v>
      </c>
      <c r="M2933" s="4" t="b">
        <v>0</v>
      </c>
      <c r="N2933" s="4">
        <v>9</v>
      </c>
      <c r="O2933" s="16">
        <f>(E2933/D2933)*100</f>
        <v>106</v>
      </c>
      <c r="P2933" s="7">
        <f t="shared" si="137"/>
        <v>88.333333333333329</v>
      </c>
      <c r="Q2933" s="4" t="str">
        <f>LEFT(T2933,FIND("/",T2933,1)-1)</f>
        <v>theater</v>
      </c>
      <c r="R2933" s="4" t="str">
        <f>RIGHT(T2933,LEN(T2933)-FIND("/",T2933))</f>
        <v>musical</v>
      </c>
      <c r="S2933" s="4" t="b">
        <v>1</v>
      </c>
      <c r="T2933" s="4" t="s">
        <v>8305</v>
      </c>
    </row>
    <row r="2934" spans="1:20" ht="28.8" x14ac:dyDescent="0.3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11">
        <f t="shared" si="135"/>
        <v>42056.249999999993</v>
      </c>
      <c r="K2934" s="4">
        <v>1421812637</v>
      </c>
      <c r="L2934" s="11">
        <f t="shared" si="136"/>
        <v>42024.956446759257</v>
      </c>
      <c r="M2934" s="4" t="b">
        <v>0</v>
      </c>
      <c r="N2934" s="4">
        <v>38</v>
      </c>
      <c r="O2934" s="16">
        <f>(E2934/D2934)*100</f>
        <v>105.0967741935484</v>
      </c>
      <c r="P2934" s="7">
        <f t="shared" si="137"/>
        <v>85.736842105263165</v>
      </c>
      <c r="Q2934" s="4" t="str">
        <f>LEFT(T2934,FIND("/",T2934,1)-1)</f>
        <v>theater</v>
      </c>
      <c r="R2934" s="4" t="str">
        <f>RIGHT(T2934,LEN(T2934)-FIND("/",T2934))</f>
        <v>musical</v>
      </c>
      <c r="S2934" s="4" t="b">
        <v>1</v>
      </c>
      <c r="T2934" s="4" t="s">
        <v>8305</v>
      </c>
    </row>
    <row r="2935" spans="1:20" ht="28.8" x14ac:dyDescent="0.3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11">
        <f t="shared" si="135"/>
        <v>42525.748298611106</v>
      </c>
      <c r="K2935" s="4">
        <v>1462489053</v>
      </c>
      <c r="L2935" s="11">
        <f t="shared" si="136"/>
        <v>42495.748298611106</v>
      </c>
      <c r="M2935" s="4" t="b">
        <v>0</v>
      </c>
      <c r="N2935" s="4">
        <v>54</v>
      </c>
      <c r="O2935" s="16">
        <f>(E2935/D2935)*100</f>
        <v>102.76</v>
      </c>
      <c r="P2935" s="7">
        <f t="shared" si="137"/>
        <v>47.574074074074076</v>
      </c>
      <c r="Q2935" s="4" t="str">
        <f>LEFT(T2935,FIND("/",T2935,1)-1)</f>
        <v>theater</v>
      </c>
      <c r="R2935" s="4" t="str">
        <f>RIGHT(T2935,LEN(T2935)-FIND("/",T2935))</f>
        <v>musical</v>
      </c>
      <c r="S2935" s="4" t="b">
        <v>1</v>
      </c>
      <c r="T2935" s="4" t="s">
        <v>8305</v>
      </c>
    </row>
    <row r="2936" spans="1:20" x14ac:dyDescent="0.3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11">
        <f t="shared" si="135"/>
        <v>41805.427824074075</v>
      </c>
      <c r="K2936" s="4">
        <v>1400253364</v>
      </c>
      <c r="L2936" s="11">
        <f t="shared" si="136"/>
        <v>41775.427824074075</v>
      </c>
      <c r="M2936" s="4" t="b">
        <v>0</v>
      </c>
      <c r="N2936" s="4">
        <v>37</v>
      </c>
      <c r="O2936" s="16">
        <f>(E2936/D2936)*100</f>
        <v>108</v>
      </c>
      <c r="P2936" s="7">
        <f t="shared" si="137"/>
        <v>72.972972972972968</v>
      </c>
      <c r="Q2936" s="4" t="str">
        <f>LEFT(T2936,FIND("/",T2936,1)-1)</f>
        <v>theater</v>
      </c>
      <c r="R2936" s="4" t="str">
        <f>RIGHT(T2936,LEN(T2936)-FIND("/",T2936))</f>
        <v>musical</v>
      </c>
      <c r="S2936" s="4" t="b">
        <v>1</v>
      </c>
      <c r="T2936" s="4" t="s">
        <v>8305</v>
      </c>
    </row>
    <row r="2937" spans="1:20" x14ac:dyDescent="0.3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11">
        <f t="shared" si="135"/>
        <v>42611.499999999993</v>
      </c>
      <c r="K2937" s="4">
        <v>1467468008</v>
      </c>
      <c r="L2937" s="11">
        <f t="shared" si="136"/>
        <v>42553.375092592592</v>
      </c>
      <c r="M2937" s="4" t="b">
        <v>0</v>
      </c>
      <c r="N2937" s="4">
        <v>39</v>
      </c>
      <c r="O2937" s="16">
        <f>(E2937/D2937)*100</f>
        <v>100.88571428571429</v>
      </c>
      <c r="P2937" s="7">
        <f t="shared" si="137"/>
        <v>90.538461538461533</v>
      </c>
      <c r="Q2937" s="4" t="str">
        <f>LEFT(T2937,FIND("/",T2937,1)-1)</f>
        <v>theater</v>
      </c>
      <c r="R2937" s="4" t="str">
        <f>RIGHT(T2937,LEN(T2937)-FIND("/",T2937))</f>
        <v>musical</v>
      </c>
      <c r="S2937" s="4" t="b">
        <v>1</v>
      </c>
      <c r="T2937" s="4" t="s">
        <v>8305</v>
      </c>
    </row>
    <row r="2938" spans="1:20" x14ac:dyDescent="0.3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11">
        <f t="shared" si="135"/>
        <v>41924.999305555553</v>
      </c>
      <c r="K2938" s="4">
        <v>1412091423</v>
      </c>
      <c r="L2938" s="11">
        <f t="shared" si="136"/>
        <v>41912.442395833328</v>
      </c>
      <c r="M2938" s="4" t="b">
        <v>0</v>
      </c>
      <c r="N2938" s="4">
        <v>34</v>
      </c>
      <c r="O2938" s="16">
        <f>(E2938/D2938)*100</f>
        <v>128</v>
      </c>
      <c r="P2938" s="7">
        <f t="shared" si="137"/>
        <v>37.647058823529413</v>
      </c>
      <c r="Q2938" s="4" t="str">
        <f>LEFT(T2938,FIND("/",T2938,1)-1)</f>
        <v>theater</v>
      </c>
      <c r="R2938" s="4" t="str">
        <f>RIGHT(T2938,LEN(T2938)-FIND("/",T2938))</f>
        <v>musical</v>
      </c>
      <c r="S2938" s="4" t="b">
        <v>1</v>
      </c>
      <c r="T2938" s="4" t="s">
        <v>8305</v>
      </c>
    </row>
    <row r="2939" spans="1:20" x14ac:dyDescent="0.3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11">
        <f t="shared" si="135"/>
        <v>41833.248993055553</v>
      </c>
      <c r="K2939" s="4">
        <v>1402657113</v>
      </c>
      <c r="L2939" s="11">
        <f t="shared" si="136"/>
        <v>41803.248993055553</v>
      </c>
      <c r="M2939" s="4" t="b">
        <v>0</v>
      </c>
      <c r="N2939" s="4">
        <v>55</v>
      </c>
      <c r="O2939" s="16">
        <f>(E2939/D2939)*100</f>
        <v>133.33333333333331</v>
      </c>
      <c r="P2939" s="7">
        <f t="shared" si="137"/>
        <v>36.363636363636367</v>
      </c>
      <c r="Q2939" s="4" t="str">
        <f>LEFT(T2939,FIND("/",T2939,1)-1)</f>
        <v>theater</v>
      </c>
      <c r="R2939" s="4" t="str">
        <f>RIGHT(T2939,LEN(T2939)-FIND("/",T2939))</f>
        <v>musical</v>
      </c>
      <c r="S2939" s="4" t="b">
        <v>1</v>
      </c>
      <c r="T2939" s="4" t="s">
        <v>8305</v>
      </c>
    </row>
    <row r="2940" spans="1:20" ht="28.8" x14ac:dyDescent="0.3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11">
        <f t="shared" si="135"/>
        <v>42034.495532407404</v>
      </c>
      <c r="K2940" s="4">
        <v>1420044814</v>
      </c>
      <c r="L2940" s="11">
        <f t="shared" si="136"/>
        <v>42004.495532407404</v>
      </c>
      <c r="M2940" s="4" t="b">
        <v>0</v>
      </c>
      <c r="N2940" s="4">
        <v>32</v>
      </c>
      <c r="O2940" s="16">
        <f>(E2940/D2940)*100</f>
        <v>101.375</v>
      </c>
      <c r="P2940" s="7">
        <f t="shared" si="137"/>
        <v>126.71875</v>
      </c>
      <c r="Q2940" s="4" t="str">
        <f>LEFT(T2940,FIND("/",T2940,1)-1)</f>
        <v>theater</v>
      </c>
      <c r="R2940" s="4" t="str">
        <f>RIGHT(T2940,LEN(T2940)-FIND("/",T2940))</f>
        <v>musical</v>
      </c>
      <c r="S2940" s="4" t="b">
        <v>1</v>
      </c>
      <c r="T2940" s="4" t="s">
        <v>8305</v>
      </c>
    </row>
    <row r="2941" spans="1:20" ht="28.8" x14ac:dyDescent="0.3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11">
        <f t="shared" si="135"/>
        <v>41878.833333333328</v>
      </c>
      <c r="K2941" s="4">
        <v>1406316312</v>
      </c>
      <c r="L2941" s="11">
        <f t="shared" si="136"/>
        <v>41845.60083333333</v>
      </c>
      <c r="M2941" s="4" t="b">
        <v>0</v>
      </c>
      <c r="N2941" s="4">
        <v>25</v>
      </c>
      <c r="O2941" s="16">
        <f>(E2941/D2941)*100</f>
        <v>102.875</v>
      </c>
      <c r="P2941" s="7">
        <f t="shared" si="137"/>
        <v>329.2</v>
      </c>
      <c r="Q2941" s="4" t="str">
        <f>LEFT(T2941,FIND("/",T2941,1)-1)</f>
        <v>theater</v>
      </c>
      <c r="R2941" s="4" t="str">
        <f>RIGHT(T2941,LEN(T2941)-FIND("/",T2941))</f>
        <v>musical</v>
      </c>
      <c r="S2941" s="4" t="b">
        <v>1</v>
      </c>
      <c r="T2941" s="4" t="s">
        <v>8305</v>
      </c>
    </row>
    <row r="2942" spans="1:20" x14ac:dyDescent="0.3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11">
        <f t="shared" si="135"/>
        <v>42022.565023148149</v>
      </c>
      <c r="K2942" s="4">
        <v>1418150018</v>
      </c>
      <c r="L2942" s="11">
        <f t="shared" si="136"/>
        <v>41982.565023148149</v>
      </c>
      <c r="M2942" s="4" t="b">
        <v>0</v>
      </c>
      <c r="N2942" s="4">
        <v>33</v>
      </c>
      <c r="O2942" s="16">
        <f>(E2942/D2942)*100</f>
        <v>107.24000000000001</v>
      </c>
      <c r="P2942" s="7">
        <f t="shared" si="137"/>
        <v>81.242424242424249</v>
      </c>
      <c r="Q2942" s="4" t="str">
        <f>LEFT(T2942,FIND("/",T2942,1)-1)</f>
        <v>theater</v>
      </c>
      <c r="R2942" s="4" t="str">
        <f>RIGHT(T2942,LEN(T2942)-FIND("/",T2942))</f>
        <v>musical</v>
      </c>
      <c r="S2942" s="4" t="b">
        <v>1</v>
      </c>
      <c r="T2942" s="4" t="s">
        <v>8305</v>
      </c>
    </row>
    <row r="2943" spans="1:20" ht="28.8" x14ac:dyDescent="0.3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11">
        <f t="shared" si="135"/>
        <v>42064.751793981479</v>
      </c>
      <c r="K2943" s="4">
        <v>1422658955</v>
      </c>
      <c r="L2943" s="11">
        <f t="shared" si="136"/>
        <v>42034.751793981479</v>
      </c>
      <c r="M2943" s="4" t="b">
        <v>0</v>
      </c>
      <c r="N2943" s="4">
        <v>1</v>
      </c>
      <c r="O2943" s="16">
        <f>(E2943/D2943)*100</f>
        <v>4.0000000000000001E-3</v>
      </c>
      <c r="P2943" s="7">
        <f t="shared" si="137"/>
        <v>1</v>
      </c>
      <c r="Q2943" s="4" t="str">
        <f>LEFT(T2943,FIND("/",T2943,1)-1)</f>
        <v>theater</v>
      </c>
      <c r="R2943" s="4" t="str">
        <f>RIGHT(T2943,LEN(T2943)-FIND("/",T2943))</f>
        <v>spaces</v>
      </c>
      <c r="S2943" s="4" t="b">
        <v>0</v>
      </c>
      <c r="T2943" s="4" t="s">
        <v>8303</v>
      </c>
    </row>
    <row r="2944" spans="1:20" ht="28.8" x14ac:dyDescent="0.3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11">
        <f t="shared" si="135"/>
        <v>42354.637499999997</v>
      </c>
      <c r="K2944" s="4">
        <v>1448565459</v>
      </c>
      <c r="L2944" s="11">
        <f t="shared" si="136"/>
        <v>42334.595590277771</v>
      </c>
      <c r="M2944" s="4" t="b">
        <v>0</v>
      </c>
      <c r="N2944" s="4">
        <v>202</v>
      </c>
      <c r="O2944" s="16">
        <f>(E2944/D2944)*100</f>
        <v>20.424999999999997</v>
      </c>
      <c r="P2944" s="7">
        <f t="shared" si="137"/>
        <v>202.22772277227722</v>
      </c>
      <c r="Q2944" s="4" t="str">
        <f>LEFT(T2944,FIND("/",T2944,1)-1)</f>
        <v>theater</v>
      </c>
      <c r="R2944" s="4" t="str">
        <f>RIGHT(T2944,LEN(T2944)-FIND("/",T2944))</f>
        <v>spaces</v>
      </c>
      <c r="S2944" s="4" t="b">
        <v>0</v>
      </c>
      <c r="T2944" s="4" t="s">
        <v>8303</v>
      </c>
    </row>
    <row r="2945" spans="1:20" ht="28.8" x14ac:dyDescent="0.3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11">
        <f t="shared" si="135"/>
        <v>42106.921064814807</v>
      </c>
      <c r="K2945" s="4">
        <v>1426302380</v>
      </c>
      <c r="L2945" s="11">
        <f t="shared" si="136"/>
        <v>42076.921064814807</v>
      </c>
      <c r="M2945" s="4" t="b">
        <v>0</v>
      </c>
      <c r="N2945" s="4">
        <v>0</v>
      </c>
      <c r="O2945" s="16">
        <f>(E2945/D2945)*100</f>
        <v>0</v>
      </c>
      <c r="P2945" s="7" t="e">
        <f t="shared" si="137"/>
        <v>#DIV/0!</v>
      </c>
      <c r="Q2945" s="4" t="str">
        <f>LEFT(T2945,FIND("/",T2945,1)-1)</f>
        <v>theater</v>
      </c>
      <c r="R2945" s="4" t="str">
        <f>RIGHT(T2945,LEN(T2945)-FIND("/",T2945))</f>
        <v>spaces</v>
      </c>
      <c r="S2945" s="4" t="b">
        <v>0</v>
      </c>
      <c r="T2945" s="4" t="s">
        <v>8303</v>
      </c>
    </row>
    <row r="2946" spans="1:20" x14ac:dyDescent="0.3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11">
        <f t="shared" si="135"/>
        <v>42162.705995370365</v>
      </c>
      <c r="K2946" s="4">
        <v>1431122198</v>
      </c>
      <c r="L2946" s="11">
        <f t="shared" si="136"/>
        <v>42132.705995370365</v>
      </c>
      <c r="M2946" s="4" t="b">
        <v>0</v>
      </c>
      <c r="N2946" s="4">
        <v>1</v>
      </c>
      <c r="O2946" s="16">
        <f>(E2946/D2946)*100</f>
        <v>1</v>
      </c>
      <c r="P2946" s="7">
        <f t="shared" si="137"/>
        <v>100</v>
      </c>
      <c r="Q2946" s="4" t="str">
        <f>LEFT(T2946,FIND("/",T2946,1)-1)</f>
        <v>theater</v>
      </c>
      <c r="R2946" s="4" t="str">
        <f>RIGHT(T2946,LEN(T2946)-FIND("/",T2946))</f>
        <v>spaces</v>
      </c>
      <c r="S2946" s="4" t="b">
        <v>0</v>
      </c>
      <c r="T2946" s="4" t="s">
        <v>8303</v>
      </c>
    </row>
    <row r="2947" spans="1:20" ht="28.8" x14ac:dyDescent="0.3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11">
        <f t="shared" ref="J2947:J3010" si="138">(((I2947/60)/60)/24)+DATE(1970,1,1)+(-5/24)</f>
        <v>42147.931250000001</v>
      </c>
      <c r="K2947" s="4">
        <v>1429845660</v>
      </c>
      <c r="L2947" s="11">
        <f t="shared" ref="L2947:L3010" si="139">(((K2947/60)/60)/24)+DATE(1970,1,1)+(-5/24)</f>
        <v>42117.931250000001</v>
      </c>
      <c r="M2947" s="4" t="b">
        <v>0</v>
      </c>
      <c r="N2947" s="4">
        <v>0</v>
      </c>
      <c r="O2947" s="16">
        <f>(E2947/D2947)*100</f>
        <v>0</v>
      </c>
      <c r="P2947" s="7" t="e">
        <f t="shared" ref="P2947:P3010" si="140">(E2947/N2947)</f>
        <v>#DIV/0!</v>
      </c>
      <c r="Q2947" s="4" t="str">
        <f>LEFT(T2947,FIND("/",T2947,1)-1)</f>
        <v>theater</v>
      </c>
      <c r="R2947" s="4" t="str">
        <f>RIGHT(T2947,LEN(T2947)-FIND("/",T2947))</f>
        <v>spaces</v>
      </c>
      <c r="S2947" s="4" t="b">
        <v>0</v>
      </c>
      <c r="T2947" s="4" t="s">
        <v>8303</v>
      </c>
    </row>
    <row r="2948" spans="1:20" ht="28.8" x14ac:dyDescent="0.3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11">
        <f t="shared" si="138"/>
        <v>42597.322824074072</v>
      </c>
      <c r="K2948" s="4">
        <v>1468673092</v>
      </c>
      <c r="L2948" s="11">
        <f t="shared" si="139"/>
        <v>42567.322824074072</v>
      </c>
      <c r="M2948" s="4" t="b">
        <v>0</v>
      </c>
      <c r="N2948" s="4">
        <v>2</v>
      </c>
      <c r="O2948" s="16">
        <f>(E2948/D2948)*100</f>
        <v>0.1</v>
      </c>
      <c r="P2948" s="7">
        <f t="shared" si="140"/>
        <v>1</v>
      </c>
      <c r="Q2948" s="4" t="str">
        <f>LEFT(T2948,FIND("/",T2948,1)-1)</f>
        <v>theater</v>
      </c>
      <c r="R2948" s="4" t="str">
        <f>RIGHT(T2948,LEN(T2948)-FIND("/",T2948))</f>
        <v>spaces</v>
      </c>
      <c r="S2948" s="4" t="b">
        <v>0</v>
      </c>
      <c r="T2948" s="4" t="s">
        <v>8303</v>
      </c>
    </row>
    <row r="2949" spans="1:20" ht="28.8" x14ac:dyDescent="0.3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11">
        <f t="shared" si="138"/>
        <v>42698.507638888892</v>
      </c>
      <c r="K2949" s="4">
        <v>1475760567</v>
      </c>
      <c r="L2949" s="11">
        <f t="shared" si="139"/>
        <v>42649.353784722225</v>
      </c>
      <c r="M2949" s="4" t="b">
        <v>0</v>
      </c>
      <c r="N2949" s="4">
        <v>13</v>
      </c>
      <c r="O2949" s="16">
        <f>(E2949/D2949)*100</f>
        <v>4.2880000000000003</v>
      </c>
      <c r="P2949" s="7">
        <f t="shared" si="140"/>
        <v>82.461538461538467</v>
      </c>
      <c r="Q2949" s="4" t="str">
        <f>LEFT(T2949,FIND("/",T2949,1)-1)</f>
        <v>theater</v>
      </c>
      <c r="R2949" s="4" t="str">
        <f>RIGHT(T2949,LEN(T2949)-FIND("/",T2949))</f>
        <v>spaces</v>
      </c>
      <c r="S2949" s="4" t="b">
        <v>0</v>
      </c>
      <c r="T2949" s="4" t="s">
        <v>8303</v>
      </c>
    </row>
    <row r="2950" spans="1:20" ht="28.8" x14ac:dyDescent="0.3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11">
        <f t="shared" si="138"/>
        <v>42157.440891203696</v>
      </c>
      <c r="K2950" s="4">
        <v>1428075293</v>
      </c>
      <c r="L2950" s="11">
        <f t="shared" si="139"/>
        <v>42097.440891203696</v>
      </c>
      <c r="M2950" s="4" t="b">
        <v>0</v>
      </c>
      <c r="N2950" s="4">
        <v>9</v>
      </c>
      <c r="O2950" s="16">
        <f>(E2950/D2950)*100</f>
        <v>4.8000000000000004E-3</v>
      </c>
      <c r="P2950" s="7">
        <f t="shared" si="140"/>
        <v>2.6666666666666665</v>
      </c>
      <c r="Q2950" s="4" t="str">
        <f>LEFT(T2950,FIND("/",T2950,1)-1)</f>
        <v>theater</v>
      </c>
      <c r="R2950" s="4" t="str">
        <f>RIGHT(T2950,LEN(T2950)-FIND("/",T2950))</f>
        <v>spaces</v>
      </c>
      <c r="S2950" s="4" t="b">
        <v>0</v>
      </c>
      <c r="T2950" s="4" t="s">
        <v>8303</v>
      </c>
    </row>
    <row r="2951" spans="1:20" ht="28.8" x14ac:dyDescent="0.3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11">
        <f t="shared" si="138"/>
        <v>42327.656446759262</v>
      </c>
      <c r="K2951" s="4">
        <v>1445370317</v>
      </c>
      <c r="L2951" s="11">
        <f t="shared" si="139"/>
        <v>42297.61478009259</v>
      </c>
      <c r="M2951" s="4" t="b">
        <v>0</v>
      </c>
      <c r="N2951" s="4">
        <v>2</v>
      </c>
      <c r="O2951" s="16">
        <f>(E2951/D2951)*100</f>
        <v>2.5</v>
      </c>
      <c r="P2951" s="7">
        <f t="shared" si="140"/>
        <v>12.5</v>
      </c>
      <c r="Q2951" s="4" t="str">
        <f>LEFT(T2951,FIND("/",T2951,1)-1)</f>
        <v>theater</v>
      </c>
      <c r="R2951" s="4" t="str">
        <f>RIGHT(T2951,LEN(T2951)-FIND("/",T2951))</f>
        <v>spaces</v>
      </c>
      <c r="S2951" s="4" t="b">
        <v>0</v>
      </c>
      <c r="T2951" s="4" t="s">
        <v>8303</v>
      </c>
    </row>
    <row r="2952" spans="1:20" ht="28.8" x14ac:dyDescent="0.3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11">
        <f t="shared" si="138"/>
        <v>42392.156851851854</v>
      </c>
      <c r="K2952" s="4">
        <v>1450946752</v>
      </c>
      <c r="L2952" s="11">
        <f t="shared" si="139"/>
        <v>42362.156851851854</v>
      </c>
      <c r="M2952" s="4" t="b">
        <v>0</v>
      </c>
      <c r="N2952" s="4">
        <v>0</v>
      </c>
      <c r="O2952" s="16">
        <f>(E2952/D2952)*100</f>
        <v>0</v>
      </c>
      <c r="P2952" s="7" t="e">
        <f t="shared" si="140"/>
        <v>#DIV/0!</v>
      </c>
      <c r="Q2952" s="4" t="str">
        <f>LEFT(T2952,FIND("/",T2952,1)-1)</f>
        <v>theater</v>
      </c>
      <c r="R2952" s="4" t="str">
        <f>RIGHT(T2952,LEN(T2952)-FIND("/",T2952))</f>
        <v>spaces</v>
      </c>
      <c r="S2952" s="4" t="b">
        <v>0</v>
      </c>
      <c r="T2952" s="4" t="s">
        <v>8303</v>
      </c>
    </row>
    <row r="2953" spans="1:20" ht="28.8" x14ac:dyDescent="0.3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11">
        <f t="shared" si="138"/>
        <v>41917.594594907401</v>
      </c>
      <c r="K2953" s="4">
        <v>1408648573</v>
      </c>
      <c r="L2953" s="11">
        <f t="shared" si="139"/>
        <v>41872.594594907401</v>
      </c>
      <c r="M2953" s="4" t="b">
        <v>0</v>
      </c>
      <c r="N2953" s="4">
        <v>58</v>
      </c>
      <c r="O2953" s="16">
        <f>(E2953/D2953)*100</f>
        <v>2.1919999999999997</v>
      </c>
      <c r="P2953" s="7">
        <f t="shared" si="140"/>
        <v>18.896551724137932</v>
      </c>
      <c r="Q2953" s="4" t="str">
        <f>LEFT(T2953,FIND("/",T2953,1)-1)</f>
        <v>theater</v>
      </c>
      <c r="R2953" s="4" t="str">
        <f>RIGHT(T2953,LEN(T2953)-FIND("/",T2953))</f>
        <v>spaces</v>
      </c>
      <c r="S2953" s="4" t="b">
        <v>0</v>
      </c>
      <c r="T2953" s="4" t="s">
        <v>8303</v>
      </c>
    </row>
    <row r="2954" spans="1:20" ht="28.8" x14ac:dyDescent="0.3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11">
        <f t="shared" si="138"/>
        <v>42659.958333333336</v>
      </c>
      <c r="K2954" s="4">
        <v>1473957239</v>
      </c>
      <c r="L2954" s="11">
        <f t="shared" si="139"/>
        <v>42628.481932870367</v>
      </c>
      <c r="M2954" s="4" t="b">
        <v>0</v>
      </c>
      <c r="N2954" s="4">
        <v>8</v>
      </c>
      <c r="O2954" s="16">
        <f>(E2954/D2954)*100</f>
        <v>8.0250000000000004</v>
      </c>
      <c r="P2954" s="7">
        <f t="shared" si="140"/>
        <v>200.625</v>
      </c>
      <c r="Q2954" s="4" t="str">
        <f>LEFT(T2954,FIND("/",T2954,1)-1)</f>
        <v>theater</v>
      </c>
      <c r="R2954" s="4" t="str">
        <f>RIGHT(T2954,LEN(T2954)-FIND("/",T2954))</f>
        <v>spaces</v>
      </c>
      <c r="S2954" s="4" t="b">
        <v>0</v>
      </c>
      <c r="T2954" s="4" t="s">
        <v>8303</v>
      </c>
    </row>
    <row r="2955" spans="1:20" x14ac:dyDescent="0.3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11">
        <f t="shared" si="138"/>
        <v>42285.583576388883</v>
      </c>
      <c r="K2955" s="4">
        <v>1441738821</v>
      </c>
      <c r="L2955" s="11">
        <f t="shared" si="139"/>
        <v>42255.583576388883</v>
      </c>
      <c r="M2955" s="4" t="b">
        <v>0</v>
      </c>
      <c r="N2955" s="4">
        <v>3</v>
      </c>
      <c r="O2955" s="16">
        <f>(E2955/D2955)*100</f>
        <v>0.15125</v>
      </c>
      <c r="P2955" s="7">
        <f t="shared" si="140"/>
        <v>201.66666666666666</v>
      </c>
      <c r="Q2955" s="4" t="str">
        <f>LEFT(T2955,FIND("/",T2955,1)-1)</f>
        <v>theater</v>
      </c>
      <c r="R2955" s="4" t="str">
        <f>RIGHT(T2955,LEN(T2955)-FIND("/",T2955))</f>
        <v>spaces</v>
      </c>
      <c r="S2955" s="4" t="b">
        <v>0</v>
      </c>
      <c r="T2955" s="4" t="s">
        <v>8303</v>
      </c>
    </row>
    <row r="2956" spans="1:20" ht="28.8" x14ac:dyDescent="0.3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11">
        <f t="shared" si="138"/>
        <v>42810.333368055559</v>
      </c>
      <c r="K2956" s="4">
        <v>1487944803</v>
      </c>
      <c r="L2956" s="11">
        <f t="shared" si="139"/>
        <v>42790.375034722216</v>
      </c>
      <c r="M2956" s="4" t="b">
        <v>0</v>
      </c>
      <c r="N2956" s="4">
        <v>0</v>
      </c>
      <c r="O2956" s="16">
        <f>(E2956/D2956)*100</f>
        <v>0</v>
      </c>
      <c r="P2956" s="7" t="e">
        <f t="shared" si="140"/>
        <v>#DIV/0!</v>
      </c>
      <c r="Q2956" s="4" t="str">
        <f>LEFT(T2956,FIND("/",T2956,1)-1)</f>
        <v>theater</v>
      </c>
      <c r="R2956" s="4" t="str">
        <f>RIGHT(T2956,LEN(T2956)-FIND("/",T2956))</f>
        <v>spaces</v>
      </c>
      <c r="S2956" s="4" t="b">
        <v>0</v>
      </c>
      <c r="T2956" s="4" t="s">
        <v>8303</v>
      </c>
    </row>
    <row r="2957" spans="1:20" x14ac:dyDescent="0.3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11">
        <f t="shared" si="138"/>
        <v>42171.532974537033</v>
      </c>
      <c r="K2957" s="4">
        <v>1431884849</v>
      </c>
      <c r="L2957" s="11">
        <f t="shared" si="139"/>
        <v>42141.532974537033</v>
      </c>
      <c r="M2957" s="4" t="b">
        <v>0</v>
      </c>
      <c r="N2957" s="4">
        <v>11</v>
      </c>
      <c r="O2957" s="16">
        <f>(E2957/D2957)*100</f>
        <v>59.583333333333336</v>
      </c>
      <c r="P2957" s="7">
        <f t="shared" si="140"/>
        <v>65</v>
      </c>
      <c r="Q2957" s="4" t="str">
        <f>LEFT(T2957,FIND("/",T2957,1)-1)</f>
        <v>theater</v>
      </c>
      <c r="R2957" s="4" t="str">
        <f>RIGHT(T2957,LEN(T2957)-FIND("/",T2957))</f>
        <v>spaces</v>
      </c>
      <c r="S2957" s="4" t="b">
        <v>0</v>
      </c>
      <c r="T2957" s="4" t="s">
        <v>8303</v>
      </c>
    </row>
    <row r="2958" spans="1:20" ht="28.8" x14ac:dyDescent="0.3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11">
        <f t="shared" si="138"/>
        <v>42494.750578703701</v>
      </c>
      <c r="K2958" s="4">
        <v>1459810850</v>
      </c>
      <c r="L2958" s="11">
        <f t="shared" si="139"/>
        <v>42464.750578703701</v>
      </c>
      <c r="M2958" s="4" t="b">
        <v>0</v>
      </c>
      <c r="N2958" s="4">
        <v>20</v>
      </c>
      <c r="O2958" s="16">
        <f>(E2958/D2958)*100</f>
        <v>16.734177215189874</v>
      </c>
      <c r="P2958" s="7">
        <f t="shared" si="140"/>
        <v>66.099999999999994</v>
      </c>
      <c r="Q2958" s="4" t="str">
        <f>LEFT(T2958,FIND("/",T2958,1)-1)</f>
        <v>theater</v>
      </c>
      <c r="R2958" s="4" t="str">
        <f>RIGHT(T2958,LEN(T2958)-FIND("/",T2958))</f>
        <v>spaces</v>
      </c>
      <c r="S2958" s="4" t="b">
        <v>0</v>
      </c>
      <c r="T2958" s="4" t="s">
        <v>8303</v>
      </c>
    </row>
    <row r="2959" spans="1:20" x14ac:dyDescent="0.3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11">
        <f t="shared" si="138"/>
        <v>42090.761249999996</v>
      </c>
      <c r="K2959" s="4">
        <v>1422317772</v>
      </c>
      <c r="L2959" s="11">
        <f t="shared" si="139"/>
        <v>42030.80291666666</v>
      </c>
      <c r="M2959" s="4" t="b">
        <v>0</v>
      </c>
      <c r="N2959" s="4">
        <v>3</v>
      </c>
      <c r="O2959" s="16">
        <f>(E2959/D2959)*100</f>
        <v>1.8666666666666669</v>
      </c>
      <c r="P2959" s="7">
        <f t="shared" si="140"/>
        <v>93.333333333333329</v>
      </c>
      <c r="Q2959" s="4" t="str">
        <f>LEFT(T2959,FIND("/",T2959,1)-1)</f>
        <v>theater</v>
      </c>
      <c r="R2959" s="4" t="str">
        <f>RIGHT(T2959,LEN(T2959)-FIND("/",T2959))</f>
        <v>spaces</v>
      </c>
      <c r="S2959" s="4" t="b">
        <v>0</v>
      </c>
      <c r="T2959" s="4" t="s">
        <v>8303</v>
      </c>
    </row>
    <row r="2960" spans="1:20" x14ac:dyDescent="0.3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11">
        <f t="shared" si="138"/>
        <v>42498.529131944444</v>
      </c>
      <c r="K2960" s="4">
        <v>1457548917</v>
      </c>
      <c r="L2960" s="11">
        <f t="shared" si="139"/>
        <v>42438.570798611108</v>
      </c>
      <c r="M2960" s="4" t="b">
        <v>0</v>
      </c>
      <c r="N2960" s="4">
        <v>0</v>
      </c>
      <c r="O2960" s="16">
        <f>(E2960/D2960)*100</f>
        <v>0</v>
      </c>
      <c r="P2960" s="7" t="e">
        <f t="shared" si="140"/>
        <v>#DIV/0!</v>
      </c>
      <c r="Q2960" s="4" t="str">
        <f>LEFT(T2960,FIND("/",T2960,1)-1)</f>
        <v>theater</v>
      </c>
      <c r="R2960" s="4" t="str">
        <f>RIGHT(T2960,LEN(T2960)-FIND("/",T2960))</f>
        <v>spaces</v>
      </c>
      <c r="S2960" s="4" t="b">
        <v>0</v>
      </c>
      <c r="T2960" s="4" t="s">
        <v>8303</v>
      </c>
    </row>
    <row r="2961" spans="1:20" ht="28.8" x14ac:dyDescent="0.3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11">
        <f t="shared" si="138"/>
        <v>42527.800057870372</v>
      </c>
      <c r="K2961" s="4">
        <v>1462666325</v>
      </c>
      <c r="L2961" s="11">
        <f t="shared" si="139"/>
        <v>42497.800057870372</v>
      </c>
      <c r="M2961" s="4" t="b">
        <v>0</v>
      </c>
      <c r="N2961" s="4">
        <v>0</v>
      </c>
      <c r="O2961" s="16">
        <f>(E2961/D2961)*100</f>
        <v>0</v>
      </c>
      <c r="P2961" s="7" t="e">
        <f t="shared" si="140"/>
        <v>#DIV/0!</v>
      </c>
      <c r="Q2961" s="4" t="str">
        <f>LEFT(T2961,FIND("/",T2961,1)-1)</f>
        <v>theater</v>
      </c>
      <c r="R2961" s="4" t="str">
        <f>RIGHT(T2961,LEN(T2961)-FIND("/",T2961))</f>
        <v>spaces</v>
      </c>
      <c r="S2961" s="4" t="b">
        <v>0</v>
      </c>
      <c r="T2961" s="4" t="s">
        <v>8303</v>
      </c>
    </row>
    <row r="2962" spans="1:20" x14ac:dyDescent="0.3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11">
        <f t="shared" si="138"/>
        <v>41893.54887731481</v>
      </c>
      <c r="K2962" s="4">
        <v>1407867023</v>
      </c>
      <c r="L2962" s="11">
        <f t="shared" si="139"/>
        <v>41863.54887731481</v>
      </c>
      <c r="M2962" s="4" t="b">
        <v>0</v>
      </c>
      <c r="N2962" s="4">
        <v>0</v>
      </c>
      <c r="O2962" s="16">
        <f>(E2962/D2962)*100</f>
        <v>0</v>
      </c>
      <c r="P2962" s="7" t="e">
        <f t="shared" si="140"/>
        <v>#DIV/0!</v>
      </c>
      <c r="Q2962" s="4" t="str">
        <f>LEFT(T2962,FIND("/",T2962,1)-1)</f>
        <v>theater</v>
      </c>
      <c r="R2962" s="4" t="str">
        <f>RIGHT(T2962,LEN(T2962)-FIND("/",T2962))</f>
        <v>spaces</v>
      </c>
      <c r="S2962" s="4" t="b">
        <v>0</v>
      </c>
      <c r="T2962" s="4" t="s">
        <v>8303</v>
      </c>
    </row>
    <row r="2963" spans="1:20" ht="28.8" x14ac:dyDescent="0.3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11">
        <f t="shared" si="138"/>
        <v>42088.958333333336</v>
      </c>
      <c r="K2963" s="4">
        <v>1424927159</v>
      </c>
      <c r="L2963" s="11">
        <f t="shared" si="139"/>
        <v>42061.004155092589</v>
      </c>
      <c r="M2963" s="4" t="b">
        <v>0</v>
      </c>
      <c r="N2963" s="4">
        <v>108</v>
      </c>
      <c r="O2963" s="16">
        <f>(E2963/D2963)*100</f>
        <v>109.62</v>
      </c>
      <c r="P2963" s="7">
        <f t="shared" si="140"/>
        <v>50.75</v>
      </c>
      <c r="Q2963" s="4" t="str">
        <f>LEFT(T2963,FIND("/",T2963,1)-1)</f>
        <v>theater</v>
      </c>
      <c r="R2963" s="4" t="str">
        <f>RIGHT(T2963,LEN(T2963)-FIND("/",T2963))</f>
        <v>plays</v>
      </c>
      <c r="S2963" s="4" t="b">
        <v>1</v>
      </c>
      <c r="T2963" s="4" t="s">
        <v>8271</v>
      </c>
    </row>
    <row r="2964" spans="1:20" ht="28.8" x14ac:dyDescent="0.3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11">
        <f t="shared" si="138"/>
        <v>42064.082638888889</v>
      </c>
      <c r="K2964" s="4">
        <v>1422769906</v>
      </c>
      <c r="L2964" s="11">
        <f t="shared" si="139"/>
        <v>42036.035949074074</v>
      </c>
      <c r="M2964" s="4" t="b">
        <v>0</v>
      </c>
      <c r="N2964" s="4">
        <v>20</v>
      </c>
      <c r="O2964" s="16">
        <f>(E2964/D2964)*100</f>
        <v>121.8</v>
      </c>
      <c r="P2964" s="7">
        <f t="shared" si="140"/>
        <v>60.9</v>
      </c>
      <c r="Q2964" s="4" t="str">
        <f>LEFT(T2964,FIND("/",T2964,1)-1)</f>
        <v>theater</v>
      </c>
      <c r="R2964" s="4" t="str">
        <f>RIGHT(T2964,LEN(T2964)-FIND("/",T2964))</f>
        <v>plays</v>
      </c>
      <c r="S2964" s="4" t="b">
        <v>1</v>
      </c>
      <c r="T2964" s="4" t="s">
        <v>8271</v>
      </c>
    </row>
    <row r="2965" spans="1:20" ht="28.8" x14ac:dyDescent="0.3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11">
        <f t="shared" si="138"/>
        <v>42187.26185185185</v>
      </c>
      <c r="K2965" s="4">
        <v>1433243824</v>
      </c>
      <c r="L2965" s="11">
        <f t="shared" si="139"/>
        <v>42157.26185185185</v>
      </c>
      <c r="M2965" s="4" t="b">
        <v>0</v>
      </c>
      <c r="N2965" s="4">
        <v>98</v>
      </c>
      <c r="O2965" s="16">
        <f>(E2965/D2965)*100</f>
        <v>106.85</v>
      </c>
      <c r="P2965" s="7">
        <f t="shared" si="140"/>
        <v>109.03061224489795</v>
      </c>
      <c r="Q2965" s="4" t="str">
        <f>LEFT(T2965,FIND("/",T2965,1)-1)</f>
        <v>theater</v>
      </c>
      <c r="R2965" s="4" t="str">
        <f>RIGHT(T2965,LEN(T2965)-FIND("/",T2965))</f>
        <v>plays</v>
      </c>
      <c r="S2965" s="4" t="b">
        <v>1</v>
      </c>
      <c r="T2965" s="4" t="s">
        <v>8271</v>
      </c>
    </row>
    <row r="2966" spans="1:20" ht="28.8" x14ac:dyDescent="0.3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11">
        <f t="shared" si="138"/>
        <v>41857.688888888886</v>
      </c>
      <c r="K2966" s="4">
        <v>1404769819</v>
      </c>
      <c r="L2966" s="11">
        <f t="shared" si="139"/>
        <v>41827.701608796291</v>
      </c>
      <c r="M2966" s="4" t="b">
        <v>0</v>
      </c>
      <c r="N2966" s="4">
        <v>196</v>
      </c>
      <c r="O2966" s="16">
        <f>(E2966/D2966)*100</f>
        <v>100.71379999999999</v>
      </c>
      <c r="P2966" s="7">
        <f t="shared" si="140"/>
        <v>25.692295918367346</v>
      </c>
      <c r="Q2966" s="4" t="str">
        <f>LEFT(T2966,FIND("/",T2966,1)-1)</f>
        <v>theater</v>
      </c>
      <c r="R2966" s="4" t="str">
        <f>RIGHT(T2966,LEN(T2966)-FIND("/",T2966))</f>
        <v>plays</v>
      </c>
      <c r="S2966" s="4" t="b">
        <v>1</v>
      </c>
      <c r="T2966" s="4" t="s">
        <v>8271</v>
      </c>
    </row>
    <row r="2967" spans="1:20" ht="28.8" x14ac:dyDescent="0.3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11">
        <f t="shared" si="138"/>
        <v>42192.521215277775</v>
      </c>
      <c r="K2967" s="4">
        <v>1433698233</v>
      </c>
      <c r="L2967" s="11">
        <f t="shared" si="139"/>
        <v>42162.521215277775</v>
      </c>
      <c r="M2967" s="4" t="b">
        <v>0</v>
      </c>
      <c r="N2967" s="4">
        <v>39</v>
      </c>
      <c r="O2967" s="16">
        <f>(E2967/D2967)*100</f>
        <v>109.00000000000001</v>
      </c>
      <c r="P2967" s="7">
        <f t="shared" si="140"/>
        <v>41.92307692307692</v>
      </c>
      <c r="Q2967" s="4" t="str">
        <f>LEFT(T2967,FIND("/",T2967,1)-1)</f>
        <v>theater</v>
      </c>
      <c r="R2967" s="4" t="str">
        <f>RIGHT(T2967,LEN(T2967)-FIND("/",T2967))</f>
        <v>plays</v>
      </c>
      <c r="S2967" s="4" t="b">
        <v>1</v>
      </c>
      <c r="T2967" s="4" t="s">
        <v>8271</v>
      </c>
    </row>
    <row r="2968" spans="1:20" ht="28.8" x14ac:dyDescent="0.3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11">
        <f t="shared" si="138"/>
        <v>42263.530231481483</v>
      </c>
      <c r="K2968" s="4">
        <v>1439833412</v>
      </c>
      <c r="L2968" s="11">
        <f t="shared" si="139"/>
        <v>42233.530231481483</v>
      </c>
      <c r="M2968" s="4" t="b">
        <v>0</v>
      </c>
      <c r="N2968" s="4">
        <v>128</v>
      </c>
      <c r="O2968" s="16">
        <f>(E2968/D2968)*100</f>
        <v>113.63000000000001</v>
      </c>
      <c r="P2968" s="7">
        <f t="shared" si="140"/>
        <v>88.7734375</v>
      </c>
      <c r="Q2968" s="4" t="str">
        <f>LEFT(T2968,FIND("/",T2968,1)-1)</f>
        <v>theater</v>
      </c>
      <c r="R2968" s="4" t="str">
        <f>RIGHT(T2968,LEN(T2968)-FIND("/",T2968))</f>
        <v>plays</v>
      </c>
      <c r="S2968" s="4" t="b">
        <v>1</v>
      </c>
      <c r="T2968" s="4" t="s">
        <v>8271</v>
      </c>
    </row>
    <row r="2969" spans="1:20" x14ac:dyDescent="0.3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11">
        <f t="shared" si="138"/>
        <v>42071.947824074072</v>
      </c>
      <c r="K2969" s="4">
        <v>1423284292</v>
      </c>
      <c r="L2969" s="11">
        <f t="shared" si="139"/>
        <v>42041.989490740736</v>
      </c>
      <c r="M2969" s="4" t="b">
        <v>0</v>
      </c>
      <c r="N2969" s="4">
        <v>71</v>
      </c>
      <c r="O2969" s="16">
        <f>(E2969/D2969)*100</f>
        <v>113.92</v>
      </c>
      <c r="P2969" s="7">
        <f t="shared" si="140"/>
        <v>80.225352112676063</v>
      </c>
      <c r="Q2969" s="4" t="str">
        <f>LEFT(T2969,FIND("/",T2969,1)-1)</f>
        <v>theater</v>
      </c>
      <c r="R2969" s="4" t="str">
        <f>RIGHT(T2969,LEN(T2969)-FIND("/",T2969))</f>
        <v>plays</v>
      </c>
      <c r="S2969" s="4" t="b">
        <v>1</v>
      </c>
      <c r="T2969" s="4" t="s">
        <v>8271</v>
      </c>
    </row>
    <row r="2970" spans="1:20" x14ac:dyDescent="0.3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11">
        <f t="shared" si="138"/>
        <v>42598.957638888889</v>
      </c>
      <c r="K2970" s="4">
        <v>1470227660</v>
      </c>
      <c r="L2970" s="11">
        <f t="shared" si="139"/>
        <v>42585.315509259257</v>
      </c>
      <c r="M2970" s="4" t="b">
        <v>0</v>
      </c>
      <c r="N2970" s="4">
        <v>47</v>
      </c>
      <c r="O2970" s="16">
        <f>(E2970/D2970)*100</f>
        <v>106</v>
      </c>
      <c r="P2970" s="7">
        <f t="shared" si="140"/>
        <v>78.936170212765958</v>
      </c>
      <c r="Q2970" s="4" t="str">
        <f>LEFT(T2970,FIND("/",T2970,1)-1)</f>
        <v>theater</v>
      </c>
      <c r="R2970" s="4" t="str">
        <f>RIGHT(T2970,LEN(T2970)-FIND("/",T2970))</f>
        <v>plays</v>
      </c>
      <c r="S2970" s="4" t="b">
        <v>1</v>
      </c>
      <c r="T2970" s="4" t="s">
        <v>8271</v>
      </c>
    </row>
    <row r="2971" spans="1:20" ht="28.8" x14ac:dyDescent="0.3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11">
        <f t="shared" si="138"/>
        <v>42127.743750000001</v>
      </c>
      <c r="K2971" s="4">
        <v>1428087153</v>
      </c>
      <c r="L2971" s="11">
        <f t="shared" si="139"/>
        <v>42097.578159722216</v>
      </c>
      <c r="M2971" s="4" t="b">
        <v>0</v>
      </c>
      <c r="N2971" s="4">
        <v>17</v>
      </c>
      <c r="O2971" s="16">
        <f>(E2971/D2971)*100</f>
        <v>162.5</v>
      </c>
      <c r="P2971" s="7">
        <f t="shared" si="140"/>
        <v>95.588235294117652</v>
      </c>
      <c r="Q2971" s="4" t="str">
        <f>LEFT(T2971,FIND("/",T2971,1)-1)</f>
        <v>theater</v>
      </c>
      <c r="R2971" s="4" t="str">
        <f>RIGHT(T2971,LEN(T2971)-FIND("/",T2971))</f>
        <v>plays</v>
      </c>
      <c r="S2971" s="4" t="b">
        <v>1</v>
      </c>
      <c r="T2971" s="4" t="s">
        <v>8271</v>
      </c>
    </row>
    <row r="2972" spans="1:20" ht="28.8" x14ac:dyDescent="0.3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11">
        <f t="shared" si="138"/>
        <v>41838.461238425924</v>
      </c>
      <c r="K2972" s="4">
        <v>1403107451</v>
      </c>
      <c r="L2972" s="11">
        <f t="shared" si="139"/>
        <v>41808.461238425924</v>
      </c>
      <c r="M2972" s="4" t="b">
        <v>0</v>
      </c>
      <c r="N2972" s="4">
        <v>91</v>
      </c>
      <c r="O2972" s="16">
        <f>(E2972/D2972)*100</f>
        <v>106</v>
      </c>
      <c r="P2972" s="7">
        <f t="shared" si="140"/>
        <v>69.890109890109883</v>
      </c>
      <c r="Q2972" s="4" t="str">
        <f>LEFT(T2972,FIND("/",T2972,1)-1)</f>
        <v>theater</v>
      </c>
      <c r="R2972" s="4" t="str">
        <f>RIGHT(T2972,LEN(T2972)-FIND("/",T2972))</f>
        <v>plays</v>
      </c>
      <c r="S2972" s="4" t="b">
        <v>1</v>
      </c>
      <c r="T2972" s="4" t="s">
        <v>8271</v>
      </c>
    </row>
    <row r="2973" spans="1:20" ht="28.8" x14ac:dyDescent="0.3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11">
        <f t="shared" si="138"/>
        <v>41882.449976851851</v>
      </c>
      <c r="K2973" s="4">
        <v>1406908078</v>
      </c>
      <c r="L2973" s="11">
        <f t="shared" si="139"/>
        <v>41852.449976851851</v>
      </c>
      <c r="M2973" s="4" t="b">
        <v>0</v>
      </c>
      <c r="N2973" s="4">
        <v>43</v>
      </c>
      <c r="O2973" s="16">
        <f>(E2973/D2973)*100</f>
        <v>100.15624999999999</v>
      </c>
      <c r="P2973" s="7">
        <f t="shared" si="140"/>
        <v>74.534883720930239</v>
      </c>
      <c r="Q2973" s="4" t="str">
        <f>LEFT(T2973,FIND("/",T2973,1)-1)</f>
        <v>theater</v>
      </c>
      <c r="R2973" s="4" t="str">
        <f>RIGHT(T2973,LEN(T2973)-FIND("/",T2973))</f>
        <v>plays</v>
      </c>
      <c r="S2973" s="4" t="b">
        <v>1</v>
      </c>
      <c r="T2973" s="4" t="s">
        <v>8271</v>
      </c>
    </row>
    <row r="2974" spans="1:20" x14ac:dyDescent="0.3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11">
        <f t="shared" si="138"/>
        <v>42708.833333333336</v>
      </c>
      <c r="K2974" s="4">
        <v>1479609520</v>
      </c>
      <c r="L2974" s="11">
        <f t="shared" si="139"/>
        <v>42693.90185185185</v>
      </c>
      <c r="M2974" s="4" t="b">
        <v>0</v>
      </c>
      <c r="N2974" s="4">
        <v>17</v>
      </c>
      <c r="O2974" s="16">
        <f>(E2974/D2974)*100</f>
        <v>105.35000000000001</v>
      </c>
      <c r="P2974" s="7">
        <f t="shared" si="140"/>
        <v>123.94117647058823</v>
      </c>
      <c r="Q2974" s="4" t="str">
        <f>LEFT(T2974,FIND("/",T2974,1)-1)</f>
        <v>theater</v>
      </c>
      <c r="R2974" s="4" t="str">
        <f>RIGHT(T2974,LEN(T2974)-FIND("/",T2974))</f>
        <v>plays</v>
      </c>
      <c r="S2974" s="4" t="b">
        <v>1</v>
      </c>
      <c r="T2974" s="4" t="s">
        <v>8271</v>
      </c>
    </row>
    <row r="2975" spans="1:20" ht="28.8" x14ac:dyDescent="0.3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11">
        <f t="shared" si="138"/>
        <v>42369.958333333336</v>
      </c>
      <c r="K2975" s="4">
        <v>1449171508</v>
      </c>
      <c r="L2975" s="11">
        <f t="shared" si="139"/>
        <v>42341.610046296293</v>
      </c>
      <c r="M2975" s="4" t="b">
        <v>0</v>
      </c>
      <c r="N2975" s="4">
        <v>33</v>
      </c>
      <c r="O2975" s="16">
        <f>(E2975/D2975)*100</f>
        <v>174.8</v>
      </c>
      <c r="P2975" s="7">
        <f t="shared" si="140"/>
        <v>264.84848484848487</v>
      </c>
      <c r="Q2975" s="4" t="str">
        <f>LEFT(T2975,FIND("/",T2975,1)-1)</f>
        <v>theater</v>
      </c>
      <c r="R2975" s="4" t="str">
        <f>RIGHT(T2975,LEN(T2975)-FIND("/",T2975))</f>
        <v>plays</v>
      </c>
      <c r="S2975" s="4" t="b">
        <v>1</v>
      </c>
      <c r="T2975" s="4" t="s">
        <v>8271</v>
      </c>
    </row>
    <row r="2976" spans="1:20" ht="28.8" x14ac:dyDescent="0.3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11">
        <f t="shared" si="138"/>
        <v>41907.857638888883</v>
      </c>
      <c r="K2976" s="4">
        <v>1409275671</v>
      </c>
      <c r="L2976" s="11">
        <f t="shared" si="139"/>
        <v>41879.852673611109</v>
      </c>
      <c r="M2976" s="4" t="b">
        <v>0</v>
      </c>
      <c r="N2976" s="4">
        <v>87</v>
      </c>
      <c r="O2976" s="16">
        <f>(E2976/D2976)*100</f>
        <v>102</v>
      </c>
      <c r="P2976" s="7">
        <f t="shared" si="140"/>
        <v>58.620689655172413</v>
      </c>
      <c r="Q2976" s="4" t="str">
        <f>LEFT(T2976,FIND("/",T2976,1)-1)</f>
        <v>theater</v>
      </c>
      <c r="R2976" s="4" t="str">
        <f>RIGHT(T2976,LEN(T2976)-FIND("/",T2976))</f>
        <v>plays</v>
      </c>
      <c r="S2976" s="4" t="b">
        <v>1</v>
      </c>
      <c r="T2976" s="4" t="s">
        <v>8271</v>
      </c>
    </row>
    <row r="2977" spans="1:20" ht="28.8" x14ac:dyDescent="0.3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11">
        <f t="shared" si="138"/>
        <v>41969.916666666664</v>
      </c>
      <c r="K2977" s="4">
        <v>1414599886</v>
      </c>
      <c r="L2977" s="11">
        <f t="shared" si="139"/>
        <v>41941.475532407407</v>
      </c>
      <c r="M2977" s="4" t="b">
        <v>0</v>
      </c>
      <c r="N2977" s="4">
        <v>113</v>
      </c>
      <c r="O2977" s="16">
        <f>(E2977/D2977)*100</f>
        <v>100.125</v>
      </c>
      <c r="P2977" s="7">
        <f t="shared" si="140"/>
        <v>70.884955752212392</v>
      </c>
      <c r="Q2977" s="4" t="str">
        <f>LEFT(T2977,FIND("/",T2977,1)-1)</f>
        <v>theater</v>
      </c>
      <c r="R2977" s="4" t="str">
        <f>RIGHT(T2977,LEN(T2977)-FIND("/",T2977))</f>
        <v>plays</v>
      </c>
      <c r="S2977" s="4" t="b">
        <v>1</v>
      </c>
      <c r="T2977" s="4" t="s">
        <v>8271</v>
      </c>
    </row>
    <row r="2978" spans="1:20" x14ac:dyDescent="0.3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11">
        <f t="shared" si="138"/>
        <v>42442.291666666664</v>
      </c>
      <c r="K2978" s="4">
        <v>1456421530</v>
      </c>
      <c r="L2978" s="11">
        <f t="shared" si="139"/>
        <v>42425.522337962961</v>
      </c>
      <c r="M2978" s="4" t="b">
        <v>0</v>
      </c>
      <c r="N2978" s="4">
        <v>14</v>
      </c>
      <c r="O2978" s="16">
        <f>(E2978/D2978)*100</f>
        <v>171.42857142857142</v>
      </c>
      <c r="P2978" s="7">
        <f t="shared" si="140"/>
        <v>8.5714285714285712</v>
      </c>
      <c r="Q2978" s="4" t="str">
        <f>LEFT(T2978,FIND("/",T2978,1)-1)</f>
        <v>theater</v>
      </c>
      <c r="R2978" s="4" t="str">
        <f>RIGHT(T2978,LEN(T2978)-FIND("/",T2978))</f>
        <v>plays</v>
      </c>
      <c r="S2978" s="4" t="b">
        <v>1</v>
      </c>
      <c r="T2978" s="4" t="s">
        <v>8271</v>
      </c>
    </row>
    <row r="2979" spans="1:20" ht="28.8" x14ac:dyDescent="0.3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11">
        <f t="shared" si="138"/>
        <v>42085.884722222218</v>
      </c>
      <c r="K2979" s="4">
        <v>1421960934</v>
      </c>
      <c r="L2979" s="11">
        <f t="shared" si="139"/>
        <v>42026.672847222224</v>
      </c>
      <c r="M2979" s="4" t="b">
        <v>0</v>
      </c>
      <c r="N2979" s="4">
        <v>30</v>
      </c>
      <c r="O2979" s="16">
        <f>(E2979/D2979)*100</f>
        <v>113.56666666666666</v>
      </c>
      <c r="P2979" s="7">
        <f t="shared" si="140"/>
        <v>113.56666666666666</v>
      </c>
      <c r="Q2979" s="4" t="str">
        <f>LEFT(T2979,FIND("/",T2979,1)-1)</f>
        <v>theater</v>
      </c>
      <c r="R2979" s="4" t="str">
        <f>RIGHT(T2979,LEN(T2979)-FIND("/",T2979))</f>
        <v>plays</v>
      </c>
      <c r="S2979" s="4" t="b">
        <v>1</v>
      </c>
      <c r="T2979" s="4" t="s">
        <v>8271</v>
      </c>
    </row>
    <row r="2980" spans="1:20" ht="28.8" x14ac:dyDescent="0.3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11">
        <f t="shared" si="138"/>
        <v>41932.040972222218</v>
      </c>
      <c r="K2980" s="4">
        <v>1412954547</v>
      </c>
      <c r="L2980" s="11">
        <f t="shared" si="139"/>
        <v>41922.432256944441</v>
      </c>
      <c r="M2980" s="4" t="b">
        <v>0</v>
      </c>
      <c r="N2980" s="4">
        <v>16</v>
      </c>
      <c r="O2980" s="16">
        <f>(E2980/D2980)*100</f>
        <v>129.46666666666667</v>
      </c>
      <c r="P2980" s="7">
        <f t="shared" si="140"/>
        <v>60.6875</v>
      </c>
      <c r="Q2980" s="4" t="str">
        <f>LEFT(T2980,FIND("/",T2980,1)-1)</f>
        <v>theater</v>
      </c>
      <c r="R2980" s="4" t="str">
        <f>RIGHT(T2980,LEN(T2980)-FIND("/",T2980))</f>
        <v>plays</v>
      </c>
      <c r="S2980" s="4" t="b">
        <v>1</v>
      </c>
      <c r="T2980" s="4" t="s">
        <v>8271</v>
      </c>
    </row>
    <row r="2981" spans="1:20" ht="28.8" x14ac:dyDescent="0.3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11">
        <f t="shared" si="138"/>
        <v>42010.041666666664</v>
      </c>
      <c r="K2981" s="4">
        <v>1419104823</v>
      </c>
      <c r="L2981" s="11">
        <f t="shared" si="139"/>
        <v>41993.616006944438</v>
      </c>
      <c r="M2981" s="4" t="b">
        <v>0</v>
      </c>
      <c r="N2981" s="4">
        <v>46</v>
      </c>
      <c r="O2981" s="16">
        <f>(E2981/D2981)*100</f>
        <v>101.4</v>
      </c>
      <c r="P2981" s="7">
        <f t="shared" si="140"/>
        <v>110.21739130434783</v>
      </c>
      <c r="Q2981" s="4" t="str">
        <f>LEFT(T2981,FIND("/",T2981,1)-1)</f>
        <v>theater</v>
      </c>
      <c r="R2981" s="4" t="str">
        <f>RIGHT(T2981,LEN(T2981)-FIND("/",T2981))</f>
        <v>plays</v>
      </c>
      <c r="S2981" s="4" t="b">
        <v>1</v>
      </c>
      <c r="T2981" s="4" t="s">
        <v>8271</v>
      </c>
    </row>
    <row r="2982" spans="1:20" x14ac:dyDescent="0.3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11">
        <f t="shared" si="138"/>
        <v>42239.874999999993</v>
      </c>
      <c r="K2982" s="4">
        <v>1438639130</v>
      </c>
      <c r="L2982" s="11">
        <f t="shared" si="139"/>
        <v>42219.70752314815</v>
      </c>
      <c r="M2982" s="4" t="b">
        <v>0</v>
      </c>
      <c r="N2982" s="4">
        <v>24</v>
      </c>
      <c r="O2982" s="16">
        <f>(E2982/D2982)*100</f>
        <v>109.16666666666666</v>
      </c>
      <c r="P2982" s="7">
        <f t="shared" si="140"/>
        <v>136.45833333333334</v>
      </c>
      <c r="Q2982" s="4" t="str">
        <f>LEFT(T2982,FIND("/",T2982,1)-1)</f>
        <v>theater</v>
      </c>
      <c r="R2982" s="4" t="str">
        <f>RIGHT(T2982,LEN(T2982)-FIND("/",T2982))</f>
        <v>plays</v>
      </c>
      <c r="S2982" s="4" t="b">
        <v>1</v>
      </c>
      <c r="T2982" s="4" t="s">
        <v>8271</v>
      </c>
    </row>
    <row r="2983" spans="1:20" ht="28.8" x14ac:dyDescent="0.3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11">
        <f t="shared" si="138"/>
        <v>42270.351342592585</v>
      </c>
      <c r="K2983" s="4">
        <v>1439126756</v>
      </c>
      <c r="L2983" s="11">
        <f t="shared" si="139"/>
        <v>42225.351342592585</v>
      </c>
      <c r="M2983" s="4" t="b">
        <v>1</v>
      </c>
      <c r="N2983" s="4">
        <v>97</v>
      </c>
      <c r="O2983" s="16">
        <f>(E2983/D2983)*100</f>
        <v>128.92500000000001</v>
      </c>
      <c r="P2983" s="7">
        <f t="shared" si="140"/>
        <v>53.164948453608247</v>
      </c>
      <c r="Q2983" s="4" t="str">
        <f>LEFT(T2983,FIND("/",T2983,1)-1)</f>
        <v>theater</v>
      </c>
      <c r="R2983" s="4" t="str">
        <f>RIGHT(T2983,LEN(T2983)-FIND("/",T2983))</f>
        <v>spaces</v>
      </c>
      <c r="S2983" s="4" t="b">
        <v>1</v>
      </c>
      <c r="T2983" s="4" t="s">
        <v>8303</v>
      </c>
    </row>
    <row r="2984" spans="1:20" x14ac:dyDescent="0.3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11">
        <f t="shared" si="138"/>
        <v>42411.478506944441</v>
      </c>
      <c r="K2984" s="4">
        <v>1452616143</v>
      </c>
      <c r="L2984" s="11">
        <f t="shared" si="139"/>
        <v>42381.478506944441</v>
      </c>
      <c r="M2984" s="4" t="b">
        <v>1</v>
      </c>
      <c r="N2984" s="4">
        <v>59</v>
      </c>
      <c r="O2984" s="16">
        <f>(E2984/D2984)*100</f>
        <v>102.06</v>
      </c>
      <c r="P2984" s="7">
        <f t="shared" si="140"/>
        <v>86.491525423728817</v>
      </c>
      <c r="Q2984" s="4" t="str">
        <f>LEFT(T2984,FIND("/",T2984,1)-1)</f>
        <v>theater</v>
      </c>
      <c r="R2984" s="4" t="str">
        <f>RIGHT(T2984,LEN(T2984)-FIND("/",T2984))</f>
        <v>spaces</v>
      </c>
      <c r="S2984" s="4" t="b">
        <v>1</v>
      </c>
      <c r="T2984" s="4" t="s">
        <v>8303</v>
      </c>
    </row>
    <row r="2985" spans="1:20" x14ac:dyDescent="0.3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11">
        <f t="shared" si="138"/>
        <v>41954.465694444443</v>
      </c>
      <c r="K2985" s="4">
        <v>1410534636</v>
      </c>
      <c r="L2985" s="11">
        <f t="shared" si="139"/>
        <v>41894.424027777779</v>
      </c>
      <c r="M2985" s="4" t="b">
        <v>1</v>
      </c>
      <c r="N2985" s="4">
        <v>1095</v>
      </c>
      <c r="O2985" s="16">
        <f>(E2985/D2985)*100</f>
        <v>146.53957758620692</v>
      </c>
      <c r="P2985" s="7">
        <f t="shared" si="140"/>
        <v>155.23827397260274</v>
      </c>
      <c r="Q2985" s="4" t="str">
        <f>LEFT(T2985,FIND("/",T2985,1)-1)</f>
        <v>theater</v>
      </c>
      <c r="R2985" s="4" t="str">
        <f>RIGHT(T2985,LEN(T2985)-FIND("/",T2985))</f>
        <v>spaces</v>
      </c>
      <c r="S2985" s="4" t="b">
        <v>1</v>
      </c>
      <c r="T2985" s="4" t="s">
        <v>8303</v>
      </c>
    </row>
    <row r="2986" spans="1:20" ht="28.8" x14ac:dyDescent="0.3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11">
        <f t="shared" si="138"/>
        <v>42606.070381944439</v>
      </c>
      <c r="K2986" s="4">
        <v>1469428881</v>
      </c>
      <c r="L2986" s="11">
        <f t="shared" si="139"/>
        <v>42576.070381944439</v>
      </c>
      <c r="M2986" s="4" t="b">
        <v>1</v>
      </c>
      <c r="N2986" s="4">
        <v>218</v>
      </c>
      <c r="O2986" s="16">
        <f>(E2986/D2986)*100</f>
        <v>100.352</v>
      </c>
      <c r="P2986" s="7">
        <f t="shared" si="140"/>
        <v>115.08256880733946</v>
      </c>
      <c r="Q2986" s="4" t="str">
        <f>LEFT(T2986,FIND("/",T2986,1)-1)</f>
        <v>theater</v>
      </c>
      <c r="R2986" s="4" t="str">
        <f>RIGHT(T2986,LEN(T2986)-FIND("/",T2986))</f>
        <v>spaces</v>
      </c>
      <c r="S2986" s="4" t="b">
        <v>1</v>
      </c>
      <c r="T2986" s="4" t="s">
        <v>8303</v>
      </c>
    </row>
    <row r="2987" spans="1:20" ht="28.8" x14ac:dyDescent="0.3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11">
        <f t="shared" si="138"/>
        <v>42673.958333333336</v>
      </c>
      <c r="K2987" s="4">
        <v>1476228128</v>
      </c>
      <c r="L2987" s="11">
        <f t="shared" si="139"/>
        <v>42654.765370370362</v>
      </c>
      <c r="M2987" s="4" t="b">
        <v>0</v>
      </c>
      <c r="N2987" s="4">
        <v>111</v>
      </c>
      <c r="O2987" s="16">
        <f>(E2987/D2987)*100</f>
        <v>121.64999999999999</v>
      </c>
      <c r="P2987" s="7">
        <f t="shared" si="140"/>
        <v>109.5945945945946</v>
      </c>
      <c r="Q2987" s="4" t="str">
        <f>LEFT(T2987,FIND("/",T2987,1)-1)</f>
        <v>theater</v>
      </c>
      <c r="R2987" s="4" t="str">
        <f>RIGHT(T2987,LEN(T2987)-FIND("/",T2987))</f>
        <v>spaces</v>
      </c>
      <c r="S2987" s="4" t="b">
        <v>1</v>
      </c>
      <c r="T2987" s="4" t="s">
        <v>8303</v>
      </c>
    </row>
    <row r="2988" spans="1:20" ht="28.8" x14ac:dyDescent="0.3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11">
        <f t="shared" si="138"/>
        <v>42491.250069444439</v>
      </c>
      <c r="K2988" s="4">
        <v>1456920006</v>
      </c>
      <c r="L2988" s="11">
        <f t="shared" si="139"/>
        <v>42431.29173611111</v>
      </c>
      <c r="M2988" s="4" t="b">
        <v>0</v>
      </c>
      <c r="N2988" s="4">
        <v>56</v>
      </c>
      <c r="O2988" s="16">
        <f>(E2988/D2988)*100</f>
        <v>105.5</v>
      </c>
      <c r="P2988" s="7">
        <f t="shared" si="140"/>
        <v>45.214285714285715</v>
      </c>
      <c r="Q2988" s="4" t="str">
        <f>LEFT(T2988,FIND("/",T2988,1)-1)</f>
        <v>theater</v>
      </c>
      <c r="R2988" s="4" t="str">
        <f>RIGHT(T2988,LEN(T2988)-FIND("/",T2988))</f>
        <v>spaces</v>
      </c>
      <c r="S2988" s="4" t="b">
        <v>1</v>
      </c>
      <c r="T2988" s="4" t="s">
        <v>8303</v>
      </c>
    </row>
    <row r="2989" spans="1:20" ht="28.8" x14ac:dyDescent="0.3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11">
        <f t="shared" si="138"/>
        <v>42655.791666666664</v>
      </c>
      <c r="K2989" s="4">
        <v>1473837751</v>
      </c>
      <c r="L2989" s="11">
        <f t="shared" si="139"/>
        <v>42627.098969907405</v>
      </c>
      <c r="M2989" s="4" t="b">
        <v>0</v>
      </c>
      <c r="N2989" s="4">
        <v>265</v>
      </c>
      <c r="O2989" s="16">
        <f>(E2989/D2989)*100</f>
        <v>110.4008</v>
      </c>
      <c r="P2989" s="7">
        <f t="shared" si="140"/>
        <v>104.15169811320754</v>
      </c>
      <c r="Q2989" s="4" t="str">
        <f>LEFT(T2989,FIND("/",T2989,1)-1)</f>
        <v>theater</v>
      </c>
      <c r="R2989" s="4" t="str">
        <f>RIGHT(T2989,LEN(T2989)-FIND("/",T2989))</f>
        <v>spaces</v>
      </c>
      <c r="S2989" s="4" t="b">
        <v>1</v>
      </c>
      <c r="T2989" s="4" t="s">
        <v>8303</v>
      </c>
    </row>
    <row r="2990" spans="1:20" ht="28.8" x14ac:dyDescent="0.3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11">
        <f t="shared" si="138"/>
        <v>42541.153715277782</v>
      </c>
      <c r="K2990" s="4">
        <v>1463820081</v>
      </c>
      <c r="L2990" s="11">
        <f t="shared" si="139"/>
        <v>42511.153715277782</v>
      </c>
      <c r="M2990" s="4" t="b">
        <v>0</v>
      </c>
      <c r="N2990" s="4">
        <v>28</v>
      </c>
      <c r="O2990" s="16">
        <f>(E2990/D2990)*100</f>
        <v>100</v>
      </c>
      <c r="P2990" s="7">
        <f t="shared" si="140"/>
        <v>35.714285714285715</v>
      </c>
      <c r="Q2990" s="4" t="str">
        <f>LEFT(T2990,FIND("/",T2990,1)-1)</f>
        <v>theater</v>
      </c>
      <c r="R2990" s="4" t="str">
        <f>RIGHT(T2990,LEN(T2990)-FIND("/",T2990))</f>
        <v>spaces</v>
      </c>
      <c r="S2990" s="4" t="b">
        <v>1</v>
      </c>
      <c r="T2990" s="4" t="s">
        <v>8303</v>
      </c>
    </row>
    <row r="2991" spans="1:20" x14ac:dyDescent="0.3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11">
        <f t="shared" si="138"/>
        <v>42358.999305555553</v>
      </c>
      <c r="K2991" s="4">
        <v>1448756962</v>
      </c>
      <c r="L2991" s="11">
        <f t="shared" si="139"/>
        <v>42336.812060185184</v>
      </c>
      <c r="M2991" s="4" t="b">
        <v>0</v>
      </c>
      <c r="N2991" s="4">
        <v>364</v>
      </c>
      <c r="O2991" s="16">
        <f>(E2991/D2991)*100</f>
        <v>176.535</v>
      </c>
      <c r="P2991" s="7">
        <f t="shared" si="140"/>
        <v>96.997252747252745</v>
      </c>
      <c r="Q2991" s="4" t="str">
        <f>LEFT(T2991,FIND("/",T2991,1)-1)</f>
        <v>theater</v>
      </c>
      <c r="R2991" s="4" t="str">
        <f>RIGHT(T2991,LEN(T2991)-FIND("/",T2991))</f>
        <v>spaces</v>
      </c>
      <c r="S2991" s="4" t="b">
        <v>1</v>
      </c>
      <c r="T2991" s="4" t="s">
        <v>8303</v>
      </c>
    </row>
    <row r="2992" spans="1:20" ht="28.8" x14ac:dyDescent="0.3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11">
        <f t="shared" si="138"/>
        <v>42376.365972222215</v>
      </c>
      <c r="K2992" s="4">
        <v>1449150420</v>
      </c>
      <c r="L2992" s="11">
        <f t="shared" si="139"/>
        <v>42341.365972222215</v>
      </c>
      <c r="M2992" s="4" t="b">
        <v>0</v>
      </c>
      <c r="N2992" s="4">
        <v>27</v>
      </c>
      <c r="O2992" s="16">
        <f>(E2992/D2992)*100</f>
        <v>100</v>
      </c>
      <c r="P2992" s="7">
        <f t="shared" si="140"/>
        <v>370.37037037037038</v>
      </c>
      <c r="Q2992" s="4" t="str">
        <f>LEFT(T2992,FIND("/",T2992,1)-1)</f>
        <v>theater</v>
      </c>
      <c r="R2992" s="4" t="str">
        <f>RIGHT(T2992,LEN(T2992)-FIND("/",T2992))</f>
        <v>spaces</v>
      </c>
      <c r="S2992" s="4" t="b">
        <v>1</v>
      </c>
      <c r="T2992" s="4" t="s">
        <v>8303</v>
      </c>
    </row>
    <row r="2993" spans="1:20" ht="28.8" x14ac:dyDescent="0.3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11">
        <f t="shared" si="138"/>
        <v>42762.628819444442</v>
      </c>
      <c r="K2993" s="4">
        <v>1483646730</v>
      </c>
      <c r="L2993" s="11">
        <f t="shared" si="139"/>
        <v>42740.628819444442</v>
      </c>
      <c r="M2993" s="4" t="b">
        <v>0</v>
      </c>
      <c r="N2993" s="4">
        <v>93</v>
      </c>
      <c r="O2993" s="16">
        <f>(E2993/D2993)*100</f>
        <v>103.29411764705883</v>
      </c>
      <c r="P2993" s="7">
        <f t="shared" si="140"/>
        <v>94.408602150537632</v>
      </c>
      <c r="Q2993" s="4" t="str">
        <f>LEFT(T2993,FIND("/",T2993,1)-1)</f>
        <v>theater</v>
      </c>
      <c r="R2993" s="4" t="str">
        <f>RIGHT(T2993,LEN(T2993)-FIND("/",T2993))</f>
        <v>spaces</v>
      </c>
      <c r="S2993" s="4" t="b">
        <v>1</v>
      </c>
      <c r="T2993" s="4" t="s">
        <v>8303</v>
      </c>
    </row>
    <row r="2994" spans="1:20" x14ac:dyDescent="0.3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11">
        <f t="shared" si="138"/>
        <v>42652.559143518512</v>
      </c>
      <c r="K2994" s="4">
        <v>1473445510</v>
      </c>
      <c r="L2994" s="11">
        <f t="shared" si="139"/>
        <v>42622.559143518512</v>
      </c>
      <c r="M2994" s="4" t="b">
        <v>0</v>
      </c>
      <c r="N2994" s="4">
        <v>64</v>
      </c>
      <c r="O2994" s="16">
        <f>(E2994/D2994)*100</f>
        <v>104.5</v>
      </c>
      <c r="P2994" s="7">
        <f t="shared" si="140"/>
        <v>48.984375</v>
      </c>
      <c r="Q2994" s="4" t="str">
        <f>LEFT(T2994,FIND("/",T2994,1)-1)</f>
        <v>theater</v>
      </c>
      <c r="R2994" s="4" t="str">
        <f>RIGHT(T2994,LEN(T2994)-FIND("/",T2994))</f>
        <v>spaces</v>
      </c>
      <c r="S2994" s="4" t="b">
        <v>1</v>
      </c>
      <c r="T2994" s="4" t="s">
        <v>8303</v>
      </c>
    </row>
    <row r="2995" spans="1:20" x14ac:dyDescent="0.3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11">
        <f t="shared" si="138"/>
        <v>42420.63040509259</v>
      </c>
      <c r="K2995" s="4">
        <v>1453406867</v>
      </c>
      <c r="L2995" s="11">
        <f t="shared" si="139"/>
        <v>42390.63040509259</v>
      </c>
      <c r="M2995" s="4" t="b">
        <v>0</v>
      </c>
      <c r="N2995" s="4">
        <v>22</v>
      </c>
      <c r="O2995" s="16">
        <f>(E2995/D2995)*100</f>
        <v>100.29999999999998</v>
      </c>
      <c r="P2995" s="7">
        <f t="shared" si="140"/>
        <v>45.590909090909093</v>
      </c>
      <c r="Q2995" s="4" t="str">
        <f>LEFT(T2995,FIND("/",T2995,1)-1)</f>
        <v>theater</v>
      </c>
      <c r="R2995" s="4" t="str">
        <f>RIGHT(T2995,LEN(T2995)-FIND("/",T2995))</f>
        <v>spaces</v>
      </c>
      <c r="S2995" s="4" t="b">
        <v>1</v>
      </c>
      <c r="T2995" s="4" t="s">
        <v>8303</v>
      </c>
    </row>
    <row r="2996" spans="1:20" x14ac:dyDescent="0.3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11">
        <f t="shared" si="138"/>
        <v>41915.270509259259</v>
      </c>
      <c r="K2996" s="4">
        <v>1409743772</v>
      </c>
      <c r="L2996" s="11">
        <f t="shared" si="139"/>
        <v>41885.270509259259</v>
      </c>
      <c r="M2996" s="4" t="b">
        <v>0</v>
      </c>
      <c r="N2996" s="4">
        <v>59</v>
      </c>
      <c r="O2996" s="16">
        <f>(E2996/D2996)*100</f>
        <v>457.74666666666673</v>
      </c>
      <c r="P2996" s="7">
        <f t="shared" si="140"/>
        <v>23.275254237288134</v>
      </c>
      <c r="Q2996" s="4" t="str">
        <f>LEFT(T2996,FIND("/",T2996,1)-1)</f>
        <v>theater</v>
      </c>
      <c r="R2996" s="4" t="str">
        <f>RIGHT(T2996,LEN(T2996)-FIND("/",T2996))</f>
        <v>spaces</v>
      </c>
      <c r="S2996" s="4" t="b">
        <v>1</v>
      </c>
      <c r="T2996" s="4" t="s">
        <v>8303</v>
      </c>
    </row>
    <row r="2997" spans="1:20" ht="28.8" x14ac:dyDescent="0.3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11">
        <f t="shared" si="138"/>
        <v>42754.456840277773</v>
      </c>
      <c r="K2997" s="4">
        <v>1482249471</v>
      </c>
      <c r="L2997" s="11">
        <f t="shared" si="139"/>
        <v>42724.456840277773</v>
      </c>
      <c r="M2997" s="4" t="b">
        <v>0</v>
      </c>
      <c r="N2997" s="4">
        <v>249</v>
      </c>
      <c r="O2997" s="16">
        <f>(E2997/D2997)*100</f>
        <v>104.96000000000001</v>
      </c>
      <c r="P2997" s="7">
        <f t="shared" si="140"/>
        <v>63.2289156626506</v>
      </c>
      <c r="Q2997" s="4" t="str">
        <f>LEFT(T2997,FIND("/",T2997,1)-1)</f>
        <v>theater</v>
      </c>
      <c r="R2997" s="4" t="str">
        <f>RIGHT(T2997,LEN(T2997)-FIND("/",T2997))</f>
        <v>spaces</v>
      </c>
      <c r="S2997" s="4" t="b">
        <v>1</v>
      </c>
      <c r="T2997" s="4" t="s">
        <v>8303</v>
      </c>
    </row>
    <row r="2998" spans="1:20" x14ac:dyDescent="0.3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11">
        <f t="shared" si="138"/>
        <v>42150.70416666667</v>
      </c>
      <c r="K2998" s="4">
        <v>1427493240</v>
      </c>
      <c r="L2998" s="11">
        <f t="shared" si="139"/>
        <v>42090.70416666667</v>
      </c>
      <c r="M2998" s="4" t="b">
        <v>0</v>
      </c>
      <c r="N2998" s="4">
        <v>392</v>
      </c>
      <c r="O2998" s="16">
        <f>(E2998/D2998)*100</f>
        <v>171.94285714285715</v>
      </c>
      <c r="P2998" s="7">
        <f t="shared" si="140"/>
        <v>153.5204081632653</v>
      </c>
      <c r="Q2998" s="4" t="str">
        <f>LEFT(T2998,FIND("/",T2998,1)-1)</f>
        <v>theater</v>
      </c>
      <c r="R2998" s="4" t="str">
        <f>RIGHT(T2998,LEN(T2998)-FIND("/",T2998))</f>
        <v>spaces</v>
      </c>
      <c r="S2998" s="4" t="b">
        <v>1</v>
      </c>
      <c r="T2998" s="4" t="s">
        <v>8303</v>
      </c>
    </row>
    <row r="2999" spans="1:20" ht="28.8" x14ac:dyDescent="0.3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11">
        <f t="shared" si="138"/>
        <v>42792.999305555553</v>
      </c>
      <c r="K2999" s="4">
        <v>1486661793</v>
      </c>
      <c r="L2999" s="11">
        <f t="shared" si="139"/>
        <v>42775.525381944441</v>
      </c>
      <c r="M2999" s="4" t="b">
        <v>0</v>
      </c>
      <c r="N2999" s="4">
        <v>115</v>
      </c>
      <c r="O2999" s="16">
        <f>(E2999/D2999)*100</f>
        <v>103.73000000000002</v>
      </c>
      <c r="P2999" s="7">
        <f t="shared" si="140"/>
        <v>90.2</v>
      </c>
      <c r="Q2999" s="4" t="str">
        <f>LEFT(T2999,FIND("/",T2999,1)-1)</f>
        <v>theater</v>
      </c>
      <c r="R2999" s="4" t="str">
        <f>RIGHT(T2999,LEN(T2999)-FIND("/",T2999))</f>
        <v>spaces</v>
      </c>
      <c r="S2999" s="4" t="b">
        <v>1</v>
      </c>
      <c r="T2999" s="4" t="s">
        <v>8303</v>
      </c>
    </row>
    <row r="3000" spans="1:20" ht="28.8" x14ac:dyDescent="0.3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11">
        <f t="shared" si="138"/>
        <v>41805.975694444445</v>
      </c>
      <c r="K3000" s="4">
        <v>1400474329</v>
      </c>
      <c r="L3000" s="11">
        <f t="shared" si="139"/>
        <v>41777.985289351847</v>
      </c>
      <c r="M3000" s="4" t="b">
        <v>0</v>
      </c>
      <c r="N3000" s="4">
        <v>433</v>
      </c>
      <c r="O3000" s="16">
        <f>(E3000/D3000)*100</f>
        <v>103.029</v>
      </c>
      <c r="P3000" s="7">
        <f t="shared" si="140"/>
        <v>118.97113163972287</v>
      </c>
      <c r="Q3000" s="4" t="str">
        <f>LEFT(T3000,FIND("/",T3000,1)-1)</f>
        <v>theater</v>
      </c>
      <c r="R3000" s="4" t="str">
        <f>RIGHT(T3000,LEN(T3000)-FIND("/",T3000))</f>
        <v>spaces</v>
      </c>
      <c r="S3000" s="4" t="b">
        <v>1</v>
      </c>
      <c r="T3000" s="4" t="s">
        <v>8303</v>
      </c>
    </row>
    <row r="3001" spans="1:20" ht="28.8" x14ac:dyDescent="0.3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11">
        <f t="shared" si="138"/>
        <v>42794.874999999993</v>
      </c>
      <c r="K3001" s="4">
        <v>1487094360</v>
      </c>
      <c r="L3001" s="11">
        <f t="shared" si="139"/>
        <v>42780.531944444439</v>
      </c>
      <c r="M3001" s="4" t="b">
        <v>0</v>
      </c>
      <c r="N3001" s="4">
        <v>20</v>
      </c>
      <c r="O3001" s="16">
        <f>(E3001/D3001)*100</f>
        <v>118.88888888888889</v>
      </c>
      <c r="P3001" s="7">
        <f t="shared" si="140"/>
        <v>80.25</v>
      </c>
      <c r="Q3001" s="4" t="str">
        <f>LEFT(T3001,FIND("/",T3001,1)-1)</f>
        <v>theater</v>
      </c>
      <c r="R3001" s="4" t="str">
        <f>RIGHT(T3001,LEN(T3001)-FIND("/",T3001))</f>
        <v>spaces</v>
      </c>
      <c r="S3001" s="4" t="b">
        <v>1</v>
      </c>
      <c r="T3001" s="4" t="s">
        <v>8303</v>
      </c>
    </row>
    <row r="3002" spans="1:20" ht="28.8" x14ac:dyDescent="0.3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11">
        <f t="shared" si="138"/>
        <v>42766.541666666664</v>
      </c>
      <c r="K3002" s="4">
        <v>1484682670</v>
      </c>
      <c r="L3002" s="11">
        <f t="shared" si="139"/>
        <v>42752.61886574074</v>
      </c>
      <c r="M3002" s="4" t="b">
        <v>0</v>
      </c>
      <c r="N3002" s="4">
        <v>8</v>
      </c>
      <c r="O3002" s="16">
        <f>(E3002/D3002)*100</f>
        <v>100</v>
      </c>
      <c r="P3002" s="7">
        <f t="shared" si="140"/>
        <v>62.5</v>
      </c>
      <c r="Q3002" s="4" t="str">
        <f>LEFT(T3002,FIND("/",T3002,1)-1)</f>
        <v>theater</v>
      </c>
      <c r="R3002" s="4" t="str">
        <f>RIGHT(T3002,LEN(T3002)-FIND("/",T3002))</f>
        <v>spaces</v>
      </c>
      <c r="S3002" s="4" t="b">
        <v>1</v>
      </c>
      <c r="T3002" s="4" t="s">
        <v>8303</v>
      </c>
    </row>
    <row r="3003" spans="1:20" ht="28.8" x14ac:dyDescent="0.3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11">
        <f t="shared" si="138"/>
        <v>42564.687291666669</v>
      </c>
      <c r="K3003" s="4">
        <v>1465853382</v>
      </c>
      <c r="L3003" s="11">
        <f t="shared" si="139"/>
        <v>42534.687291666669</v>
      </c>
      <c r="M3003" s="4" t="b">
        <v>0</v>
      </c>
      <c r="N3003" s="4">
        <v>175</v>
      </c>
      <c r="O3003" s="16">
        <f>(E3003/D3003)*100</f>
        <v>318.69988910451895</v>
      </c>
      <c r="P3003" s="7">
        <f t="shared" si="140"/>
        <v>131.37719999999999</v>
      </c>
      <c r="Q3003" s="4" t="str">
        <f>LEFT(T3003,FIND("/",T3003,1)-1)</f>
        <v>theater</v>
      </c>
      <c r="R3003" s="4" t="str">
        <f>RIGHT(T3003,LEN(T3003)-FIND("/",T3003))</f>
        <v>spaces</v>
      </c>
      <c r="S3003" s="4" t="b">
        <v>1</v>
      </c>
      <c r="T3003" s="4" t="s">
        <v>8303</v>
      </c>
    </row>
    <row r="3004" spans="1:20" ht="28.8" x14ac:dyDescent="0.3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11">
        <f t="shared" si="138"/>
        <v>41269.627916666665</v>
      </c>
      <c r="K3004" s="4">
        <v>1353960252</v>
      </c>
      <c r="L3004" s="11">
        <f t="shared" si="139"/>
        <v>41239.627916666665</v>
      </c>
      <c r="M3004" s="4" t="b">
        <v>0</v>
      </c>
      <c r="N3004" s="4">
        <v>104</v>
      </c>
      <c r="O3004" s="16">
        <f>(E3004/D3004)*100</f>
        <v>108.50614285714286</v>
      </c>
      <c r="P3004" s="7">
        <f t="shared" si="140"/>
        <v>73.032980769230775</v>
      </c>
      <c r="Q3004" s="4" t="str">
        <f>LEFT(T3004,FIND("/",T3004,1)-1)</f>
        <v>theater</v>
      </c>
      <c r="R3004" s="4" t="str">
        <f>RIGHT(T3004,LEN(T3004)-FIND("/",T3004))</f>
        <v>spaces</v>
      </c>
      <c r="S3004" s="4" t="b">
        <v>1</v>
      </c>
      <c r="T3004" s="4" t="s">
        <v>8303</v>
      </c>
    </row>
    <row r="3005" spans="1:20" ht="28.8" x14ac:dyDescent="0.3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11">
        <f t="shared" si="138"/>
        <v>42430.040972222218</v>
      </c>
      <c r="K3005" s="4">
        <v>1454098976</v>
      </c>
      <c r="L3005" s="11">
        <f t="shared" si="139"/>
        <v>42398.640925925924</v>
      </c>
      <c r="M3005" s="4" t="b">
        <v>0</v>
      </c>
      <c r="N3005" s="4">
        <v>17</v>
      </c>
      <c r="O3005" s="16">
        <f>(E3005/D3005)*100</f>
        <v>101.16666666666667</v>
      </c>
      <c r="P3005" s="7">
        <f t="shared" si="140"/>
        <v>178.52941176470588</v>
      </c>
      <c r="Q3005" s="4" t="str">
        <f>LEFT(T3005,FIND("/",T3005,1)-1)</f>
        <v>theater</v>
      </c>
      <c r="R3005" s="4" t="str">
        <f>RIGHT(T3005,LEN(T3005)-FIND("/",T3005))</f>
        <v>spaces</v>
      </c>
      <c r="S3005" s="4" t="b">
        <v>1</v>
      </c>
      <c r="T3005" s="4" t="s">
        <v>8303</v>
      </c>
    </row>
    <row r="3006" spans="1:20" ht="28.8" x14ac:dyDescent="0.3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11">
        <f t="shared" si="138"/>
        <v>41958.714398148142</v>
      </c>
      <c r="K3006" s="4">
        <v>1413493724</v>
      </c>
      <c r="L3006" s="11">
        <f t="shared" si="139"/>
        <v>41928.672731481478</v>
      </c>
      <c r="M3006" s="4" t="b">
        <v>0</v>
      </c>
      <c r="N3006" s="4">
        <v>277</v>
      </c>
      <c r="O3006" s="16">
        <f>(E3006/D3006)*100</f>
        <v>112.815</v>
      </c>
      <c r="P3006" s="7">
        <f t="shared" si="140"/>
        <v>162.90974729241879</v>
      </c>
      <c r="Q3006" s="4" t="str">
        <f>LEFT(T3006,FIND("/",T3006,1)-1)</f>
        <v>theater</v>
      </c>
      <c r="R3006" s="4" t="str">
        <f>RIGHT(T3006,LEN(T3006)-FIND("/",T3006))</f>
        <v>spaces</v>
      </c>
      <c r="S3006" s="4" t="b">
        <v>1</v>
      </c>
      <c r="T3006" s="4" t="s">
        <v>8303</v>
      </c>
    </row>
    <row r="3007" spans="1:20" ht="28.8" x14ac:dyDescent="0.3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11">
        <f t="shared" si="138"/>
        <v>41918.466493055552</v>
      </c>
      <c r="K3007" s="4">
        <v>1410019905</v>
      </c>
      <c r="L3007" s="11">
        <f t="shared" si="139"/>
        <v>41888.466493055552</v>
      </c>
      <c r="M3007" s="4" t="b">
        <v>0</v>
      </c>
      <c r="N3007" s="4">
        <v>118</v>
      </c>
      <c r="O3007" s="16">
        <f>(E3007/D3007)*100</f>
        <v>120.49622641509434</v>
      </c>
      <c r="P3007" s="7">
        <f t="shared" si="140"/>
        <v>108.24237288135593</v>
      </c>
      <c r="Q3007" s="4" t="str">
        <f>LEFT(T3007,FIND("/",T3007,1)-1)</f>
        <v>theater</v>
      </c>
      <c r="R3007" s="4" t="str">
        <f>RIGHT(T3007,LEN(T3007)-FIND("/",T3007))</f>
        <v>spaces</v>
      </c>
      <c r="S3007" s="4" t="b">
        <v>1</v>
      </c>
      <c r="T3007" s="4" t="s">
        <v>8303</v>
      </c>
    </row>
    <row r="3008" spans="1:20" x14ac:dyDescent="0.3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11">
        <f t="shared" si="138"/>
        <v>41987.548506944448</v>
      </c>
      <c r="K3008" s="4">
        <v>1415988591</v>
      </c>
      <c r="L3008" s="11">
        <f t="shared" si="139"/>
        <v>41957.548506944448</v>
      </c>
      <c r="M3008" s="4" t="b">
        <v>0</v>
      </c>
      <c r="N3008" s="4">
        <v>97</v>
      </c>
      <c r="O3008" s="16">
        <f>(E3008/D3008)*100</f>
        <v>107.74999999999999</v>
      </c>
      <c r="P3008" s="7">
        <f t="shared" si="140"/>
        <v>88.865979381443296</v>
      </c>
      <c r="Q3008" s="4" t="str">
        <f>LEFT(T3008,FIND("/",T3008,1)-1)</f>
        <v>theater</v>
      </c>
      <c r="R3008" s="4" t="str">
        <f>RIGHT(T3008,LEN(T3008)-FIND("/",T3008))</f>
        <v>spaces</v>
      </c>
      <c r="S3008" s="4" t="b">
        <v>1</v>
      </c>
      <c r="T3008" s="4" t="s">
        <v>8303</v>
      </c>
    </row>
    <row r="3009" spans="1:20" x14ac:dyDescent="0.3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11">
        <f t="shared" si="138"/>
        <v>42119.007905092592</v>
      </c>
      <c r="K3009" s="4">
        <v>1428124283</v>
      </c>
      <c r="L3009" s="11">
        <f t="shared" si="139"/>
        <v>42098.007905092592</v>
      </c>
      <c r="M3009" s="4" t="b">
        <v>0</v>
      </c>
      <c r="N3009" s="4">
        <v>20</v>
      </c>
      <c r="O3009" s="16">
        <f>(E3009/D3009)*100</f>
        <v>180</v>
      </c>
      <c r="P3009" s="7">
        <f t="shared" si="140"/>
        <v>54</v>
      </c>
      <c r="Q3009" s="4" t="str">
        <f>LEFT(T3009,FIND("/",T3009,1)-1)</f>
        <v>theater</v>
      </c>
      <c r="R3009" s="4" t="str">
        <f>RIGHT(T3009,LEN(T3009)-FIND("/",T3009))</f>
        <v>spaces</v>
      </c>
      <c r="S3009" s="4" t="b">
        <v>1</v>
      </c>
      <c r="T3009" s="4" t="s">
        <v>8303</v>
      </c>
    </row>
    <row r="3010" spans="1:20" x14ac:dyDescent="0.3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11">
        <f t="shared" si="138"/>
        <v>42390.003692129627</v>
      </c>
      <c r="K3010" s="4">
        <v>1450760719</v>
      </c>
      <c r="L3010" s="11">
        <f t="shared" si="139"/>
        <v>42360.003692129627</v>
      </c>
      <c r="M3010" s="4" t="b">
        <v>0</v>
      </c>
      <c r="N3010" s="4">
        <v>26</v>
      </c>
      <c r="O3010" s="16">
        <f>(E3010/D3010)*100</f>
        <v>101.16666666666667</v>
      </c>
      <c r="P3010" s="7">
        <f t="shared" si="140"/>
        <v>116.73076923076923</v>
      </c>
      <c r="Q3010" s="4" t="str">
        <f>LEFT(T3010,FIND("/",T3010,1)-1)</f>
        <v>theater</v>
      </c>
      <c r="R3010" s="4" t="str">
        <f>RIGHT(T3010,LEN(T3010)-FIND("/",T3010))</f>
        <v>spaces</v>
      </c>
      <c r="S3010" s="4" t="b">
        <v>1</v>
      </c>
      <c r="T3010" s="4" t="s">
        <v>8303</v>
      </c>
    </row>
    <row r="3011" spans="1:20" ht="28.8" x14ac:dyDescent="0.3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11">
        <f t="shared" ref="J3011:J3074" si="141">(((I3011/60)/60)/24)+DATE(1970,1,1)+(-5/24)</f>
        <v>41969.403240740743</v>
      </c>
      <c r="K3011" s="4">
        <v>1414417240</v>
      </c>
      <c r="L3011" s="11">
        <f t="shared" ref="L3011:L3074" si="142">(((K3011/60)/60)/24)+DATE(1970,1,1)+(-5/24)</f>
        <v>41939.361574074072</v>
      </c>
      <c r="M3011" s="4" t="b">
        <v>0</v>
      </c>
      <c r="N3011" s="4">
        <v>128</v>
      </c>
      <c r="O3011" s="16">
        <f>(E3011/D3011)*100</f>
        <v>119.756</v>
      </c>
      <c r="P3011" s="7">
        <f t="shared" ref="P3011:P3074" si="143">(E3011/N3011)</f>
        <v>233.8984375</v>
      </c>
      <c r="Q3011" s="4" t="str">
        <f>LEFT(T3011,FIND("/",T3011,1)-1)</f>
        <v>theater</v>
      </c>
      <c r="R3011" s="4" t="str">
        <f>RIGHT(T3011,LEN(T3011)-FIND("/",T3011))</f>
        <v>spaces</v>
      </c>
      <c r="S3011" s="4" t="b">
        <v>1</v>
      </c>
      <c r="T3011" s="4" t="s">
        <v>8303</v>
      </c>
    </row>
    <row r="3012" spans="1:20" ht="28.8" x14ac:dyDescent="0.3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11">
        <f t="shared" si="141"/>
        <v>42056.624062499999</v>
      </c>
      <c r="K3012" s="4">
        <v>1419364719</v>
      </c>
      <c r="L3012" s="11">
        <f t="shared" si="142"/>
        <v>41996.624062499999</v>
      </c>
      <c r="M3012" s="4" t="b">
        <v>0</v>
      </c>
      <c r="N3012" s="4">
        <v>15</v>
      </c>
      <c r="O3012" s="16">
        <f>(E3012/D3012)*100</f>
        <v>158</v>
      </c>
      <c r="P3012" s="7">
        <f t="shared" si="143"/>
        <v>158</v>
      </c>
      <c r="Q3012" s="4" t="str">
        <f>LEFT(T3012,FIND("/",T3012,1)-1)</f>
        <v>theater</v>
      </c>
      <c r="R3012" s="4" t="str">
        <f>RIGHT(T3012,LEN(T3012)-FIND("/",T3012))</f>
        <v>spaces</v>
      </c>
      <c r="S3012" s="4" t="b">
        <v>1</v>
      </c>
      <c r="T3012" s="4" t="s">
        <v>8303</v>
      </c>
    </row>
    <row r="3013" spans="1:20" ht="28.8" x14ac:dyDescent="0.3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11">
        <f t="shared" si="141"/>
        <v>42361.749305555553</v>
      </c>
      <c r="K3013" s="4">
        <v>1448536516</v>
      </c>
      <c r="L3013" s="11">
        <f t="shared" si="142"/>
        <v>42334.260601851849</v>
      </c>
      <c r="M3013" s="4" t="b">
        <v>0</v>
      </c>
      <c r="N3013" s="4">
        <v>25</v>
      </c>
      <c r="O3013" s="16">
        <f>(E3013/D3013)*100</f>
        <v>123.66666666666666</v>
      </c>
      <c r="P3013" s="7">
        <f t="shared" si="143"/>
        <v>14.84</v>
      </c>
      <c r="Q3013" s="4" t="str">
        <f>LEFT(T3013,FIND("/",T3013,1)-1)</f>
        <v>theater</v>
      </c>
      <c r="R3013" s="4" t="str">
        <f>RIGHT(T3013,LEN(T3013)-FIND("/",T3013))</f>
        <v>spaces</v>
      </c>
      <c r="S3013" s="4" t="b">
        <v>1</v>
      </c>
      <c r="T3013" s="4" t="s">
        <v>8303</v>
      </c>
    </row>
    <row r="3014" spans="1:20" x14ac:dyDescent="0.3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11">
        <f t="shared" si="141"/>
        <v>42045.494560185187</v>
      </c>
      <c r="K3014" s="4">
        <v>1421772730</v>
      </c>
      <c r="L3014" s="11">
        <f t="shared" si="142"/>
        <v>42024.494560185187</v>
      </c>
      <c r="M3014" s="4" t="b">
        <v>0</v>
      </c>
      <c r="N3014" s="4">
        <v>55</v>
      </c>
      <c r="O3014" s="16">
        <f>(E3014/D3014)*100</f>
        <v>117.12499999999999</v>
      </c>
      <c r="P3014" s="7">
        <f t="shared" si="143"/>
        <v>85.181818181818187</v>
      </c>
      <c r="Q3014" s="4" t="str">
        <f>LEFT(T3014,FIND("/",T3014,1)-1)</f>
        <v>theater</v>
      </c>
      <c r="R3014" s="4" t="str">
        <f>RIGHT(T3014,LEN(T3014)-FIND("/",T3014))</f>
        <v>spaces</v>
      </c>
      <c r="S3014" s="4" t="b">
        <v>1</v>
      </c>
      <c r="T3014" s="4" t="s">
        <v>8303</v>
      </c>
    </row>
    <row r="3015" spans="1:20" x14ac:dyDescent="0.3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11">
        <f t="shared" si="141"/>
        <v>42176.627881944441</v>
      </c>
      <c r="K3015" s="4">
        <v>1432325049</v>
      </c>
      <c r="L3015" s="11">
        <f t="shared" si="142"/>
        <v>42146.627881944441</v>
      </c>
      <c r="M3015" s="4" t="b">
        <v>0</v>
      </c>
      <c r="N3015" s="4">
        <v>107</v>
      </c>
      <c r="O3015" s="16">
        <f>(E3015/D3015)*100</f>
        <v>156.96</v>
      </c>
      <c r="P3015" s="7">
        <f t="shared" si="143"/>
        <v>146.69158878504672</v>
      </c>
      <c r="Q3015" s="4" t="str">
        <f>LEFT(T3015,FIND("/",T3015,1)-1)</f>
        <v>theater</v>
      </c>
      <c r="R3015" s="4" t="str">
        <f>RIGHT(T3015,LEN(T3015)-FIND("/",T3015))</f>
        <v>spaces</v>
      </c>
      <c r="S3015" s="4" t="b">
        <v>1</v>
      </c>
      <c r="T3015" s="4" t="s">
        <v>8303</v>
      </c>
    </row>
    <row r="3016" spans="1:20" ht="28.8" x14ac:dyDescent="0.3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11">
        <f t="shared" si="141"/>
        <v>41948</v>
      </c>
      <c r="K3016" s="4">
        <v>1412737080</v>
      </c>
      <c r="L3016" s="11">
        <f t="shared" si="142"/>
        <v>41919.915277777778</v>
      </c>
      <c r="M3016" s="4" t="b">
        <v>0</v>
      </c>
      <c r="N3016" s="4">
        <v>557</v>
      </c>
      <c r="O3016" s="16">
        <f>(E3016/D3016)*100</f>
        <v>113.104</v>
      </c>
      <c r="P3016" s="7">
        <f t="shared" si="143"/>
        <v>50.764811490125673</v>
      </c>
      <c r="Q3016" s="4" t="str">
        <f>LEFT(T3016,FIND("/",T3016,1)-1)</f>
        <v>theater</v>
      </c>
      <c r="R3016" s="4" t="str">
        <f>RIGHT(T3016,LEN(T3016)-FIND("/",T3016))</f>
        <v>spaces</v>
      </c>
      <c r="S3016" s="4" t="b">
        <v>1</v>
      </c>
      <c r="T3016" s="4" t="s">
        <v>8303</v>
      </c>
    </row>
    <row r="3017" spans="1:20" x14ac:dyDescent="0.3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11">
        <f t="shared" si="141"/>
        <v>41800.958333333328</v>
      </c>
      <c r="K3017" s="4">
        <v>1401125238</v>
      </c>
      <c r="L3017" s="11">
        <f t="shared" si="142"/>
        <v>41785.518958333334</v>
      </c>
      <c r="M3017" s="4" t="b">
        <v>0</v>
      </c>
      <c r="N3017" s="4">
        <v>40</v>
      </c>
      <c r="O3017" s="16">
        <f>(E3017/D3017)*100</f>
        <v>103.17647058823529</v>
      </c>
      <c r="P3017" s="7">
        <f t="shared" si="143"/>
        <v>87.7</v>
      </c>
      <c r="Q3017" s="4" t="str">
        <f>LEFT(T3017,FIND("/",T3017,1)-1)</f>
        <v>theater</v>
      </c>
      <c r="R3017" s="4" t="str">
        <f>RIGHT(T3017,LEN(T3017)-FIND("/",T3017))</f>
        <v>spaces</v>
      </c>
      <c r="S3017" s="4" t="b">
        <v>1</v>
      </c>
      <c r="T3017" s="4" t="s">
        <v>8303</v>
      </c>
    </row>
    <row r="3018" spans="1:20" ht="28.8" x14ac:dyDescent="0.3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11">
        <f t="shared" si="141"/>
        <v>41838.339722222219</v>
      </c>
      <c r="K3018" s="4">
        <v>1400504952</v>
      </c>
      <c r="L3018" s="11">
        <f t="shared" si="142"/>
        <v>41778.339722222219</v>
      </c>
      <c r="M3018" s="4" t="b">
        <v>0</v>
      </c>
      <c r="N3018" s="4">
        <v>36</v>
      </c>
      <c r="O3018" s="16">
        <f>(E3018/D3018)*100</f>
        <v>102.61176470588236</v>
      </c>
      <c r="P3018" s="7">
        <f t="shared" si="143"/>
        <v>242.27777777777777</v>
      </c>
      <c r="Q3018" s="4" t="str">
        <f>LEFT(T3018,FIND("/",T3018,1)-1)</f>
        <v>theater</v>
      </c>
      <c r="R3018" s="4" t="str">
        <f>RIGHT(T3018,LEN(T3018)-FIND("/",T3018))</f>
        <v>spaces</v>
      </c>
      <c r="S3018" s="4" t="b">
        <v>1</v>
      </c>
      <c r="T3018" s="4" t="s">
        <v>8303</v>
      </c>
    </row>
    <row r="3019" spans="1:20" ht="28.8" x14ac:dyDescent="0.3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11">
        <f t="shared" si="141"/>
        <v>41871.641701388886</v>
      </c>
      <c r="K3019" s="4">
        <v>1405974243</v>
      </c>
      <c r="L3019" s="11">
        <f t="shared" si="142"/>
        <v>41841.641701388886</v>
      </c>
      <c r="M3019" s="4" t="b">
        <v>0</v>
      </c>
      <c r="N3019" s="4">
        <v>159</v>
      </c>
      <c r="O3019" s="16">
        <f>(E3019/D3019)*100</f>
        <v>105.84090909090908</v>
      </c>
      <c r="P3019" s="7">
        <f t="shared" si="143"/>
        <v>146.44654088050314</v>
      </c>
      <c r="Q3019" s="4" t="str">
        <f>LEFT(T3019,FIND("/",T3019,1)-1)</f>
        <v>theater</v>
      </c>
      <c r="R3019" s="4" t="str">
        <f>RIGHT(T3019,LEN(T3019)-FIND("/",T3019))</f>
        <v>spaces</v>
      </c>
      <c r="S3019" s="4" t="b">
        <v>1</v>
      </c>
      <c r="T3019" s="4" t="s">
        <v>8303</v>
      </c>
    </row>
    <row r="3020" spans="1:20" ht="28.8" x14ac:dyDescent="0.3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11">
        <f t="shared" si="141"/>
        <v>42205.708333333336</v>
      </c>
      <c r="K3020" s="4">
        <v>1433747376</v>
      </c>
      <c r="L3020" s="11">
        <f t="shared" si="142"/>
        <v>42163.090000000004</v>
      </c>
      <c r="M3020" s="4" t="b">
        <v>0</v>
      </c>
      <c r="N3020" s="4">
        <v>41</v>
      </c>
      <c r="O3020" s="16">
        <f>(E3020/D3020)*100</f>
        <v>100.71428571428571</v>
      </c>
      <c r="P3020" s="7">
        <f t="shared" si="143"/>
        <v>103.17073170731707</v>
      </c>
      <c r="Q3020" s="4" t="str">
        <f>LEFT(T3020,FIND("/",T3020,1)-1)</f>
        <v>theater</v>
      </c>
      <c r="R3020" s="4" t="str">
        <f>RIGHT(T3020,LEN(T3020)-FIND("/",T3020))</f>
        <v>spaces</v>
      </c>
      <c r="S3020" s="4" t="b">
        <v>1</v>
      </c>
      <c r="T3020" s="4" t="s">
        <v>8303</v>
      </c>
    </row>
    <row r="3021" spans="1:20" ht="28.8" x14ac:dyDescent="0.3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11">
        <f t="shared" si="141"/>
        <v>41785.916666666664</v>
      </c>
      <c r="K3021" s="4">
        <v>1398801620</v>
      </c>
      <c r="L3021" s="11">
        <f t="shared" si="142"/>
        <v>41758.625231481477</v>
      </c>
      <c r="M3021" s="4" t="b">
        <v>0</v>
      </c>
      <c r="N3021" s="4">
        <v>226</v>
      </c>
      <c r="O3021" s="16">
        <f>(E3021/D3021)*100</f>
        <v>121.23333333333332</v>
      </c>
      <c r="P3021" s="7">
        <f t="shared" si="143"/>
        <v>80.464601769911511</v>
      </c>
      <c r="Q3021" s="4" t="str">
        <f>LEFT(T3021,FIND("/",T3021,1)-1)</f>
        <v>theater</v>
      </c>
      <c r="R3021" s="4" t="str">
        <f>RIGHT(T3021,LEN(T3021)-FIND("/",T3021))</f>
        <v>spaces</v>
      </c>
      <c r="S3021" s="4" t="b">
        <v>1</v>
      </c>
      <c r="T3021" s="4" t="s">
        <v>8303</v>
      </c>
    </row>
    <row r="3022" spans="1:20" ht="28.8" x14ac:dyDescent="0.3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11">
        <f t="shared" si="141"/>
        <v>42230.638113425921</v>
      </c>
      <c r="K3022" s="4">
        <v>1434399533</v>
      </c>
      <c r="L3022" s="11">
        <f t="shared" si="142"/>
        <v>42170.638113425921</v>
      </c>
      <c r="M3022" s="4" t="b">
        <v>0</v>
      </c>
      <c r="N3022" s="4">
        <v>30</v>
      </c>
      <c r="O3022" s="16">
        <f>(E3022/D3022)*100</f>
        <v>100.57142857142858</v>
      </c>
      <c r="P3022" s="7">
        <f t="shared" si="143"/>
        <v>234.66666666666666</v>
      </c>
      <c r="Q3022" s="4" t="str">
        <f>LEFT(T3022,FIND("/",T3022,1)-1)</f>
        <v>theater</v>
      </c>
      <c r="R3022" s="4" t="str">
        <f>RIGHT(T3022,LEN(T3022)-FIND("/",T3022))</f>
        <v>spaces</v>
      </c>
      <c r="S3022" s="4" t="b">
        <v>1</v>
      </c>
      <c r="T3022" s="4" t="s">
        <v>8303</v>
      </c>
    </row>
    <row r="3023" spans="1:20" ht="28.8" x14ac:dyDescent="0.3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11">
        <f t="shared" si="141"/>
        <v>42696.040972222218</v>
      </c>
      <c r="K3023" s="4">
        <v>1476715869</v>
      </c>
      <c r="L3023" s="11">
        <f t="shared" si="142"/>
        <v>42660.410520833328</v>
      </c>
      <c r="M3023" s="4" t="b">
        <v>0</v>
      </c>
      <c r="N3023" s="4">
        <v>103</v>
      </c>
      <c r="O3023" s="16">
        <f>(E3023/D3023)*100</f>
        <v>116.02222222222223</v>
      </c>
      <c r="P3023" s="7">
        <f t="shared" si="143"/>
        <v>50.689320388349515</v>
      </c>
      <c r="Q3023" s="4" t="str">
        <f>LEFT(T3023,FIND("/",T3023,1)-1)</f>
        <v>theater</v>
      </c>
      <c r="R3023" s="4" t="str">
        <f>RIGHT(T3023,LEN(T3023)-FIND("/",T3023))</f>
        <v>spaces</v>
      </c>
      <c r="S3023" s="4" t="b">
        <v>1</v>
      </c>
      <c r="T3023" s="4" t="s">
        <v>8303</v>
      </c>
    </row>
    <row r="3024" spans="1:20" ht="28.8" x14ac:dyDescent="0.3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11">
        <f t="shared" si="141"/>
        <v>42609.745474537034</v>
      </c>
      <c r="K3024" s="4">
        <v>1468450409</v>
      </c>
      <c r="L3024" s="11">
        <f t="shared" si="142"/>
        <v>42564.745474537034</v>
      </c>
      <c r="M3024" s="4" t="b">
        <v>0</v>
      </c>
      <c r="N3024" s="4">
        <v>62</v>
      </c>
      <c r="O3024" s="16">
        <f>(E3024/D3024)*100</f>
        <v>100.88</v>
      </c>
      <c r="P3024" s="7">
        <f t="shared" si="143"/>
        <v>162.70967741935485</v>
      </c>
      <c r="Q3024" s="4" t="str">
        <f>LEFT(T3024,FIND("/",T3024,1)-1)</f>
        <v>theater</v>
      </c>
      <c r="R3024" s="4" t="str">
        <f>RIGHT(T3024,LEN(T3024)-FIND("/",T3024))</f>
        <v>spaces</v>
      </c>
      <c r="S3024" s="4" t="b">
        <v>1</v>
      </c>
      <c r="T3024" s="4" t="s">
        <v>8303</v>
      </c>
    </row>
    <row r="3025" spans="1:20" ht="28.8" x14ac:dyDescent="0.3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11">
        <f t="shared" si="141"/>
        <v>42166.46743055556</v>
      </c>
      <c r="K3025" s="4">
        <v>1430151186</v>
      </c>
      <c r="L3025" s="11">
        <f t="shared" si="142"/>
        <v>42121.46743055556</v>
      </c>
      <c r="M3025" s="4" t="b">
        <v>0</v>
      </c>
      <c r="N3025" s="4">
        <v>6</v>
      </c>
      <c r="O3025" s="16">
        <f>(E3025/D3025)*100</f>
        <v>103</v>
      </c>
      <c r="P3025" s="7">
        <f t="shared" si="143"/>
        <v>120.16666666666667</v>
      </c>
      <c r="Q3025" s="4" t="str">
        <f>LEFT(T3025,FIND("/",T3025,1)-1)</f>
        <v>theater</v>
      </c>
      <c r="R3025" s="4" t="str">
        <f>RIGHT(T3025,LEN(T3025)-FIND("/",T3025))</f>
        <v>spaces</v>
      </c>
      <c r="S3025" s="4" t="b">
        <v>1</v>
      </c>
      <c r="T3025" s="4" t="s">
        <v>8303</v>
      </c>
    </row>
    <row r="3026" spans="1:20" ht="28.8" x14ac:dyDescent="0.3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11">
        <f t="shared" si="141"/>
        <v>41188.785590277774</v>
      </c>
      <c r="K3026" s="4">
        <v>1346975475</v>
      </c>
      <c r="L3026" s="11">
        <f t="shared" si="142"/>
        <v>41158.785590277774</v>
      </c>
      <c r="M3026" s="4" t="b">
        <v>0</v>
      </c>
      <c r="N3026" s="4">
        <v>182</v>
      </c>
      <c r="O3026" s="16">
        <f>(E3026/D3026)*100</f>
        <v>246.42</v>
      </c>
      <c r="P3026" s="7">
        <f t="shared" si="143"/>
        <v>67.697802197802204</v>
      </c>
      <c r="Q3026" s="4" t="str">
        <f>LEFT(T3026,FIND("/",T3026,1)-1)</f>
        <v>theater</v>
      </c>
      <c r="R3026" s="4" t="str">
        <f>RIGHT(T3026,LEN(T3026)-FIND("/",T3026))</f>
        <v>spaces</v>
      </c>
      <c r="S3026" s="4" t="b">
        <v>1</v>
      </c>
      <c r="T3026" s="4" t="s">
        <v>8303</v>
      </c>
    </row>
    <row r="3027" spans="1:20" x14ac:dyDescent="0.3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11">
        <f t="shared" si="141"/>
        <v>41789.458333333328</v>
      </c>
      <c r="K3027" s="4">
        <v>1399032813</v>
      </c>
      <c r="L3027" s="11">
        <f t="shared" si="142"/>
        <v>41761.301076388889</v>
      </c>
      <c r="M3027" s="4" t="b">
        <v>0</v>
      </c>
      <c r="N3027" s="4">
        <v>145</v>
      </c>
      <c r="O3027" s="16">
        <f>(E3027/D3027)*100</f>
        <v>302.2</v>
      </c>
      <c r="P3027" s="7">
        <f t="shared" si="143"/>
        <v>52.103448275862071</v>
      </c>
      <c r="Q3027" s="4" t="str">
        <f>LEFT(T3027,FIND("/",T3027,1)-1)</f>
        <v>theater</v>
      </c>
      <c r="R3027" s="4" t="str">
        <f>RIGHT(T3027,LEN(T3027)-FIND("/",T3027))</f>
        <v>spaces</v>
      </c>
      <c r="S3027" s="4" t="b">
        <v>1</v>
      </c>
      <c r="T3027" s="4" t="s">
        <v>8303</v>
      </c>
    </row>
    <row r="3028" spans="1:20" ht="28.8" x14ac:dyDescent="0.3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11">
        <f t="shared" si="141"/>
        <v>42797.251064814809</v>
      </c>
      <c r="K3028" s="4">
        <v>1487329292</v>
      </c>
      <c r="L3028" s="11">
        <f t="shared" si="142"/>
        <v>42783.251064814809</v>
      </c>
      <c r="M3028" s="4" t="b">
        <v>0</v>
      </c>
      <c r="N3028" s="4">
        <v>25</v>
      </c>
      <c r="O3028" s="16">
        <f>(E3028/D3028)*100</f>
        <v>143.33333333333334</v>
      </c>
      <c r="P3028" s="7">
        <f t="shared" si="143"/>
        <v>51.6</v>
      </c>
      <c r="Q3028" s="4" t="str">
        <f>LEFT(T3028,FIND("/",T3028,1)-1)</f>
        <v>theater</v>
      </c>
      <c r="R3028" s="4" t="str">
        <f>RIGHT(T3028,LEN(T3028)-FIND("/",T3028))</f>
        <v>spaces</v>
      </c>
      <c r="S3028" s="4" t="b">
        <v>1</v>
      </c>
      <c r="T3028" s="4" t="s">
        <v>8303</v>
      </c>
    </row>
    <row r="3029" spans="1:20" ht="28.8" x14ac:dyDescent="0.3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11">
        <f t="shared" si="141"/>
        <v>42083.454293981478</v>
      </c>
      <c r="K3029" s="4">
        <v>1424278451</v>
      </c>
      <c r="L3029" s="11">
        <f t="shared" si="142"/>
        <v>42053.49596064815</v>
      </c>
      <c r="M3029" s="4" t="b">
        <v>0</v>
      </c>
      <c r="N3029" s="4">
        <v>320</v>
      </c>
      <c r="O3029" s="16">
        <f>(E3029/D3029)*100</f>
        <v>131.44</v>
      </c>
      <c r="P3029" s="7">
        <f t="shared" si="143"/>
        <v>164.3</v>
      </c>
      <c r="Q3029" s="4" t="str">
        <f>LEFT(T3029,FIND("/",T3029,1)-1)</f>
        <v>theater</v>
      </c>
      <c r="R3029" s="4" t="str">
        <f>RIGHT(T3029,LEN(T3029)-FIND("/",T3029))</f>
        <v>spaces</v>
      </c>
      <c r="S3029" s="4" t="b">
        <v>1</v>
      </c>
      <c r="T3029" s="4" t="s">
        <v>8303</v>
      </c>
    </row>
    <row r="3030" spans="1:20" x14ac:dyDescent="0.3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11">
        <f t="shared" si="141"/>
        <v>42597.055844907409</v>
      </c>
      <c r="K3030" s="4">
        <v>1468650025</v>
      </c>
      <c r="L3030" s="11">
        <f t="shared" si="142"/>
        <v>42567.055844907409</v>
      </c>
      <c r="M3030" s="4" t="b">
        <v>0</v>
      </c>
      <c r="N3030" s="4">
        <v>99</v>
      </c>
      <c r="O3030" s="16">
        <f>(E3030/D3030)*100</f>
        <v>168.01999999999998</v>
      </c>
      <c r="P3030" s="7">
        <f t="shared" si="143"/>
        <v>84.858585858585855</v>
      </c>
      <c r="Q3030" s="4" t="str">
        <f>LEFT(T3030,FIND("/",T3030,1)-1)</f>
        <v>theater</v>
      </c>
      <c r="R3030" s="4" t="str">
        <f>RIGHT(T3030,LEN(T3030)-FIND("/",T3030))</f>
        <v>spaces</v>
      </c>
      <c r="S3030" s="4" t="b">
        <v>1</v>
      </c>
      <c r="T3030" s="4" t="s">
        <v>8303</v>
      </c>
    </row>
    <row r="3031" spans="1:20" ht="28.8" x14ac:dyDescent="0.3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11">
        <f t="shared" si="141"/>
        <v>41960.982638888883</v>
      </c>
      <c r="K3031" s="4">
        <v>1413824447</v>
      </c>
      <c r="L3031" s="11">
        <f t="shared" si="142"/>
        <v>41932.500543981478</v>
      </c>
      <c r="M3031" s="4" t="b">
        <v>0</v>
      </c>
      <c r="N3031" s="4">
        <v>348</v>
      </c>
      <c r="O3031" s="16">
        <f>(E3031/D3031)*100</f>
        <v>109.67666666666666</v>
      </c>
      <c r="P3031" s="7">
        <f t="shared" si="143"/>
        <v>94.548850574712645</v>
      </c>
      <c r="Q3031" s="4" t="str">
        <f>LEFT(T3031,FIND("/",T3031,1)-1)</f>
        <v>theater</v>
      </c>
      <c r="R3031" s="4" t="str">
        <f>RIGHT(T3031,LEN(T3031)-FIND("/",T3031))</f>
        <v>spaces</v>
      </c>
      <c r="S3031" s="4" t="b">
        <v>1</v>
      </c>
      <c r="T3031" s="4" t="s">
        <v>8303</v>
      </c>
    </row>
    <row r="3032" spans="1:20" ht="28.8" x14ac:dyDescent="0.3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11">
        <f t="shared" si="141"/>
        <v>42263.5390162037</v>
      </c>
      <c r="K3032" s="4">
        <v>1439834171</v>
      </c>
      <c r="L3032" s="11">
        <f t="shared" si="142"/>
        <v>42233.5390162037</v>
      </c>
      <c r="M3032" s="4" t="b">
        <v>0</v>
      </c>
      <c r="N3032" s="4">
        <v>41</v>
      </c>
      <c r="O3032" s="16">
        <f>(E3032/D3032)*100</f>
        <v>106.6857142857143</v>
      </c>
      <c r="P3032" s="7">
        <f t="shared" si="143"/>
        <v>45.536585365853661</v>
      </c>
      <c r="Q3032" s="4" t="str">
        <f>LEFT(T3032,FIND("/",T3032,1)-1)</f>
        <v>theater</v>
      </c>
      <c r="R3032" s="4" t="str">
        <f>RIGHT(T3032,LEN(T3032)-FIND("/",T3032))</f>
        <v>spaces</v>
      </c>
      <c r="S3032" s="4" t="b">
        <v>1</v>
      </c>
      <c r="T3032" s="4" t="s">
        <v>8303</v>
      </c>
    </row>
    <row r="3033" spans="1:20" ht="43.2" x14ac:dyDescent="0.3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11">
        <f t="shared" si="141"/>
        <v>42657.674155092587</v>
      </c>
      <c r="K3033" s="4">
        <v>1471295447</v>
      </c>
      <c r="L3033" s="11">
        <f t="shared" si="142"/>
        <v>42597.674155092587</v>
      </c>
      <c r="M3033" s="4" t="b">
        <v>0</v>
      </c>
      <c r="N3033" s="4">
        <v>29</v>
      </c>
      <c r="O3033" s="16">
        <f>(E3033/D3033)*100</f>
        <v>100</v>
      </c>
      <c r="P3033" s="7">
        <f t="shared" si="143"/>
        <v>51.724137931034484</v>
      </c>
      <c r="Q3033" s="4" t="str">
        <f>LEFT(T3033,FIND("/",T3033,1)-1)</f>
        <v>theater</v>
      </c>
      <c r="R3033" s="4" t="str">
        <f>RIGHT(T3033,LEN(T3033)-FIND("/",T3033))</f>
        <v>spaces</v>
      </c>
      <c r="S3033" s="4" t="b">
        <v>1</v>
      </c>
      <c r="T3033" s="4" t="s">
        <v>8303</v>
      </c>
    </row>
    <row r="3034" spans="1:20" x14ac:dyDescent="0.3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11">
        <f t="shared" si="141"/>
        <v>42257.836331018516</v>
      </c>
      <c r="K3034" s="4">
        <v>1439341459</v>
      </c>
      <c r="L3034" s="11">
        <f t="shared" si="142"/>
        <v>42227.836331018516</v>
      </c>
      <c r="M3034" s="4" t="b">
        <v>0</v>
      </c>
      <c r="N3034" s="4">
        <v>25</v>
      </c>
      <c r="O3034" s="16">
        <f>(E3034/D3034)*100</f>
        <v>127.2</v>
      </c>
      <c r="P3034" s="7">
        <f t="shared" si="143"/>
        <v>50.88</v>
      </c>
      <c r="Q3034" s="4" t="str">
        <f>LEFT(T3034,FIND("/",T3034,1)-1)</f>
        <v>theater</v>
      </c>
      <c r="R3034" s="4" t="str">
        <f>RIGHT(T3034,LEN(T3034)-FIND("/",T3034))</f>
        <v>spaces</v>
      </c>
      <c r="S3034" s="4" t="b">
        <v>1</v>
      </c>
      <c r="T3034" s="4" t="s">
        <v>8303</v>
      </c>
    </row>
    <row r="3035" spans="1:20" x14ac:dyDescent="0.3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11">
        <f t="shared" si="141"/>
        <v>42599.901909722219</v>
      </c>
      <c r="K3035" s="4">
        <v>1468895925</v>
      </c>
      <c r="L3035" s="11">
        <f t="shared" si="142"/>
        <v>42569.901909722219</v>
      </c>
      <c r="M3035" s="4" t="b">
        <v>0</v>
      </c>
      <c r="N3035" s="4">
        <v>23</v>
      </c>
      <c r="O3035" s="16">
        <f>(E3035/D3035)*100</f>
        <v>146.53333333333333</v>
      </c>
      <c r="P3035" s="7">
        <f t="shared" si="143"/>
        <v>191.13043478260869</v>
      </c>
      <c r="Q3035" s="4" t="str">
        <f>LEFT(T3035,FIND("/",T3035,1)-1)</f>
        <v>theater</v>
      </c>
      <c r="R3035" s="4" t="str">
        <f>RIGHT(T3035,LEN(T3035)-FIND("/",T3035))</f>
        <v>spaces</v>
      </c>
      <c r="S3035" s="4" t="b">
        <v>1</v>
      </c>
      <c r="T3035" s="4" t="s">
        <v>8303</v>
      </c>
    </row>
    <row r="3036" spans="1:20" ht="43.2" x14ac:dyDescent="0.3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11">
        <f t="shared" si="141"/>
        <v>42674.957638888889</v>
      </c>
      <c r="K3036" s="4">
        <v>1475326255</v>
      </c>
      <c r="L3036" s="11">
        <f t="shared" si="142"/>
        <v>42644.327025462961</v>
      </c>
      <c r="M3036" s="4" t="b">
        <v>0</v>
      </c>
      <c r="N3036" s="4">
        <v>1260</v>
      </c>
      <c r="O3036" s="16">
        <f>(E3036/D3036)*100</f>
        <v>112.53599999999999</v>
      </c>
      <c r="P3036" s="7">
        <f t="shared" si="143"/>
        <v>89.314285714285717</v>
      </c>
      <c r="Q3036" s="4" t="str">
        <f>LEFT(T3036,FIND("/",T3036,1)-1)</f>
        <v>theater</v>
      </c>
      <c r="R3036" s="4" t="str">
        <f>RIGHT(T3036,LEN(T3036)-FIND("/",T3036))</f>
        <v>spaces</v>
      </c>
      <c r="S3036" s="4" t="b">
        <v>1</v>
      </c>
      <c r="T3036" s="4" t="s">
        <v>8303</v>
      </c>
    </row>
    <row r="3037" spans="1:20" x14ac:dyDescent="0.3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11">
        <f t="shared" si="141"/>
        <v>41398.351956018516</v>
      </c>
      <c r="K3037" s="4">
        <v>1365082009</v>
      </c>
      <c r="L3037" s="11">
        <f t="shared" si="142"/>
        <v>41368.351956018516</v>
      </c>
      <c r="M3037" s="4" t="b">
        <v>0</v>
      </c>
      <c r="N3037" s="4">
        <v>307</v>
      </c>
      <c r="O3037" s="16">
        <f>(E3037/D3037)*100</f>
        <v>108.78684000000001</v>
      </c>
      <c r="P3037" s="7">
        <f t="shared" si="143"/>
        <v>88.588631921824103</v>
      </c>
      <c r="Q3037" s="4" t="str">
        <f>LEFT(T3037,FIND("/",T3037,1)-1)</f>
        <v>theater</v>
      </c>
      <c r="R3037" s="4" t="str">
        <f>RIGHT(T3037,LEN(T3037)-FIND("/",T3037))</f>
        <v>spaces</v>
      </c>
      <c r="S3037" s="4" t="b">
        <v>1</v>
      </c>
      <c r="T3037" s="4" t="s">
        <v>8303</v>
      </c>
    </row>
    <row r="3038" spans="1:20" ht="28.8" x14ac:dyDescent="0.3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11">
        <f t="shared" si="141"/>
        <v>41502.290972222218</v>
      </c>
      <c r="K3038" s="4">
        <v>1373568644</v>
      </c>
      <c r="L3038" s="11">
        <f t="shared" si="142"/>
        <v>41466.576898148145</v>
      </c>
      <c r="M3038" s="4" t="b">
        <v>0</v>
      </c>
      <c r="N3038" s="4">
        <v>329</v>
      </c>
      <c r="O3038" s="16">
        <f>(E3038/D3038)*100</f>
        <v>126.732</v>
      </c>
      <c r="P3038" s="7">
        <f t="shared" si="143"/>
        <v>96.300911854103347</v>
      </c>
      <c r="Q3038" s="4" t="str">
        <f>LEFT(T3038,FIND("/",T3038,1)-1)</f>
        <v>theater</v>
      </c>
      <c r="R3038" s="4" t="str">
        <f>RIGHT(T3038,LEN(T3038)-FIND("/",T3038))</f>
        <v>spaces</v>
      </c>
      <c r="S3038" s="4" t="b">
        <v>1</v>
      </c>
      <c r="T3038" s="4" t="s">
        <v>8303</v>
      </c>
    </row>
    <row r="3039" spans="1:20" ht="28.8" x14ac:dyDescent="0.3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11">
        <f t="shared" si="141"/>
        <v>40452.999305555553</v>
      </c>
      <c r="K3039" s="4">
        <v>1279574773</v>
      </c>
      <c r="L3039" s="11">
        <f t="shared" si="142"/>
        <v>40378.684872685182</v>
      </c>
      <c r="M3039" s="4" t="b">
        <v>0</v>
      </c>
      <c r="N3039" s="4">
        <v>32</v>
      </c>
      <c r="O3039" s="16">
        <f>(E3039/D3039)*100</f>
        <v>213.20000000000002</v>
      </c>
      <c r="P3039" s="7">
        <f t="shared" si="143"/>
        <v>33.3125</v>
      </c>
      <c r="Q3039" s="4" t="str">
        <f>LEFT(T3039,FIND("/",T3039,1)-1)</f>
        <v>theater</v>
      </c>
      <c r="R3039" s="4" t="str">
        <f>RIGHT(T3039,LEN(T3039)-FIND("/",T3039))</f>
        <v>spaces</v>
      </c>
      <c r="S3039" s="4" t="b">
        <v>1</v>
      </c>
      <c r="T3039" s="4" t="s">
        <v>8303</v>
      </c>
    </row>
    <row r="3040" spans="1:20" ht="28.8" x14ac:dyDescent="0.3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11">
        <f t="shared" si="141"/>
        <v>42433.043946759259</v>
      </c>
      <c r="K3040" s="4">
        <v>1451887397</v>
      </c>
      <c r="L3040" s="11">
        <f t="shared" si="142"/>
        <v>42373.043946759259</v>
      </c>
      <c r="M3040" s="4" t="b">
        <v>0</v>
      </c>
      <c r="N3040" s="4">
        <v>27</v>
      </c>
      <c r="O3040" s="16">
        <f>(E3040/D3040)*100</f>
        <v>100.49999999999999</v>
      </c>
      <c r="P3040" s="7">
        <f t="shared" si="143"/>
        <v>37.222222222222221</v>
      </c>
      <c r="Q3040" s="4" t="str">
        <f>LEFT(T3040,FIND("/",T3040,1)-1)</f>
        <v>theater</v>
      </c>
      <c r="R3040" s="4" t="str">
        <f>RIGHT(T3040,LEN(T3040)-FIND("/",T3040))</f>
        <v>spaces</v>
      </c>
      <c r="S3040" s="4" t="b">
        <v>1</v>
      </c>
      <c r="T3040" s="4" t="s">
        <v>8303</v>
      </c>
    </row>
    <row r="3041" spans="1:20" ht="28.8" x14ac:dyDescent="0.3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11">
        <f t="shared" si="141"/>
        <v>41637.124305555553</v>
      </c>
      <c r="K3041" s="4">
        <v>1386011038</v>
      </c>
      <c r="L3041" s="11">
        <f t="shared" si="142"/>
        <v>41610.586087962962</v>
      </c>
      <c r="M3041" s="4" t="b">
        <v>0</v>
      </c>
      <c r="N3041" s="4">
        <v>236</v>
      </c>
      <c r="O3041" s="16">
        <f>(E3041/D3041)*100</f>
        <v>108.71389999999998</v>
      </c>
      <c r="P3041" s="7">
        <f t="shared" si="143"/>
        <v>92.130423728813554</v>
      </c>
      <c r="Q3041" s="4" t="str">
        <f>LEFT(T3041,FIND("/",T3041,1)-1)</f>
        <v>theater</v>
      </c>
      <c r="R3041" s="4" t="str">
        <f>RIGHT(T3041,LEN(T3041)-FIND("/",T3041))</f>
        <v>spaces</v>
      </c>
      <c r="S3041" s="4" t="b">
        <v>1</v>
      </c>
      <c r="T3041" s="4" t="s">
        <v>8303</v>
      </c>
    </row>
    <row r="3042" spans="1:20" x14ac:dyDescent="0.3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11">
        <f t="shared" si="141"/>
        <v>42181.749999999993</v>
      </c>
      <c r="K3042" s="4">
        <v>1434999621</v>
      </c>
      <c r="L3042" s="11">
        <f t="shared" si="142"/>
        <v>42177.583576388883</v>
      </c>
      <c r="M3042" s="4" t="b">
        <v>0</v>
      </c>
      <c r="N3042" s="4">
        <v>42</v>
      </c>
      <c r="O3042" s="16">
        <f>(E3042/D3042)*100</f>
        <v>107.5</v>
      </c>
      <c r="P3042" s="7">
        <f t="shared" si="143"/>
        <v>76.785714285714292</v>
      </c>
      <c r="Q3042" s="4" t="str">
        <f>LEFT(T3042,FIND("/",T3042,1)-1)</f>
        <v>theater</v>
      </c>
      <c r="R3042" s="4" t="str">
        <f>RIGHT(T3042,LEN(T3042)-FIND("/",T3042))</f>
        <v>spaces</v>
      </c>
      <c r="S3042" s="4" t="b">
        <v>1</v>
      </c>
      <c r="T3042" s="4" t="s">
        <v>8303</v>
      </c>
    </row>
    <row r="3043" spans="1:20" x14ac:dyDescent="0.3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11">
        <f t="shared" si="141"/>
        <v>42389.660277777781</v>
      </c>
      <c r="K3043" s="4">
        <v>1450731048</v>
      </c>
      <c r="L3043" s="11">
        <f t="shared" si="142"/>
        <v>42359.660277777781</v>
      </c>
      <c r="M3043" s="4" t="b">
        <v>0</v>
      </c>
      <c r="N3043" s="4">
        <v>95</v>
      </c>
      <c r="O3043" s="16">
        <f>(E3043/D3043)*100</f>
        <v>110.48192771084338</v>
      </c>
      <c r="P3043" s="7">
        <f t="shared" si="143"/>
        <v>96.526315789473685</v>
      </c>
      <c r="Q3043" s="4" t="str">
        <f>LEFT(T3043,FIND("/",T3043,1)-1)</f>
        <v>theater</v>
      </c>
      <c r="R3043" s="4" t="str">
        <f>RIGHT(T3043,LEN(T3043)-FIND("/",T3043))</f>
        <v>spaces</v>
      </c>
      <c r="S3043" s="4" t="b">
        <v>1</v>
      </c>
      <c r="T3043" s="4" t="s">
        <v>8303</v>
      </c>
    </row>
    <row r="3044" spans="1:20" ht="28.8" x14ac:dyDescent="0.3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11">
        <f t="shared" si="141"/>
        <v>42283.479710648149</v>
      </c>
      <c r="K3044" s="4">
        <v>1441557047</v>
      </c>
      <c r="L3044" s="11">
        <f t="shared" si="142"/>
        <v>42253.479710648149</v>
      </c>
      <c r="M3044" s="4" t="b">
        <v>0</v>
      </c>
      <c r="N3044" s="4">
        <v>37</v>
      </c>
      <c r="O3044" s="16">
        <f>(E3044/D3044)*100</f>
        <v>128</v>
      </c>
      <c r="P3044" s="7">
        <f t="shared" si="143"/>
        <v>51.891891891891895</v>
      </c>
      <c r="Q3044" s="4" t="str">
        <f>LEFT(T3044,FIND("/",T3044,1)-1)</f>
        <v>theater</v>
      </c>
      <c r="R3044" s="4" t="str">
        <f>RIGHT(T3044,LEN(T3044)-FIND("/",T3044))</f>
        <v>spaces</v>
      </c>
      <c r="S3044" s="4" t="b">
        <v>1</v>
      </c>
      <c r="T3044" s="4" t="s">
        <v>8303</v>
      </c>
    </row>
    <row r="3045" spans="1:20" ht="28.8" x14ac:dyDescent="0.3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11">
        <f t="shared" si="141"/>
        <v>42109.909722222219</v>
      </c>
      <c r="K3045" s="4">
        <v>1426815699</v>
      </c>
      <c r="L3045" s="11">
        <f t="shared" si="142"/>
        <v>42082.862256944441</v>
      </c>
      <c r="M3045" s="4" t="b">
        <v>0</v>
      </c>
      <c r="N3045" s="4">
        <v>128</v>
      </c>
      <c r="O3045" s="16">
        <f>(E3045/D3045)*100</f>
        <v>110.00666666666667</v>
      </c>
      <c r="P3045" s="7">
        <f t="shared" si="143"/>
        <v>128.9140625</v>
      </c>
      <c r="Q3045" s="4" t="str">
        <f>LEFT(T3045,FIND("/",T3045,1)-1)</f>
        <v>theater</v>
      </c>
      <c r="R3045" s="4" t="str">
        <f>RIGHT(T3045,LEN(T3045)-FIND("/",T3045))</f>
        <v>spaces</v>
      </c>
      <c r="S3045" s="4" t="b">
        <v>1</v>
      </c>
      <c r="T3045" s="4" t="s">
        <v>8303</v>
      </c>
    </row>
    <row r="3046" spans="1:20" ht="28.8" x14ac:dyDescent="0.3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11">
        <f t="shared" si="141"/>
        <v>42402.518495370365</v>
      </c>
      <c r="K3046" s="4">
        <v>1453137998</v>
      </c>
      <c r="L3046" s="11">
        <f t="shared" si="142"/>
        <v>42387.518495370365</v>
      </c>
      <c r="M3046" s="4" t="b">
        <v>0</v>
      </c>
      <c r="N3046" s="4">
        <v>156</v>
      </c>
      <c r="O3046" s="16">
        <f>(E3046/D3046)*100</f>
        <v>109.34166666666667</v>
      </c>
      <c r="P3046" s="7">
        <f t="shared" si="143"/>
        <v>84.108974358974365</v>
      </c>
      <c r="Q3046" s="4" t="str">
        <f>LEFT(T3046,FIND("/",T3046,1)-1)</f>
        <v>theater</v>
      </c>
      <c r="R3046" s="4" t="str">
        <f>RIGHT(T3046,LEN(T3046)-FIND("/",T3046))</f>
        <v>spaces</v>
      </c>
      <c r="S3046" s="4" t="b">
        <v>1</v>
      </c>
      <c r="T3046" s="4" t="s">
        <v>8303</v>
      </c>
    </row>
    <row r="3047" spans="1:20" ht="28.8" x14ac:dyDescent="0.3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11">
        <f t="shared" si="141"/>
        <v>41872.947395833333</v>
      </c>
      <c r="K3047" s="4">
        <v>1406087055</v>
      </c>
      <c r="L3047" s="11">
        <f t="shared" si="142"/>
        <v>41842.947395833333</v>
      </c>
      <c r="M3047" s="4" t="b">
        <v>0</v>
      </c>
      <c r="N3047" s="4">
        <v>64</v>
      </c>
      <c r="O3047" s="16">
        <f>(E3047/D3047)*100</f>
        <v>132.70650000000001</v>
      </c>
      <c r="P3047" s="7">
        <f t="shared" si="143"/>
        <v>82.941562500000003</v>
      </c>
      <c r="Q3047" s="4" t="str">
        <f>LEFT(T3047,FIND("/",T3047,1)-1)</f>
        <v>theater</v>
      </c>
      <c r="R3047" s="4" t="str">
        <f>RIGHT(T3047,LEN(T3047)-FIND("/",T3047))</f>
        <v>spaces</v>
      </c>
      <c r="S3047" s="4" t="b">
        <v>1</v>
      </c>
      <c r="T3047" s="4" t="s">
        <v>8303</v>
      </c>
    </row>
    <row r="3048" spans="1:20" ht="28.8" x14ac:dyDescent="0.3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11">
        <f t="shared" si="141"/>
        <v>41891.994444444441</v>
      </c>
      <c r="K3048" s="4">
        <v>1407784586</v>
      </c>
      <c r="L3048" s="11">
        <f t="shared" si="142"/>
        <v>41862.59474537037</v>
      </c>
      <c r="M3048" s="4" t="b">
        <v>0</v>
      </c>
      <c r="N3048" s="4">
        <v>58</v>
      </c>
      <c r="O3048" s="16">
        <f>(E3048/D3048)*100</f>
        <v>190.84810126582278</v>
      </c>
      <c r="P3048" s="7">
        <f t="shared" si="143"/>
        <v>259.94827586206895</v>
      </c>
      <c r="Q3048" s="4" t="str">
        <f>LEFT(T3048,FIND("/",T3048,1)-1)</f>
        <v>theater</v>
      </c>
      <c r="R3048" s="4" t="str">
        <f>RIGHT(T3048,LEN(T3048)-FIND("/",T3048))</f>
        <v>spaces</v>
      </c>
      <c r="S3048" s="4" t="b">
        <v>1</v>
      </c>
      <c r="T3048" s="4" t="s">
        <v>8303</v>
      </c>
    </row>
    <row r="3049" spans="1:20" x14ac:dyDescent="0.3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11">
        <f t="shared" si="141"/>
        <v>42487.344444444439</v>
      </c>
      <c r="K3049" s="4">
        <v>1457999054</v>
      </c>
      <c r="L3049" s="11">
        <f t="shared" si="142"/>
        <v>42443.780717592592</v>
      </c>
      <c r="M3049" s="4" t="b">
        <v>0</v>
      </c>
      <c r="N3049" s="4">
        <v>20</v>
      </c>
      <c r="O3049" s="16">
        <f>(E3049/D3049)*100</f>
        <v>149</v>
      </c>
      <c r="P3049" s="7">
        <f t="shared" si="143"/>
        <v>37.25</v>
      </c>
      <c r="Q3049" s="4" t="str">
        <f>LEFT(T3049,FIND("/",T3049,1)-1)</f>
        <v>theater</v>
      </c>
      <c r="R3049" s="4" t="str">
        <f>RIGHT(T3049,LEN(T3049)-FIND("/",T3049))</f>
        <v>spaces</v>
      </c>
      <c r="S3049" s="4" t="b">
        <v>1</v>
      </c>
      <c r="T3049" s="4" t="s">
        <v>8303</v>
      </c>
    </row>
    <row r="3050" spans="1:20" ht="28.8" x14ac:dyDescent="0.3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11">
        <f t="shared" si="141"/>
        <v>42004.681944444441</v>
      </c>
      <c r="K3050" s="4">
        <v>1417556262</v>
      </c>
      <c r="L3050" s="11">
        <f t="shared" si="142"/>
        <v>41975.692847222213</v>
      </c>
      <c r="M3050" s="4" t="b">
        <v>0</v>
      </c>
      <c r="N3050" s="4">
        <v>47</v>
      </c>
      <c r="O3050" s="16">
        <f>(E3050/D3050)*100</f>
        <v>166.4</v>
      </c>
      <c r="P3050" s="7">
        <f t="shared" si="143"/>
        <v>177.02127659574469</v>
      </c>
      <c r="Q3050" s="4" t="str">
        <f>LEFT(T3050,FIND("/",T3050,1)-1)</f>
        <v>theater</v>
      </c>
      <c r="R3050" s="4" t="str">
        <f>RIGHT(T3050,LEN(T3050)-FIND("/",T3050))</f>
        <v>spaces</v>
      </c>
      <c r="S3050" s="4" t="b">
        <v>1</v>
      </c>
      <c r="T3050" s="4" t="s">
        <v>8303</v>
      </c>
    </row>
    <row r="3051" spans="1:20" ht="28.8" x14ac:dyDescent="0.3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11">
        <f t="shared" si="141"/>
        <v>42168.806192129625</v>
      </c>
      <c r="K3051" s="4">
        <v>1431649255</v>
      </c>
      <c r="L3051" s="11">
        <f t="shared" si="142"/>
        <v>42138.806192129625</v>
      </c>
      <c r="M3051" s="4" t="b">
        <v>0</v>
      </c>
      <c r="N3051" s="4">
        <v>54</v>
      </c>
      <c r="O3051" s="16">
        <f>(E3051/D3051)*100</f>
        <v>106.66666666666667</v>
      </c>
      <c r="P3051" s="7">
        <f t="shared" si="143"/>
        <v>74.074074074074076</v>
      </c>
      <c r="Q3051" s="4" t="str">
        <f>LEFT(T3051,FIND("/",T3051,1)-1)</f>
        <v>theater</v>
      </c>
      <c r="R3051" s="4" t="str">
        <f>RIGHT(T3051,LEN(T3051)-FIND("/",T3051))</f>
        <v>spaces</v>
      </c>
      <c r="S3051" s="4" t="b">
        <v>1</v>
      </c>
      <c r="T3051" s="4" t="s">
        <v>8303</v>
      </c>
    </row>
    <row r="3052" spans="1:20" ht="28.8" x14ac:dyDescent="0.3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11">
        <f t="shared" si="141"/>
        <v>42494.960185185184</v>
      </c>
      <c r="K3052" s="4">
        <v>1459828960</v>
      </c>
      <c r="L3052" s="11">
        <f t="shared" si="142"/>
        <v>42464.960185185184</v>
      </c>
      <c r="M3052" s="4" t="b">
        <v>0</v>
      </c>
      <c r="N3052" s="4">
        <v>9</v>
      </c>
      <c r="O3052" s="16">
        <f>(E3052/D3052)*100</f>
        <v>106</v>
      </c>
      <c r="P3052" s="7">
        <f t="shared" si="143"/>
        <v>70.666666666666671</v>
      </c>
      <c r="Q3052" s="4" t="str">
        <f>LEFT(T3052,FIND("/",T3052,1)-1)</f>
        <v>theater</v>
      </c>
      <c r="R3052" s="4" t="str">
        <f>RIGHT(T3052,LEN(T3052)-FIND("/",T3052))</f>
        <v>spaces</v>
      </c>
      <c r="S3052" s="4" t="b">
        <v>1</v>
      </c>
      <c r="T3052" s="4" t="s">
        <v>8303</v>
      </c>
    </row>
    <row r="3053" spans="1:20" ht="28.8" x14ac:dyDescent="0.3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11">
        <f t="shared" si="141"/>
        <v>42774.207696759251</v>
      </c>
      <c r="K3053" s="4">
        <v>1483955945</v>
      </c>
      <c r="L3053" s="11">
        <f t="shared" si="142"/>
        <v>42744.207696759251</v>
      </c>
      <c r="M3053" s="4" t="b">
        <v>1</v>
      </c>
      <c r="N3053" s="4">
        <v>35</v>
      </c>
      <c r="O3053" s="16">
        <f>(E3053/D3053)*100</f>
        <v>23.62857142857143</v>
      </c>
      <c r="P3053" s="7">
        <f t="shared" si="143"/>
        <v>23.62857142857143</v>
      </c>
      <c r="Q3053" s="4" t="str">
        <f>LEFT(T3053,FIND("/",T3053,1)-1)</f>
        <v>theater</v>
      </c>
      <c r="R3053" s="4" t="str">
        <f>RIGHT(T3053,LEN(T3053)-FIND("/",T3053))</f>
        <v>spaces</v>
      </c>
      <c r="S3053" s="4" t="b">
        <v>0</v>
      </c>
      <c r="T3053" s="4" t="s">
        <v>8303</v>
      </c>
    </row>
    <row r="3054" spans="1:20" x14ac:dyDescent="0.3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11">
        <f t="shared" si="141"/>
        <v>42152.457638888889</v>
      </c>
      <c r="K3054" s="4">
        <v>1430237094</v>
      </c>
      <c r="L3054" s="11">
        <f t="shared" si="142"/>
        <v>42122.461736111109</v>
      </c>
      <c r="M3054" s="4" t="b">
        <v>0</v>
      </c>
      <c r="N3054" s="4">
        <v>2</v>
      </c>
      <c r="O3054" s="16">
        <f>(E3054/D3054)*100</f>
        <v>0.15</v>
      </c>
      <c r="P3054" s="7">
        <f t="shared" si="143"/>
        <v>37.5</v>
      </c>
      <c r="Q3054" s="4" t="str">
        <f>LEFT(T3054,FIND("/",T3054,1)-1)</f>
        <v>theater</v>
      </c>
      <c r="R3054" s="4" t="str">
        <f>RIGHT(T3054,LEN(T3054)-FIND("/",T3054))</f>
        <v>spaces</v>
      </c>
      <c r="S3054" s="4" t="b">
        <v>0</v>
      </c>
      <c r="T3054" s="4" t="s">
        <v>8303</v>
      </c>
    </row>
    <row r="3055" spans="1:20" ht="28.8" x14ac:dyDescent="0.3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11">
        <f t="shared" si="141"/>
        <v>41913.957638888889</v>
      </c>
      <c r="K3055" s="4">
        <v>1407781013</v>
      </c>
      <c r="L3055" s="11">
        <f t="shared" si="142"/>
        <v>41862.553391203699</v>
      </c>
      <c r="M3055" s="4" t="b">
        <v>0</v>
      </c>
      <c r="N3055" s="4">
        <v>3</v>
      </c>
      <c r="O3055" s="16">
        <f>(E3055/D3055)*100</f>
        <v>0.4</v>
      </c>
      <c r="P3055" s="7">
        <f t="shared" si="143"/>
        <v>13.333333333333334</v>
      </c>
      <c r="Q3055" s="4" t="str">
        <f>LEFT(T3055,FIND("/",T3055,1)-1)</f>
        <v>theater</v>
      </c>
      <c r="R3055" s="4" t="str">
        <f>RIGHT(T3055,LEN(T3055)-FIND("/",T3055))</f>
        <v>spaces</v>
      </c>
      <c r="S3055" s="4" t="b">
        <v>0</v>
      </c>
      <c r="T3055" s="4" t="s">
        <v>8303</v>
      </c>
    </row>
    <row r="3056" spans="1:20" ht="28.8" x14ac:dyDescent="0.3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11">
        <f t="shared" si="141"/>
        <v>42064.836111111108</v>
      </c>
      <c r="K3056" s="4">
        <v>1422043154</v>
      </c>
      <c r="L3056" s="11">
        <f t="shared" si="142"/>
        <v>42027.624467592592</v>
      </c>
      <c r="M3056" s="4" t="b">
        <v>0</v>
      </c>
      <c r="N3056" s="4">
        <v>0</v>
      </c>
      <c r="O3056" s="16">
        <f>(E3056/D3056)*100</f>
        <v>0</v>
      </c>
      <c r="P3056" s="7" t="e">
        <f t="shared" si="143"/>
        <v>#DIV/0!</v>
      </c>
      <c r="Q3056" s="4" t="str">
        <f>LEFT(T3056,FIND("/",T3056,1)-1)</f>
        <v>theater</v>
      </c>
      <c r="R3056" s="4" t="str">
        <f>RIGHT(T3056,LEN(T3056)-FIND("/",T3056))</f>
        <v>spaces</v>
      </c>
      <c r="S3056" s="4" t="b">
        <v>0</v>
      </c>
      <c r="T3056" s="4" t="s">
        <v>8303</v>
      </c>
    </row>
    <row r="3057" spans="1:20" ht="28.8" x14ac:dyDescent="0.3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11">
        <f t="shared" si="141"/>
        <v>42013.749884259254</v>
      </c>
      <c r="K3057" s="4">
        <v>1415660390</v>
      </c>
      <c r="L3057" s="11">
        <f t="shared" si="142"/>
        <v>41953.749884259254</v>
      </c>
      <c r="M3057" s="4" t="b">
        <v>0</v>
      </c>
      <c r="N3057" s="4">
        <v>1</v>
      </c>
      <c r="O3057" s="16">
        <f>(E3057/D3057)*100</f>
        <v>5.0000000000000001E-3</v>
      </c>
      <c r="P3057" s="7">
        <f t="shared" si="143"/>
        <v>1</v>
      </c>
      <c r="Q3057" s="4" t="str">
        <f>LEFT(T3057,FIND("/",T3057,1)-1)</f>
        <v>theater</v>
      </c>
      <c r="R3057" s="4" t="str">
        <f>RIGHT(T3057,LEN(T3057)-FIND("/",T3057))</f>
        <v>spaces</v>
      </c>
      <c r="S3057" s="4" t="b">
        <v>0</v>
      </c>
      <c r="T3057" s="4" t="s">
        <v>8303</v>
      </c>
    </row>
    <row r="3058" spans="1:20" ht="28.8" x14ac:dyDescent="0.3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11">
        <f t="shared" si="141"/>
        <v>41911.428055555552</v>
      </c>
      <c r="K3058" s="4">
        <v>1406819784</v>
      </c>
      <c r="L3058" s="11">
        <f t="shared" si="142"/>
        <v>41851.428055555552</v>
      </c>
      <c r="M3058" s="4" t="b">
        <v>0</v>
      </c>
      <c r="N3058" s="4">
        <v>0</v>
      </c>
      <c r="O3058" s="16">
        <f>(E3058/D3058)*100</f>
        <v>0</v>
      </c>
      <c r="P3058" s="7" t="e">
        <f t="shared" si="143"/>
        <v>#DIV/0!</v>
      </c>
      <c r="Q3058" s="4" t="str">
        <f>LEFT(T3058,FIND("/",T3058,1)-1)</f>
        <v>theater</v>
      </c>
      <c r="R3058" s="4" t="str">
        <f>RIGHT(T3058,LEN(T3058)-FIND("/",T3058))</f>
        <v>spaces</v>
      </c>
      <c r="S3058" s="4" t="b">
        <v>0</v>
      </c>
      <c r="T3058" s="4" t="s">
        <v>8303</v>
      </c>
    </row>
    <row r="3059" spans="1:20" x14ac:dyDescent="0.3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11">
        <f t="shared" si="141"/>
        <v>42463.400590277779</v>
      </c>
      <c r="K3059" s="4">
        <v>1457105811</v>
      </c>
      <c r="L3059" s="11">
        <f t="shared" si="142"/>
        <v>42433.442256944443</v>
      </c>
      <c r="M3059" s="4" t="b">
        <v>0</v>
      </c>
      <c r="N3059" s="4">
        <v>0</v>
      </c>
      <c r="O3059" s="16">
        <f>(E3059/D3059)*100</f>
        <v>0</v>
      </c>
      <c r="P3059" s="7" t="e">
        <f t="shared" si="143"/>
        <v>#DIV/0!</v>
      </c>
      <c r="Q3059" s="4" t="str">
        <f>LEFT(T3059,FIND("/",T3059,1)-1)</f>
        <v>theater</v>
      </c>
      <c r="R3059" s="4" t="str">
        <f>RIGHT(T3059,LEN(T3059)-FIND("/",T3059))</f>
        <v>spaces</v>
      </c>
      <c r="S3059" s="4" t="b">
        <v>0</v>
      </c>
      <c r="T3059" s="4" t="s">
        <v>8303</v>
      </c>
    </row>
    <row r="3060" spans="1:20" ht="28.8" x14ac:dyDescent="0.3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11">
        <f t="shared" si="141"/>
        <v>42510.165972222218</v>
      </c>
      <c r="K3060" s="4">
        <v>1459414740</v>
      </c>
      <c r="L3060" s="11">
        <f t="shared" si="142"/>
        <v>42460.165972222218</v>
      </c>
      <c r="M3060" s="4" t="b">
        <v>0</v>
      </c>
      <c r="N3060" s="4">
        <v>3</v>
      </c>
      <c r="O3060" s="16">
        <f>(E3060/D3060)*100</f>
        <v>1.6666666666666666E-2</v>
      </c>
      <c r="P3060" s="7">
        <f t="shared" si="143"/>
        <v>1</v>
      </c>
      <c r="Q3060" s="4" t="str">
        <f>LEFT(T3060,FIND("/",T3060,1)-1)</f>
        <v>theater</v>
      </c>
      <c r="R3060" s="4" t="str">
        <f>RIGHT(T3060,LEN(T3060)-FIND("/",T3060))</f>
        <v>spaces</v>
      </c>
      <c r="S3060" s="4" t="b">
        <v>0</v>
      </c>
      <c r="T3060" s="4" t="s">
        <v>8303</v>
      </c>
    </row>
    <row r="3061" spans="1:20" ht="28.8" x14ac:dyDescent="0.3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11">
        <f t="shared" si="141"/>
        <v>41859.727384259255</v>
      </c>
      <c r="K3061" s="4">
        <v>1404944846</v>
      </c>
      <c r="L3061" s="11">
        <f t="shared" si="142"/>
        <v>41829.727384259255</v>
      </c>
      <c r="M3061" s="4" t="b">
        <v>0</v>
      </c>
      <c r="N3061" s="4">
        <v>11</v>
      </c>
      <c r="O3061" s="16">
        <f>(E3061/D3061)*100</f>
        <v>3.0066666666666664</v>
      </c>
      <c r="P3061" s="7">
        <f t="shared" si="143"/>
        <v>41</v>
      </c>
      <c r="Q3061" s="4" t="str">
        <f>LEFT(T3061,FIND("/",T3061,1)-1)</f>
        <v>theater</v>
      </c>
      <c r="R3061" s="4" t="str">
        <f>RIGHT(T3061,LEN(T3061)-FIND("/",T3061))</f>
        <v>spaces</v>
      </c>
      <c r="S3061" s="4" t="b">
        <v>0</v>
      </c>
      <c r="T3061" s="4" t="s">
        <v>8303</v>
      </c>
    </row>
    <row r="3062" spans="1:20" x14ac:dyDescent="0.3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11">
        <f t="shared" si="141"/>
        <v>42275.066365740735</v>
      </c>
      <c r="K3062" s="4">
        <v>1440830134</v>
      </c>
      <c r="L3062" s="11">
        <f t="shared" si="142"/>
        <v>42245.066365740735</v>
      </c>
      <c r="M3062" s="4" t="b">
        <v>0</v>
      </c>
      <c r="N3062" s="4">
        <v>6</v>
      </c>
      <c r="O3062" s="16">
        <f>(E3062/D3062)*100</f>
        <v>0.15227272727272728</v>
      </c>
      <c r="P3062" s="7">
        <f t="shared" si="143"/>
        <v>55.833333333333336</v>
      </c>
      <c r="Q3062" s="4" t="str">
        <f>LEFT(T3062,FIND("/",T3062,1)-1)</f>
        <v>theater</v>
      </c>
      <c r="R3062" s="4" t="str">
        <f>RIGHT(T3062,LEN(T3062)-FIND("/",T3062))</f>
        <v>spaces</v>
      </c>
      <c r="S3062" s="4" t="b">
        <v>0</v>
      </c>
      <c r="T3062" s="4" t="s">
        <v>8303</v>
      </c>
    </row>
    <row r="3063" spans="1:20" x14ac:dyDescent="0.3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11">
        <f t="shared" si="141"/>
        <v>41864.575787037036</v>
      </c>
      <c r="K3063" s="4">
        <v>1405363748</v>
      </c>
      <c r="L3063" s="11">
        <f t="shared" si="142"/>
        <v>41834.575787037036</v>
      </c>
      <c r="M3063" s="4" t="b">
        <v>0</v>
      </c>
      <c r="N3063" s="4">
        <v>0</v>
      </c>
      <c r="O3063" s="16">
        <f>(E3063/D3063)*100</f>
        <v>0</v>
      </c>
      <c r="P3063" s="7" t="e">
        <f t="shared" si="143"/>
        <v>#DIV/0!</v>
      </c>
      <c r="Q3063" s="4" t="str">
        <f>LEFT(T3063,FIND("/",T3063,1)-1)</f>
        <v>theater</v>
      </c>
      <c r="R3063" s="4" t="str">
        <f>RIGHT(T3063,LEN(T3063)-FIND("/",T3063))</f>
        <v>spaces</v>
      </c>
      <c r="S3063" s="4" t="b">
        <v>0</v>
      </c>
      <c r="T3063" s="4" t="s">
        <v>8303</v>
      </c>
    </row>
    <row r="3064" spans="1:20" ht="28.8" x14ac:dyDescent="0.3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11">
        <f t="shared" si="141"/>
        <v>42277.541666666664</v>
      </c>
      <c r="K3064" s="4">
        <v>1441111892</v>
      </c>
      <c r="L3064" s="11">
        <f t="shared" si="142"/>
        <v>42248.3274537037</v>
      </c>
      <c r="M3064" s="4" t="b">
        <v>0</v>
      </c>
      <c r="N3064" s="4">
        <v>67</v>
      </c>
      <c r="O3064" s="16">
        <f>(E3064/D3064)*100</f>
        <v>66.84</v>
      </c>
      <c r="P3064" s="7">
        <f t="shared" si="143"/>
        <v>99.761194029850742</v>
      </c>
      <c r="Q3064" s="4" t="str">
        <f>LEFT(T3064,FIND("/",T3064,1)-1)</f>
        <v>theater</v>
      </c>
      <c r="R3064" s="4" t="str">
        <f>RIGHT(T3064,LEN(T3064)-FIND("/",T3064))</f>
        <v>spaces</v>
      </c>
      <c r="S3064" s="4" t="b">
        <v>0</v>
      </c>
      <c r="T3064" s="4" t="s">
        <v>8303</v>
      </c>
    </row>
    <row r="3065" spans="1:20" x14ac:dyDescent="0.3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11">
        <f t="shared" si="141"/>
        <v>42665.714560185181</v>
      </c>
      <c r="K3065" s="4">
        <v>1474150138</v>
      </c>
      <c r="L3065" s="11">
        <f t="shared" si="142"/>
        <v>42630.714560185181</v>
      </c>
      <c r="M3065" s="4" t="b">
        <v>0</v>
      </c>
      <c r="N3065" s="4">
        <v>23</v>
      </c>
      <c r="O3065" s="16">
        <f>(E3065/D3065)*100</f>
        <v>19.566666666666666</v>
      </c>
      <c r="P3065" s="7">
        <f t="shared" si="143"/>
        <v>25.521739130434781</v>
      </c>
      <c r="Q3065" s="4" t="str">
        <f>LEFT(T3065,FIND("/",T3065,1)-1)</f>
        <v>theater</v>
      </c>
      <c r="R3065" s="4" t="str">
        <f>RIGHT(T3065,LEN(T3065)-FIND("/",T3065))</f>
        <v>spaces</v>
      </c>
      <c r="S3065" s="4" t="b">
        <v>0</v>
      </c>
      <c r="T3065" s="4" t="s">
        <v>8303</v>
      </c>
    </row>
    <row r="3066" spans="1:20" x14ac:dyDescent="0.3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11">
        <f t="shared" si="141"/>
        <v>42330.082638888889</v>
      </c>
      <c r="K3066" s="4">
        <v>1445483246</v>
      </c>
      <c r="L3066" s="11">
        <f t="shared" si="142"/>
        <v>42298.9218287037</v>
      </c>
      <c r="M3066" s="4" t="b">
        <v>0</v>
      </c>
      <c r="N3066" s="4">
        <v>72</v>
      </c>
      <c r="O3066" s="16">
        <f>(E3066/D3066)*100</f>
        <v>11.294666666666666</v>
      </c>
      <c r="P3066" s="7">
        <f t="shared" si="143"/>
        <v>117.65277777777777</v>
      </c>
      <c r="Q3066" s="4" t="str">
        <f>LEFT(T3066,FIND("/",T3066,1)-1)</f>
        <v>theater</v>
      </c>
      <c r="R3066" s="4" t="str">
        <f>RIGHT(T3066,LEN(T3066)-FIND("/",T3066))</f>
        <v>spaces</v>
      </c>
      <c r="S3066" s="4" t="b">
        <v>0</v>
      </c>
      <c r="T3066" s="4" t="s">
        <v>8303</v>
      </c>
    </row>
    <row r="3067" spans="1:20" ht="28.8" x14ac:dyDescent="0.3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11">
        <f t="shared" si="141"/>
        <v>41849.846898148149</v>
      </c>
      <c r="K3067" s="4">
        <v>1404523172</v>
      </c>
      <c r="L3067" s="11">
        <f t="shared" si="142"/>
        <v>41824.846898148149</v>
      </c>
      <c r="M3067" s="4" t="b">
        <v>0</v>
      </c>
      <c r="N3067" s="4">
        <v>2</v>
      </c>
      <c r="O3067" s="16">
        <f>(E3067/D3067)*100</f>
        <v>0.04</v>
      </c>
      <c r="P3067" s="7">
        <f t="shared" si="143"/>
        <v>5</v>
      </c>
      <c r="Q3067" s="4" t="str">
        <f>LEFT(T3067,FIND("/",T3067,1)-1)</f>
        <v>theater</v>
      </c>
      <c r="R3067" s="4" t="str">
        <f>RIGHT(T3067,LEN(T3067)-FIND("/",T3067))</f>
        <v>spaces</v>
      </c>
      <c r="S3067" s="4" t="b">
        <v>0</v>
      </c>
      <c r="T3067" s="4" t="s">
        <v>8303</v>
      </c>
    </row>
    <row r="3068" spans="1:20" x14ac:dyDescent="0.3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11">
        <f t="shared" si="141"/>
        <v>42561.020104166666</v>
      </c>
      <c r="K3068" s="4">
        <v>1465536537</v>
      </c>
      <c r="L3068" s="11">
        <f t="shared" si="142"/>
        <v>42531.020104166666</v>
      </c>
      <c r="M3068" s="4" t="b">
        <v>0</v>
      </c>
      <c r="N3068" s="4">
        <v>15</v>
      </c>
      <c r="O3068" s="16">
        <f>(E3068/D3068)*100</f>
        <v>11.985714285714286</v>
      </c>
      <c r="P3068" s="7">
        <f t="shared" si="143"/>
        <v>2796.6666666666665</v>
      </c>
      <c r="Q3068" s="4" t="str">
        <f>LEFT(T3068,FIND("/",T3068,1)-1)</f>
        <v>theater</v>
      </c>
      <c r="R3068" s="4" t="str">
        <f>RIGHT(T3068,LEN(T3068)-FIND("/",T3068))</f>
        <v>spaces</v>
      </c>
      <c r="S3068" s="4" t="b">
        <v>0</v>
      </c>
      <c r="T3068" s="4" t="s">
        <v>8303</v>
      </c>
    </row>
    <row r="3069" spans="1:20" ht="28.8" x14ac:dyDescent="0.3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11">
        <f t="shared" si="141"/>
        <v>42256.730081018519</v>
      </c>
      <c r="K3069" s="4">
        <v>1439245879</v>
      </c>
      <c r="L3069" s="11">
        <f t="shared" si="142"/>
        <v>42226.730081018519</v>
      </c>
      <c r="M3069" s="4" t="b">
        <v>0</v>
      </c>
      <c r="N3069" s="4">
        <v>1</v>
      </c>
      <c r="O3069" s="16">
        <f>(E3069/D3069)*100</f>
        <v>2.5</v>
      </c>
      <c r="P3069" s="7">
        <f t="shared" si="143"/>
        <v>200</v>
      </c>
      <c r="Q3069" s="4" t="str">
        <f>LEFT(T3069,FIND("/",T3069,1)-1)</f>
        <v>theater</v>
      </c>
      <c r="R3069" s="4" t="str">
        <f>RIGHT(T3069,LEN(T3069)-FIND("/",T3069))</f>
        <v>spaces</v>
      </c>
      <c r="S3069" s="4" t="b">
        <v>0</v>
      </c>
      <c r="T3069" s="4" t="s">
        <v>8303</v>
      </c>
    </row>
    <row r="3070" spans="1:20" ht="28.8" x14ac:dyDescent="0.3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11">
        <f t="shared" si="141"/>
        <v>42293.483240740738</v>
      </c>
      <c r="K3070" s="4">
        <v>1442421352</v>
      </c>
      <c r="L3070" s="11">
        <f t="shared" si="142"/>
        <v>42263.483240740738</v>
      </c>
      <c r="M3070" s="4" t="b">
        <v>0</v>
      </c>
      <c r="N3070" s="4">
        <v>2</v>
      </c>
      <c r="O3070" s="16">
        <f>(E3070/D3070)*100</f>
        <v>6.9999999999999993E-2</v>
      </c>
      <c r="P3070" s="7">
        <f t="shared" si="143"/>
        <v>87.5</v>
      </c>
      <c r="Q3070" s="4" t="str">
        <f>LEFT(T3070,FIND("/",T3070,1)-1)</f>
        <v>theater</v>
      </c>
      <c r="R3070" s="4" t="str">
        <f>RIGHT(T3070,LEN(T3070)-FIND("/",T3070))</f>
        <v>spaces</v>
      </c>
      <c r="S3070" s="4" t="b">
        <v>0</v>
      </c>
      <c r="T3070" s="4" t="s">
        <v>8303</v>
      </c>
    </row>
    <row r="3071" spans="1:20" ht="28.8" x14ac:dyDescent="0.3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11">
        <f t="shared" si="141"/>
        <v>41987.625393518516</v>
      </c>
      <c r="K3071" s="4">
        <v>1415995234</v>
      </c>
      <c r="L3071" s="11">
        <f t="shared" si="142"/>
        <v>41957.625393518516</v>
      </c>
      <c r="M3071" s="4" t="b">
        <v>0</v>
      </c>
      <c r="N3071" s="4">
        <v>7</v>
      </c>
      <c r="O3071" s="16">
        <f>(E3071/D3071)*100</f>
        <v>14.099999999999998</v>
      </c>
      <c r="P3071" s="7">
        <f t="shared" si="143"/>
        <v>20.142857142857142</v>
      </c>
      <c r="Q3071" s="4" t="str">
        <f>LEFT(T3071,FIND("/",T3071,1)-1)</f>
        <v>theater</v>
      </c>
      <c r="R3071" s="4" t="str">
        <f>RIGHT(T3071,LEN(T3071)-FIND("/",T3071))</f>
        <v>spaces</v>
      </c>
      <c r="S3071" s="4" t="b">
        <v>0</v>
      </c>
      <c r="T3071" s="4" t="s">
        <v>8303</v>
      </c>
    </row>
    <row r="3072" spans="1:20" ht="28.8" x14ac:dyDescent="0.3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11">
        <f t="shared" si="141"/>
        <v>42711.525104166663</v>
      </c>
      <c r="K3072" s="4">
        <v>1479317769</v>
      </c>
      <c r="L3072" s="11">
        <f t="shared" si="142"/>
        <v>42690.525104166663</v>
      </c>
      <c r="M3072" s="4" t="b">
        <v>0</v>
      </c>
      <c r="N3072" s="4">
        <v>16</v>
      </c>
      <c r="O3072" s="16">
        <f>(E3072/D3072)*100</f>
        <v>3.34</v>
      </c>
      <c r="P3072" s="7">
        <f t="shared" si="143"/>
        <v>20.875</v>
      </c>
      <c r="Q3072" s="4" t="str">
        <f>LEFT(T3072,FIND("/",T3072,1)-1)</f>
        <v>theater</v>
      </c>
      <c r="R3072" s="4" t="str">
        <f>RIGHT(T3072,LEN(T3072)-FIND("/",T3072))</f>
        <v>spaces</v>
      </c>
      <c r="S3072" s="4" t="b">
        <v>0</v>
      </c>
      <c r="T3072" s="4" t="s">
        <v>8303</v>
      </c>
    </row>
    <row r="3073" spans="1:20" x14ac:dyDescent="0.3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11">
        <f t="shared" si="141"/>
        <v>42115.040972222218</v>
      </c>
      <c r="K3073" s="4">
        <v>1428082481</v>
      </c>
      <c r="L3073" s="11">
        <f t="shared" si="142"/>
        <v>42097.524085648147</v>
      </c>
      <c r="M3073" s="4" t="b">
        <v>0</v>
      </c>
      <c r="N3073" s="4">
        <v>117</v>
      </c>
      <c r="O3073" s="16">
        <f>(E3073/D3073)*100</f>
        <v>59.774999999999999</v>
      </c>
      <c r="P3073" s="7">
        <f t="shared" si="143"/>
        <v>61.307692307692307</v>
      </c>
      <c r="Q3073" s="4" t="str">
        <f>LEFT(T3073,FIND("/",T3073,1)-1)</f>
        <v>theater</v>
      </c>
      <c r="R3073" s="4" t="str">
        <f>RIGHT(T3073,LEN(T3073)-FIND("/",T3073))</f>
        <v>spaces</v>
      </c>
      <c r="S3073" s="4" t="b">
        <v>0</v>
      </c>
      <c r="T3073" s="4" t="s">
        <v>8303</v>
      </c>
    </row>
    <row r="3074" spans="1:20" ht="28.8" x14ac:dyDescent="0.3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11">
        <f t="shared" si="141"/>
        <v>42672.865277777775</v>
      </c>
      <c r="K3074" s="4">
        <v>1476549262</v>
      </c>
      <c r="L3074" s="11">
        <f t="shared" si="142"/>
        <v>42658.482199074067</v>
      </c>
      <c r="M3074" s="4" t="b">
        <v>0</v>
      </c>
      <c r="N3074" s="4">
        <v>2</v>
      </c>
      <c r="O3074" s="16">
        <f>(E3074/D3074)*100</f>
        <v>1.6666666666666666E-2</v>
      </c>
      <c r="P3074" s="7">
        <f t="shared" si="143"/>
        <v>1</v>
      </c>
      <c r="Q3074" s="4" t="str">
        <f>LEFT(T3074,FIND("/",T3074,1)-1)</f>
        <v>theater</v>
      </c>
      <c r="R3074" s="4" t="str">
        <f>RIGHT(T3074,LEN(T3074)-FIND("/",T3074))</f>
        <v>spaces</v>
      </c>
      <c r="S3074" s="4" t="b">
        <v>0</v>
      </c>
      <c r="T3074" s="4" t="s">
        <v>8303</v>
      </c>
    </row>
    <row r="3075" spans="1:20" x14ac:dyDescent="0.3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11">
        <f t="shared" ref="J3075:J3138" si="144">(((I3075/60)/60)/24)+DATE(1970,1,1)+(-5/24)</f>
        <v>42169.59652777778</v>
      </c>
      <c r="K3075" s="4">
        <v>1429287900</v>
      </c>
      <c r="L3075" s="11">
        <f t="shared" ref="L3075:L3138" si="145">(((K3075/60)/60)/24)+DATE(1970,1,1)+(-5/24)</f>
        <v>42111.475694444445</v>
      </c>
      <c r="M3075" s="4" t="b">
        <v>0</v>
      </c>
      <c r="N3075" s="4">
        <v>7</v>
      </c>
      <c r="O3075" s="16">
        <f>(E3075/D3075)*100</f>
        <v>2.3035714285714284E-2</v>
      </c>
      <c r="P3075" s="7">
        <f t="shared" ref="P3075:P3138" si="146">(E3075/N3075)</f>
        <v>92.142857142857139</v>
      </c>
      <c r="Q3075" s="4" t="str">
        <f>LEFT(T3075,FIND("/",T3075,1)-1)</f>
        <v>theater</v>
      </c>
      <c r="R3075" s="4" t="str">
        <f>RIGHT(T3075,LEN(T3075)-FIND("/",T3075))</f>
        <v>spaces</v>
      </c>
      <c r="S3075" s="4" t="b">
        <v>0</v>
      </c>
      <c r="T3075" s="4" t="s">
        <v>8303</v>
      </c>
    </row>
    <row r="3076" spans="1:20" ht="28.8" x14ac:dyDescent="0.3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11">
        <f t="shared" si="144"/>
        <v>42439.362951388881</v>
      </c>
      <c r="K3076" s="4">
        <v>1455025359</v>
      </c>
      <c r="L3076" s="11">
        <f t="shared" si="145"/>
        <v>42409.362951388881</v>
      </c>
      <c r="M3076" s="4" t="b">
        <v>0</v>
      </c>
      <c r="N3076" s="4">
        <v>3</v>
      </c>
      <c r="O3076" s="16">
        <f>(E3076/D3076)*100</f>
        <v>8.8000000000000009E-2</v>
      </c>
      <c r="P3076" s="7">
        <f t="shared" si="146"/>
        <v>7.333333333333333</v>
      </c>
      <c r="Q3076" s="4" t="str">
        <f>LEFT(T3076,FIND("/",T3076,1)-1)</f>
        <v>theater</v>
      </c>
      <c r="R3076" s="4" t="str">
        <f>RIGHT(T3076,LEN(T3076)-FIND("/",T3076))</f>
        <v>spaces</v>
      </c>
      <c r="S3076" s="4" t="b">
        <v>0</v>
      </c>
      <c r="T3076" s="4" t="s">
        <v>8303</v>
      </c>
    </row>
    <row r="3077" spans="1:20" x14ac:dyDescent="0.3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11">
        <f t="shared" si="144"/>
        <v>42600.893981481473</v>
      </c>
      <c r="K3077" s="4">
        <v>1467253640</v>
      </c>
      <c r="L3077" s="11">
        <f t="shared" si="145"/>
        <v>42550.893981481473</v>
      </c>
      <c r="M3077" s="4" t="b">
        <v>0</v>
      </c>
      <c r="N3077" s="4">
        <v>20</v>
      </c>
      <c r="O3077" s="16">
        <f>(E3077/D3077)*100</f>
        <v>8.64</v>
      </c>
      <c r="P3077" s="7">
        <f t="shared" si="146"/>
        <v>64.8</v>
      </c>
      <c r="Q3077" s="4" t="str">
        <f>LEFT(T3077,FIND("/",T3077,1)-1)</f>
        <v>theater</v>
      </c>
      <c r="R3077" s="4" t="str">
        <f>RIGHT(T3077,LEN(T3077)-FIND("/",T3077))</f>
        <v>spaces</v>
      </c>
      <c r="S3077" s="4" t="b">
        <v>0</v>
      </c>
      <c r="T3077" s="4" t="s">
        <v>8303</v>
      </c>
    </row>
    <row r="3078" spans="1:20" x14ac:dyDescent="0.3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11">
        <f t="shared" si="144"/>
        <v>42286.443553240737</v>
      </c>
      <c r="K3078" s="4">
        <v>1439221123</v>
      </c>
      <c r="L3078" s="11">
        <f t="shared" si="145"/>
        <v>42226.443553240737</v>
      </c>
      <c r="M3078" s="4" t="b">
        <v>0</v>
      </c>
      <c r="N3078" s="4">
        <v>50</v>
      </c>
      <c r="O3078" s="16">
        <f>(E3078/D3078)*100</f>
        <v>15.06</v>
      </c>
      <c r="P3078" s="7">
        <f t="shared" si="146"/>
        <v>30.12</v>
      </c>
      <c r="Q3078" s="4" t="str">
        <f>LEFT(T3078,FIND("/",T3078,1)-1)</f>
        <v>theater</v>
      </c>
      <c r="R3078" s="4" t="str">
        <f>RIGHT(T3078,LEN(T3078)-FIND("/",T3078))</f>
        <v>spaces</v>
      </c>
      <c r="S3078" s="4" t="b">
        <v>0</v>
      </c>
      <c r="T3078" s="4" t="s">
        <v>8303</v>
      </c>
    </row>
    <row r="3079" spans="1:20" ht="28.8" x14ac:dyDescent="0.3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11">
        <f t="shared" si="144"/>
        <v>42796.74858796296</v>
      </c>
      <c r="K3079" s="4">
        <v>1485903478</v>
      </c>
      <c r="L3079" s="11">
        <f t="shared" si="145"/>
        <v>42766.74858796296</v>
      </c>
      <c r="M3079" s="4" t="b">
        <v>0</v>
      </c>
      <c r="N3079" s="4">
        <v>2</v>
      </c>
      <c r="O3079" s="16">
        <f>(E3079/D3079)*100</f>
        <v>0.47727272727272729</v>
      </c>
      <c r="P3079" s="7">
        <f t="shared" si="146"/>
        <v>52.5</v>
      </c>
      <c r="Q3079" s="4" t="str">
        <f>LEFT(T3079,FIND("/",T3079,1)-1)</f>
        <v>theater</v>
      </c>
      <c r="R3079" s="4" t="str">
        <f>RIGHT(T3079,LEN(T3079)-FIND("/",T3079))</f>
        <v>spaces</v>
      </c>
      <c r="S3079" s="4" t="b">
        <v>0</v>
      </c>
      <c r="T3079" s="4" t="s">
        <v>8303</v>
      </c>
    </row>
    <row r="3080" spans="1:20" ht="28.8" x14ac:dyDescent="0.3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11">
        <f t="shared" si="144"/>
        <v>42060.930497685178</v>
      </c>
      <c r="K3080" s="4">
        <v>1422328795</v>
      </c>
      <c r="L3080" s="11">
        <f t="shared" si="145"/>
        <v>42030.930497685178</v>
      </c>
      <c r="M3080" s="4" t="b">
        <v>0</v>
      </c>
      <c r="N3080" s="4">
        <v>3</v>
      </c>
      <c r="O3080" s="16">
        <f>(E3080/D3080)*100</f>
        <v>0.11833333333333333</v>
      </c>
      <c r="P3080" s="7">
        <f t="shared" si="146"/>
        <v>23.666666666666668</v>
      </c>
      <c r="Q3080" s="4" t="str">
        <f>LEFT(T3080,FIND("/",T3080,1)-1)</f>
        <v>theater</v>
      </c>
      <c r="R3080" s="4" t="str">
        <f>RIGHT(T3080,LEN(T3080)-FIND("/",T3080))</f>
        <v>spaces</v>
      </c>
      <c r="S3080" s="4" t="b">
        <v>0</v>
      </c>
      <c r="T3080" s="4" t="s">
        <v>8303</v>
      </c>
    </row>
    <row r="3081" spans="1:20" ht="28.8" x14ac:dyDescent="0.3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11">
        <f t="shared" si="144"/>
        <v>42085.463368055549</v>
      </c>
      <c r="K3081" s="4">
        <v>1424452035</v>
      </c>
      <c r="L3081" s="11">
        <f t="shared" si="145"/>
        <v>42055.50503472222</v>
      </c>
      <c r="M3081" s="4" t="b">
        <v>0</v>
      </c>
      <c r="N3081" s="4">
        <v>27</v>
      </c>
      <c r="O3081" s="16">
        <f>(E3081/D3081)*100</f>
        <v>0.8417399858735245</v>
      </c>
      <c r="P3081" s="7">
        <f t="shared" si="146"/>
        <v>415.77777777777777</v>
      </c>
      <c r="Q3081" s="4" t="str">
        <f>LEFT(T3081,FIND("/",T3081,1)-1)</f>
        <v>theater</v>
      </c>
      <c r="R3081" s="4" t="str">
        <f>RIGHT(T3081,LEN(T3081)-FIND("/",T3081))</f>
        <v>spaces</v>
      </c>
      <c r="S3081" s="4" t="b">
        <v>0</v>
      </c>
      <c r="T3081" s="4" t="s">
        <v>8303</v>
      </c>
    </row>
    <row r="3082" spans="1:20" ht="28.8" x14ac:dyDescent="0.3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11">
        <f t="shared" si="144"/>
        <v>41999.861620370364</v>
      </c>
      <c r="K3082" s="4">
        <v>1414456844</v>
      </c>
      <c r="L3082" s="11">
        <f t="shared" si="145"/>
        <v>41939.8199537037</v>
      </c>
      <c r="M3082" s="4" t="b">
        <v>0</v>
      </c>
      <c r="N3082" s="4">
        <v>7</v>
      </c>
      <c r="O3082" s="16">
        <f>(E3082/D3082)*100</f>
        <v>1.8799999999999997E-2</v>
      </c>
      <c r="P3082" s="7">
        <f t="shared" si="146"/>
        <v>53.714285714285715</v>
      </c>
      <c r="Q3082" s="4" t="str">
        <f>LEFT(T3082,FIND("/",T3082,1)-1)</f>
        <v>theater</v>
      </c>
      <c r="R3082" s="4" t="str">
        <f>RIGHT(T3082,LEN(T3082)-FIND("/",T3082))</f>
        <v>spaces</v>
      </c>
      <c r="S3082" s="4" t="b">
        <v>0</v>
      </c>
      <c r="T3082" s="4" t="s">
        <v>8303</v>
      </c>
    </row>
    <row r="3083" spans="1:20" ht="28.8" x14ac:dyDescent="0.3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11">
        <f t="shared" si="144"/>
        <v>42266.973275462959</v>
      </c>
      <c r="K3083" s="4">
        <v>1440130891</v>
      </c>
      <c r="L3083" s="11">
        <f t="shared" si="145"/>
        <v>42236.973275462959</v>
      </c>
      <c r="M3083" s="4" t="b">
        <v>0</v>
      </c>
      <c r="N3083" s="4">
        <v>5</v>
      </c>
      <c r="O3083" s="16">
        <f>(E3083/D3083)*100</f>
        <v>0.21029999999999999</v>
      </c>
      <c r="P3083" s="7">
        <f t="shared" si="146"/>
        <v>420.6</v>
      </c>
      <c r="Q3083" s="4" t="str">
        <f>LEFT(T3083,FIND("/",T3083,1)-1)</f>
        <v>theater</v>
      </c>
      <c r="R3083" s="4" t="str">
        <f>RIGHT(T3083,LEN(T3083)-FIND("/",T3083))</f>
        <v>spaces</v>
      </c>
      <c r="S3083" s="4" t="b">
        <v>0</v>
      </c>
      <c r="T3083" s="4" t="s">
        <v>8303</v>
      </c>
    </row>
    <row r="3084" spans="1:20" ht="28.8" x14ac:dyDescent="0.3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11">
        <f t="shared" si="144"/>
        <v>42323.756319444445</v>
      </c>
      <c r="K3084" s="4">
        <v>1445033346</v>
      </c>
      <c r="L3084" s="11">
        <f t="shared" si="145"/>
        <v>42293.714652777773</v>
      </c>
      <c r="M3084" s="4" t="b">
        <v>0</v>
      </c>
      <c r="N3084" s="4">
        <v>0</v>
      </c>
      <c r="O3084" s="16">
        <f>(E3084/D3084)*100</f>
        <v>0</v>
      </c>
      <c r="P3084" s="7" t="e">
        <f t="shared" si="146"/>
        <v>#DIV/0!</v>
      </c>
      <c r="Q3084" s="4" t="str">
        <f>LEFT(T3084,FIND("/",T3084,1)-1)</f>
        <v>theater</v>
      </c>
      <c r="R3084" s="4" t="str">
        <f>RIGHT(T3084,LEN(T3084)-FIND("/",T3084))</f>
        <v>spaces</v>
      </c>
      <c r="S3084" s="4" t="b">
        <v>0</v>
      </c>
      <c r="T3084" s="4" t="s">
        <v>8303</v>
      </c>
    </row>
    <row r="3085" spans="1:20" ht="43.2" x14ac:dyDescent="0.3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11">
        <f t="shared" si="144"/>
        <v>41883</v>
      </c>
      <c r="K3085" s="4">
        <v>1406986278</v>
      </c>
      <c r="L3085" s="11">
        <f t="shared" si="145"/>
        <v>41853.355069444442</v>
      </c>
      <c r="M3085" s="4" t="b">
        <v>0</v>
      </c>
      <c r="N3085" s="4">
        <v>3</v>
      </c>
      <c r="O3085" s="16">
        <f>(E3085/D3085)*100</f>
        <v>0.27999999999999997</v>
      </c>
      <c r="P3085" s="7">
        <f t="shared" si="146"/>
        <v>18.666666666666668</v>
      </c>
      <c r="Q3085" s="4" t="str">
        <f>LEFT(T3085,FIND("/",T3085,1)-1)</f>
        <v>theater</v>
      </c>
      <c r="R3085" s="4" t="str">
        <f>RIGHT(T3085,LEN(T3085)-FIND("/",T3085))</f>
        <v>spaces</v>
      </c>
      <c r="S3085" s="4" t="b">
        <v>0</v>
      </c>
      <c r="T3085" s="4" t="s">
        <v>8303</v>
      </c>
    </row>
    <row r="3086" spans="1:20" ht="28.8" x14ac:dyDescent="0.3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11">
        <f t="shared" si="144"/>
        <v>42129.574999999997</v>
      </c>
      <c r="K3086" s="4">
        <v>1428340931</v>
      </c>
      <c r="L3086" s="11">
        <f t="shared" si="145"/>
        <v>42100.515405092585</v>
      </c>
      <c r="M3086" s="4" t="b">
        <v>0</v>
      </c>
      <c r="N3086" s="4">
        <v>6</v>
      </c>
      <c r="O3086" s="16">
        <f>(E3086/D3086)*100</f>
        <v>11.57920670115792</v>
      </c>
      <c r="P3086" s="7">
        <f t="shared" si="146"/>
        <v>78.333333333333329</v>
      </c>
      <c r="Q3086" s="4" t="str">
        <f>LEFT(T3086,FIND("/",T3086,1)-1)</f>
        <v>theater</v>
      </c>
      <c r="R3086" s="4" t="str">
        <f>RIGHT(T3086,LEN(T3086)-FIND("/",T3086))</f>
        <v>spaces</v>
      </c>
      <c r="S3086" s="4" t="b">
        <v>0</v>
      </c>
      <c r="T3086" s="4" t="s">
        <v>8303</v>
      </c>
    </row>
    <row r="3087" spans="1:20" ht="28.8" x14ac:dyDescent="0.3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11">
        <f t="shared" si="144"/>
        <v>42276.675451388881</v>
      </c>
      <c r="K3087" s="4">
        <v>1440969159</v>
      </c>
      <c r="L3087" s="11">
        <f t="shared" si="145"/>
        <v>42246.675451388881</v>
      </c>
      <c r="M3087" s="4" t="b">
        <v>0</v>
      </c>
      <c r="N3087" s="4">
        <v>9</v>
      </c>
      <c r="O3087" s="16">
        <f>(E3087/D3087)*100</f>
        <v>2.44</v>
      </c>
      <c r="P3087" s="7">
        <f t="shared" si="146"/>
        <v>67.777777777777771</v>
      </c>
      <c r="Q3087" s="4" t="str">
        <f>LEFT(T3087,FIND("/",T3087,1)-1)</f>
        <v>theater</v>
      </c>
      <c r="R3087" s="4" t="str">
        <f>RIGHT(T3087,LEN(T3087)-FIND("/",T3087))</f>
        <v>spaces</v>
      </c>
      <c r="S3087" s="4" t="b">
        <v>0</v>
      </c>
      <c r="T3087" s="4" t="s">
        <v>8303</v>
      </c>
    </row>
    <row r="3088" spans="1:20" ht="28.8" x14ac:dyDescent="0.3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11">
        <f t="shared" si="144"/>
        <v>42233.462488425925</v>
      </c>
      <c r="K3088" s="4">
        <v>1434643559</v>
      </c>
      <c r="L3088" s="11">
        <f t="shared" si="145"/>
        <v>42173.462488425925</v>
      </c>
      <c r="M3088" s="4" t="b">
        <v>0</v>
      </c>
      <c r="N3088" s="4">
        <v>3</v>
      </c>
      <c r="O3088" s="16">
        <f>(E3088/D3088)*100</f>
        <v>0.25</v>
      </c>
      <c r="P3088" s="7">
        <f t="shared" si="146"/>
        <v>16.666666666666668</v>
      </c>
      <c r="Q3088" s="4" t="str">
        <f>LEFT(T3088,FIND("/",T3088,1)-1)</f>
        <v>theater</v>
      </c>
      <c r="R3088" s="4" t="str">
        <f>RIGHT(T3088,LEN(T3088)-FIND("/",T3088))</f>
        <v>spaces</v>
      </c>
      <c r="S3088" s="4" t="b">
        <v>0</v>
      </c>
      <c r="T3088" s="4" t="s">
        <v>8303</v>
      </c>
    </row>
    <row r="3089" spans="1:20" ht="28.8" x14ac:dyDescent="0.3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11">
        <f t="shared" si="144"/>
        <v>42724.983680555553</v>
      </c>
      <c r="K3089" s="4">
        <v>1477107390</v>
      </c>
      <c r="L3089" s="11">
        <f t="shared" si="145"/>
        <v>42664.942013888889</v>
      </c>
      <c r="M3089" s="4" t="b">
        <v>0</v>
      </c>
      <c r="N3089" s="4">
        <v>2</v>
      </c>
      <c r="O3089" s="16">
        <f>(E3089/D3089)*100</f>
        <v>0.625</v>
      </c>
      <c r="P3089" s="7">
        <f t="shared" si="146"/>
        <v>62.5</v>
      </c>
      <c r="Q3089" s="4" t="str">
        <f>LEFT(T3089,FIND("/",T3089,1)-1)</f>
        <v>theater</v>
      </c>
      <c r="R3089" s="4" t="str">
        <f>RIGHT(T3089,LEN(T3089)-FIND("/",T3089))</f>
        <v>spaces</v>
      </c>
      <c r="S3089" s="4" t="b">
        <v>0</v>
      </c>
      <c r="T3089" s="4" t="s">
        <v>8303</v>
      </c>
    </row>
    <row r="3090" spans="1:20" ht="28.8" x14ac:dyDescent="0.3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11">
        <f t="shared" si="144"/>
        <v>42012.361805555549</v>
      </c>
      <c r="K3090" s="4">
        <v>1418046247</v>
      </c>
      <c r="L3090" s="11">
        <f t="shared" si="145"/>
        <v>41981.363969907405</v>
      </c>
      <c r="M3090" s="4" t="b">
        <v>0</v>
      </c>
      <c r="N3090" s="4">
        <v>3</v>
      </c>
      <c r="O3090" s="16">
        <f>(E3090/D3090)*100</f>
        <v>0.19384615384615383</v>
      </c>
      <c r="P3090" s="7">
        <f t="shared" si="146"/>
        <v>42</v>
      </c>
      <c r="Q3090" s="4" t="str">
        <f>LEFT(T3090,FIND("/",T3090,1)-1)</f>
        <v>theater</v>
      </c>
      <c r="R3090" s="4" t="str">
        <f>RIGHT(T3090,LEN(T3090)-FIND("/",T3090))</f>
        <v>spaces</v>
      </c>
      <c r="S3090" s="4" t="b">
        <v>0</v>
      </c>
      <c r="T3090" s="4" t="s">
        <v>8303</v>
      </c>
    </row>
    <row r="3091" spans="1:20" ht="28.8" x14ac:dyDescent="0.3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11">
        <f t="shared" si="144"/>
        <v>42559.874305555553</v>
      </c>
      <c r="K3091" s="4">
        <v>1465304483</v>
      </c>
      <c r="L3091" s="11">
        <f t="shared" si="145"/>
        <v>42528.334293981483</v>
      </c>
      <c r="M3091" s="4" t="b">
        <v>0</v>
      </c>
      <c r="N3091" s="4">
        <v>45</v>
      </c>
      <c r="O3091" s="16">
        <f>(E3091/D3091)*100</f>
        <v>23.416</v>
      </c>
      <c r="P3091" s="7">
        <f t="shared" si="146"/>
        <v>130.0888888888889</v>
      </c>
      <c r="Q3091" s="4" t="str">
        <f>LEFT(T3091,FIND("/",T3091,1)-1)</f>
        <v>theater</v>
      </c>
      <c r="R3091" s="4" t="str">
        <f>RIGHT(T3091,LEN(T3091)-FIND("/",T3091))</f>
        <v>spaces</v>
      </c>
      <c r="S3091" s="4" t="b">
        <v>0</v>
      </c>
      <c r="T3091" s="4" t="s">
        <v>8303</v>
      </c>
    </row>
    <row r="3092" spans="1:20" ht="28.8" x14ac:dyDescent="0.3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11">
        <f t="shared" si="144"/>
        <v>42125.568807870368</v>
      </c>
      <c r="K3092" s="4">
        <v>1425325145</v>
      </c>
      <c r="L3092" s="11">
        <f t="shared" si="145"/>
        <v>42065.610474537032</v>
      </c>
      <c r="M3092" s="4" t="b">
        <v>0</v>
      </c>
      <c r="N3092" s="4">
        <v>9</v>
      </c>
      <c r="O3092" s="16">
        <f>(E3092/D3092)*100</f>
        <v>5.0808888888888886</v>
      </c>
      <c r="P3092" s="7">
        <f t="shared" si="146"/>
        <v>1270.2222222222222</v>
      </c>
      <c r="Q3092" s="4" t="str">
        <f>LEFT(T3092,FIND("/",T3092,1)-1)</f>
        <v>theater</v>
      </c>
      <c r="R3092" s="4" t="str">
        <f>RIGHT(T3092,LEN(T3092)-FIND("/",T3092))</f>
        <v>spaces</v>
      </c>
      <c r="S3092" s="4" t="b">
        <v>0</v>
      </c>
      <c r="T3092" s="4" t="s">
        <v>8303</v>
      </c>
    </row>
    <row r="3093" spans="1:20" ht="28.8" x14ac:dyDescent="0.3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11">
        <f t="shared" si="144"/>
        <v>42596.740081018514</v>
      </c>
      <c r="K3093" s="4">
        <v>1468622743</v>
      </c>
      <c r="L3093" s="11">
        <f t="shared" si="145"/>
        <v>42566.740081018514</v>
      </c>
      <c r="M3093" s="4" t="b">
        <v>0</v>
      </c>
      <c r="N3093" s="4">
        <v>9</v>
      </c>
      <c r="O3093" s="16">
        <f>(E3093/D3093)*100</f>
        <v>15.920000000000002</v>
      </c>
      <c r="P3093" s="7">
        <f t="shared" si="146"/>
        <v>88.444444444444443</v>
      </c>
      <c r="Q3093" s="4" t="str">
        <f>LEFT(T3093,FIND("/",T3093,1)-1)</f>
        <v>theater</v>
      </c>
      <c r="R3093" s="4" t="str">
        <f>RIGHT(T3093,LEN(T3093)-FIND("/",T3093))</f>
        <v>spaces</v>
      </c>
      <c r="S3093" s="4" t="b">
        <v>0</v>
      </c>
      <c r="T3093" s="4" t="s">
        <v>8303</v>
      </c>
    </row>
    <row r="3094" spans="1:20" ht="28.8" x14ac:dyDescent="0.3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11">
        <f t="shared" si="144"/>
        <v>42292.708333333336</v>
      </c>
      <c r="K3094" s="4">
        <v>1441723912</v>
      </c>
      <c r="L3094" s="11">
        <f t="shared" si="145"/>
        <v>42255.41101851852</v>
      </c>
      <c r="M3094" s="4" t="b">
        <v>0</v>
      </c>
      <c r="N3094" s="4">
        <v>21</v>
      </c>
      <c r="O3094" s="16">
        <f>(E3094/D3094)*100</f>
        <v>1.1831900000000002</v>
      </c>
      <c r="P3094" s="7">
        <f t="shared" si="146"/>
        <v>56.342380952380957</v>
      </c>
      <c r="Q3094" s="4" t="str">
        <f>LEFT(T3094,FIND("/",T3094,1)-1)</f>
        <v>theater</v>
      </c>
      <c r="R3094" s="4" t="str">
        <f>RIGHT(T3094,LEN(T3094)-FIND("/",T3094))</f>
        <v>spaces</v>
      </c>
      <c r="S3094" s="4" t="b">
        <v>0</v>
      </c>
      <c r="T3094" s="4" t="s">
        <v>8303</v>
      </c>
    </row>
    <row r="3095" spans="1:20" ht="28.8" x14ac:dyDescent="0.3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11">
        <f t="shared" si="144"/>
        <v>41790.957638888889</v>
      </c>
      <c r="K3095" s="4">
        <v>1398980941</v>
      </c>
      <c r="L3095" s="11">
        <f t="shared" si="145"/>
        <v>41760.700706018513</v>
      </c>
      <c r="M3095" s="4" t="b">
        <v>0</v>
      </c>
      <c r="N3095" s="4">
        <v>17</v>
      </c>
      <c r="O3095" s="16">
        <f>(E3095/D3095)*100</f>
        <v>22.75</v>
      </c>
      <c r="P3095" s="7">
        <f t="shared" si="146"/>
        <v>53.529411764705884</v>
      </c>
      <c r="Q3095" s="4" t="str">
        <f>LEFT(T3095,FIND("/",T3095,1)-1)</f>
        <v>theater</v>
      </c>
      <c r="R3095" s="4" t="str">
        <f>RIGHT(T3095,LEN(T3095)-FIND("/",T3095))</f>
        <v>spaces</v>
      </c>
      <c r="S3095" s="4" t="b">
        <v>0</v>
      </c>
      <c r="T3095" s="4" t="s">
        <v>8303</v>
      </c>
    </row>
    <row r="3096" spans="1:20" x14ac:dyDescent="0.3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11">
        <f t="shared" si="144"/>
        <v>42267.587453703702</v>
      </c>
      <c r="K3096" s="4">
        <v>1437591956</v>
      </c>
      <c r="L3096" s="11">
        <f t="shared" si="145"/>
        <v>42207.587453703702</v>
      </c>
      <c r="M3096" s="4" t="b">
        <v>0</v>
      </c>
      <c r="N3096" s="4">
        <v>1</v>
      </c>
      <c r="O3096" s="16">
        <f>(E3096/D3096)*100</f>
        <v>2.5000000000000001E-2</v>
      </c>
      <c r="P3096" s="7">
        <f t="shared" si="146"/>
        <v>25</v>
      </c>
      <c r="Q3096" s="4" t="str">
        <f>LEFT(T3096,FIND("/",T3096,1)-1)</f>
        <v>theater</v>
      </c>
      <c r="R3096" s="4" t="str">
        <f>RIGHT(T3096,LEN(T3096)-FIND("/",T3096))</f>
        <v>spaces</v>
      </c>
      <c r="S3096" s="4" t="b">
        <v>0</v>
      </c>
      <c r="T3096" s="4" t="s">
        <v>8303</v>
      </c>
    </row>
    <row r="3097" spans="1:20" ht="28.8" x14ac:dyDescent="0.3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11">
        <f t="shared" si="144"/>
        <v>42582.81689814815</v>
      </c>
      <c r="K3097" s="4">
        <v>1464827780</v>
      </c>
      <c r="L3097" s="11">
        <f t="shared" si="145"/>
        <v>42522.81689814815</v>
      </c>
      <c r="M3097" s="4" t="b">
        <v>0</v>
      </c>
      <c r="N3097" s="4">
        <v>1</v>
      </c>
      <c r="O3097" s="16">
        <f>(E3097/D3097)*100</f>
        <v>0.33512064343163539</v>
      </c>
      <c r="P3097" s="7">
        <f t="shared" si="146"/>
        <v>50</v>
      </c>
      <c r="Q3097" s="4" t="str">
        <f>LEFT(T3097,FIND("/",T3097,1)-1)</f>
        <v>theater</v>
      </c>
      <c r="R3097" s="4" t="str">
        <f>RIGHT(T3097,LEN(T3097)-FIND("/",T3097))</f>
        <v>spaces</v>
      </c>
      <c r="S3097" s="4" t="b">
        <v>0</v>
      </c>
      <c r="T3097" s="4" t="s">
        <v>8303</v>
      </c>
    </row>
    <row r="3098" spans="1:20" x14ac:dyDescent="0.3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11">
        <f t="shared" si="144"/>
        <v>42144.617199074077</v>
      </c>
      <c r="K3098" s="4">
        <v>1429559326</v>
      </c>
      <c r="L3098" s="11">
        <f t="shared" si="145"/>
        <v>42114.617199074077</v>
      </c>
      <c r="M3098" s="4" t="b">
        <v>0</v>
      </c>
      <c r="N3098" s="4">
        <v>14</v>
      </c>
      <c r="O3098" s="16">
        <f>(E3098/D3098)*100</f>
        <v>3.9750000000000001</v>
      </c>
      <c r="P3098" s="7">
        <f t="shared" si="146"/>
        <v>56.785714285714285</v>
      </c>
      <c r="Q3098" s="4" t="str">
        <f>LEFT(T3098,FIND("/",T3098,1)-1)</f>
        <v>theater</v>
      </c>
      <c r="R3098" s="4" t="str">
        <f>RIGHT(T3098,LEN(T3098)-FIND("/",T3098))</f>
        <v>spaces</v>
      </c>
      <c r="S3098" s="4" t="b">
        <v>0</v>
      </c>
      <c r="T3098" s="4" t="s">
        <v>8303</v>
      </c>
    </row>
    <row r="3099" spans="1:20" ht="28.8" x14ac:dyDescent="0.3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11">
        <f t="shared" si="144"/>
        <v>42650.374999999993</v>
      </c>
      <c r="K3099" s="4">
        <v>1474027501</v>
      </c>
      <c r="L3099" s="11">
        <f t="shared" si="145"/>
        <v>42629.29515046296</v>
      </c>
      <c r="M3099" s="4" t="b">
        <v>0</v>
      </c>
      <c r="N3099" s="4">
        <v>42</v>
      </c>
      <c r="O3099" s="16">
        <f>(E3099/D3099)*100</f>
        <v>17.150000000000002</v>
      </c>
      <c r="P3099" s="7">
        <f t="shared" si="146"/>
        <v>40.833333333333336</v>
      </c>
      <c r="Q3099" s="4" t="str">
        <f>LEFT(T3099,FIND("/",T3099,1)-1)</f>
        <v>theater</v>
      </c>
      <c r="R3099" s="4" t="str">
        <f>RIGHT(T3099,LEN(T3099)-FIND("/",T3099))</f>
        <v>spaces</v>
      </c>
      <c r="S3099" s="4" t="b">
        <v>0</v>
      </c>
      <c r="T3099" s="4" t="s">
        <v>8303</v>
      </c>
    </row>
    <row r="3100" spans="1:20" ht="28.8" x14ac:dyDescent="0.3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11">
        <f t="shared" si="144"/>
        <v>42407.803472222215</v>
      </c>
      <c r="K3100" s="4">
        <v>1450724449</v>
      </c>
      <c r="L3100" s="11">
        <f t="shared" si="145"/>
        <v>42359.58390046296</v>
      </c>
      <c r="M3100" s="4" t="b">
        <v>0</v>
      </c>
      <c r="N3100" s="4">
        <v>27</v>
      </c>
      <c r="O3100" s="16">
        <f>(E3100/D3100)*100</f>
        <v>3.6080041046690612</v>
      </c>
      <c r="P3100" s="7">
        <f t="shared" si="146"/>
        <v>65.111111111111114</v>
      </c>
      <c r="Q3100" s="4" t="str">
        <f>LEFT(T3100,FIND("/",T3100,1)-1)</f>
        <v>theater</v>
      </c>
      <c r="R3100" s="4" t="str">
        <f>RIGHT(T3100,LEN(T3100)-FIND("/",T3100))</f>
        <v>spaces</v>
      </c>
      <c r="S3100" s="4" t="b">
        <v>0</v>
      </c>
      <c r="T3100" s="4" t="s">
        <v>8303</v>
      </c>
    </row>
    <row r="3101" spans="1:20" ht="28.8" x14ac:dyDescent="0.3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11">
        <f t="shared" si="144"/>
        <v>42411.981377314813</v>
      </c>
      <c r="K3101" s="4">
        <v>1452659591</v>
      </c>
      <c r="L3101" s="11">
        <f t="shared" si="145"/>
        <v>42381.981377314813</v>
      </c>
      <c r="M3101" s="4" t="b">
        <v>0</v>
      </c>
      <c r="N3101" s="4">
        <v>5</v>
      </c>
      <c r="O3101" s="16">
        <f>(E3101/D3101)*100</f>
        <v>13.900000000000002</v>
      </c>
      <c r="P3101" s="7">
        <f t="shared" si="146"/>
        <v>55.6</v>
      </c>
      <c r="Q3101" s="4" t="str">
        <f>LEFT(T3101,FIND("/",T3101,1)-1)</f>
        <v>theater</v>
      </c>
      <c r="R3101" s="4" t="str">
        <f>RIGHT(T3101,LEN(T3101)-FIND("/",T3101))</f>
        <v>spaces</v>
      </c>
      <c r="S3101" s="4" t="b">
        <v>0</v>
      </c>
      <c r="T3101" s="4" t="s">
        <v>8303</v>
      </c>
    </row>
    <row r="3102" spans="1:20" ht="28.8" x14ac:dyDescent="0.3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11">
        <f t="shared" si="144"/>
        <v>41932.4140625</v>
      </c>
      <c r="K3102" s="4">
        <v>1411224975</v>
      </c>
      <c r="L3102" s="11">
        <f t="shared" si="145"/>
        <v>41902.4140625</v>
      </c>
      <c r="M3102" s="4" t="b">
        <v>0</v>
      </c>
      <c r="N3102" s="4">
        <v>13</v>
      </c>
      <c r="O3102" s="16">
        <f>(E3102/D3102)*100</f>
        <v>15.225</v>
      </c>
      <c r="P3102" s="7">
        <f t="shared" si="146"/>
        <v>140.53846153846155</v>
      </c>
      <c r="Q3102" s="4" t="str">
        <f>LEFT(T3102,FIND("/",T3102,1)-1)</f>
        <v>theater</v>
      </c>
      <c r="R3102" s="4" t="str">
        <f>RIGHT(T3102,LEN(T3102)-FIND("/",T3102))</f>
        <v>spaces</v>
      </c>
      <c r="S3102" s="4" t="b">
        <v>0</v>
      </c>
      <c r="T3102" s="4" t="s">
        <v>8303</v>
      </c>
    </row>
    <row r="3103" spans="1:20" ht="28.8" x14ac:dyDescent="0.3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11">
        <f t="shared" si="144"/>
        <v>42201.12222222222</v>
      </c>
      <c r="K3103" s="4">
        <v>1434445937</v>
      </c>
      <c r="L3103" s="11">
        <f t="shared" si="145"/>
        <v>42171.175196759257</v>
      </c>
      <c r="M3103" s="4" t="b">
        <v>0</v>
      </c>
      <c r="N3103" s="4">
        <v>12</v>
      </c>
      <c r="O3103" s="16">
        <f>(E3103/D3103)*100</f>
        <v>12</v>
      </c>
      <c r="P3103" s="7">
        <f t="shared" si="146"/>
        <v>25</v>
      </c>
      <c r="Q3103" s="4" t="str">
        <f>LEFT(T3103,FIND("/",T3103,1)-1)</f>
        <v>theater</v>
      </c>
      <c r="R3103" s="4" t="str">
        <f>RIGHT(T3103,LEN(T3103)-FIND("/",T3103))</f>
        <v>spaces</v>
      </c>
      <c r="S3103" s="4" t="b">
        <v>0</v>
      </c>
      <c r="T3103" s="4" t="s">
        <v>8303</v>
      </c>
    </row>
    <row r="3104" spans="1:20" ht="28.8" x14ac:dyDescent="0.3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11">
        <f t="shared" si="144"/>
        <v>42605.132152777776</v>
      </c>
      <c r="K3104" s="4">
        <v>1467619818</v>
      </c>
      <c r="L3104" s="11">
        <f t="shared" si="145"/>
        <v>42555.132152777776</v>
      </c>
      <c r="M3104" s="4" t="b">
        <v>0</v>
      </c>
      <c r="N3104" s="4">
        <v>90</v>
      </c>
      <c r="O3104" s="16">
        <f>(E3104/D3104)*100</f>
        <v>39.112499999999997</v>
      </c>
      <c r="P3104" s="7">
        <f t="shared" si="146"/>
        <v>69.533333333333331</v>
      </c>
      <c r="Q3104" s="4" t="str">
        <f>LEFT(T3104,FIND("/",T3104,1)-1)</f>
        <v>theater</v>
      </c>
      <c r="R3104" s="4" t="str">
        <f>RIGHT(T3104,LEN(T3104)-FIND("/",T3104))</f>
        <v>spaces</v>
      </c>
      <c r="S3104" s="4" t="b">
        <v>0</v>
      </c>
      <c r="T3104" s="4" t="s">
        <v>8303</v>
      </c>
    </row>
    <row r="3105" spans="1:20" x14ac:dyDescent="0.3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11">
        <f t="shared" si="144"/>
        <v>42166.94798611111</v>
      </c>
      <c r="K3105" s="4">
        <v>1428896706</v>
      </c>
      <c r="L3105" s="11">
        <f t="shared" si="145"/>
        <v>42106.94798611111</v>
      </c>
      <c r="M3105" s="4" t="b">
        <v>0</v>
      </c>
      <c r="N3105" s="4">
        <v>2</v>
      </c>
      <c r="O3105" s="16">
        <f>(E3105/D3105)*100</f>
        <v>0.26829268292682928</v>
      </c>
      <c r="P3105" s="7">
        <f t="shared" si="146"/>
        <v>5.5</v>
      </c>
      <c r="Q3105" s="4" t="str">
        <f>LEFT(T3105,FIND("/",T3105,1)-1)</f>
        <v>theater</v>
      </c>
      <c r="R3105" s="4" t="str">
        <f>RIGHT(T3105,LEN(T3105)-FIND("/",T3105))</f>
        <v>spaces</v>
      </c>
      <c r="S3105" s="4" t="b">
        <v>0</v>
      </c>
      <c r="T3105" s="4" t="s">
        <v>8303</v>
      </c>
    </row>
    <row r="3106" spans="1:20" ht="28.8" x14ac:dyDescent="0.3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11">
        <f t="shared" si="144"/>
        <v>42037.874999999993</v>
      </c>
      <c r="K3106" s="4">
        <v>1420235311</v>
      </c>
      <c r="L3106" s="11">
        <f t="shared" si="145"/>
        <v>42006.70035879629</v>
      </c>
      <c r="M3106" s="4" t="b">
        <v>0</v>
      </c>
      <c r="N3106" s="4">
        <v>5</v>
      </c>
      <c r="O3106" s="16">
        <f>(E3106/D3106)*100</f>
        <v>29.625</v>
      </c>
      <c r="P3106" s="7">
        <f t="shared" si="146"/>
        <v>237</v>
      </c>
      <c r="Q3106" s="4" t="str">
        <f>LEFT(T3106,FIND("/",T3106,1)-1)</f>
        <v>theater</v>
      </c>
      <c r="R3106" s="4" t="str">
        <f>RIGHT(T3106,LEN(T3106)-FIND("/",T3106))</f>
        <v>spaces</v>
      </c>
      <c r="S3106" s="4" t="b">
        <v>0</v>
      </c>
      <c r="T3106" s="4" t="s">
        <v>8303</v>
      </c>
    </row>
    <row r="3107" spans="1:20" x14ac:dyDescent="0.3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11">
        <f t="shared" si="144"/>
        <v>41931</v>
      </c>
      <c r="K3107" s="4">
        <v>1408986916</v>
      </c>
      <c r="L3107" s="11">
        <f t="shared" si="145"/>
        <v>41876.510601851849</v>
      </c>
      <c r="M3107" s="4" t="b">
        <v>0</v>
      </c>
      <c r="N3107" s="4">
        <v>31</v>
      </c>
      <c r="O3107" s="16">
        <f>(E3107/D3107)*100</f>
        <v>42.360992301112063</v>
      </c>
      <c r="P3107" s="7">
        <f t="shared" si="146"/>
        <v>79.870967741935488</v>
      </c>
      <c r="Q3107" s="4" t="str">
        <f>LEFT(T3107,FIND("/",T3107,1)-1)</f>
        <v>theater</v>
      </c>
      <c r="R3107" s="4" t="str">
        <f>RIGHT(T3107,LEN(T3107)-FIND("/",T3107))</f>
        <v>spaces</v>
      </c>
      <c r="S3107" s="4" t="b">
        <v>0</v>
      </c>
      <c r="T3107" s="4" t="s">
        <v>8303</v>
      </c>
    </row>
    <row r="3108" spans="1:20" ht="28.8" x14ac:dyDescent="0.3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11">
        <f t="shared" si="144"/>
        <v>42263.708333333336</v>
      </c>
      <c r="K3108" s="4">
        <v>1440497876</v>
      </c>
      <c r="L3108" s="11">
        <f t="shared" si="145"/>
        <v>42241.22078703704</v>
      </c>
      <c r="M3108" s="4" t="b">
        <v>0</v>
      </c>
      <c r="N3108" s="4">
        <v>4</v>
      </c>
      <c r="O3108" s="16">
        <f>(E3108/D3108)*100</f>
        <v>4.1000000000000005</v>
      </c>
      <c r="P3108" s="7">
        <f t="shared" si="146"/>
        <v>10.25</v>
      </c>
      <c r="Q3108" s="4" t="str">
        <f>LEFT(T3108,FIND("/",T3108,1)-1)</f>
        <v>theater</v>
      </c>
      <c r="R3108" s="4" t="str">
        <f>RIGHT(T3108,LEN(T3108)-FIND("/",T3108))</f>
        <v>spaces</v>
      </c>
      <c r="S3108" s="4" t="b">
        <v>0</v>
      </c>
      <c r="T3108" s="4" t="s">
        <v>8303</v>
      </c>
    </row>
    <row r="3109" spans="1:20" ht="28.8" x14ac:dyDescent="0.3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11">
        <f t="shared" si="144"/>
        <v>42135.605914351843</v>
      </c>
      <c r="K3109" s="4">
        <v>1430767951</v>
      </c>
      <c r="L3109" s="11">
        <f t="shared" si="145"/>
        <v>42128.605914351843</v>
      </c>
      <c r="M3109" s="4" t="b">
        <v>0</v>
      </c>
      <c r="N3109" s="4">
        <v>29</v>
      </c>
      <c r="O3109" s="16">
        <f>(E3109/D3109)*100</f>
        <v>19.762499999999999</v>
      </c>
      <c r="P3109" s="7">
        <f t="shared" si="146"/>
        <v>272.58620689655174</v>
      </c>
      <c r="Q3109" s="4" t="str">
        <f>LEFT(T3109,FIND("/",T3109,1)-1)</f>
        <v>theater</v>
      </c>
      <c r="R3109" s="4" t="str">
        <f>RIGHT(T3109,LEN(T3109)-FIND("/",T3109))</f>
        <v>spaces</v>
      </c>
      <c r="S3109" s="4" t="b">
        <v>0</v>
      </c>
      <c r="T3109" s="4" t="s">
        <v>8303</v>
      </c>
    </row>
    <row r="3110" spans="1:20" x14ac:dyDescent="0.3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11">
        <f t="shared" si="144"/>
        <v>42122.430486111109</v>
      </c>
      <c r="K3110" s="4">
        <v>1425053994</v>
      </c>
      <c r="L3110" s="11">
        <f t="shared" si="145"/>
        <v>42062.47215277778</v>
      </c>
      <c r="M3110" s="4" t="b">
        <v>0</v>
      </c>
      <c r="N3110" s="4">
        <v>2</v>
      </c>
      <c r="O3110" s="16">
        <f>(E3110/D3110)*100</f>
        <v>5.1999999999999998E-2</v>
      </c>
      <c r="P3110" s="7">
        <f t="shared" si="146"/>
        <v>13</v>
      </c>
      <c r="Q3110" s="4" t="str">
        <f>LEFT(T3110,FIND("/",T3110,1)-1)</f>
        <v>theater</v>
      </c>
      <c r="R3110" s="4" t="str">
        <f>RIGHT(T3110,LEN(T3110)-FIND("/",T3110))</f>
        <v>spaces</v>
      </c>
      <c r="S3110" s="4" t="b">
        <v>0</v>
      </c>
      <c r="T3110" s="4" t="s">
        <v>8303</v>
      </c>
    </row>
    <row r="3111" spans="1:20" ht="28.8" x14ac:dyDescent="0.3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11">
        <f t="shared" si="144"/>
        <v>41878.916782407403</v>
      </c>
      <c r="K3111" s="4">
        <v>1406170810</v>
      </c>
      <c r="L3111" s="11">
        <f t="shared" si="145"/>
        <v>41843.916782407403</v>
      </c>
      <c r="M3111" s="4" t="b">
        <v>0</v>
      </c>
      <c r="N3111" s="4">
        <v>114</v>
      </c>
      <c r="O3111" s="16">
        <f>(E3111/D3111)*100</f>
        <v>25.030188679245285</v>
      </c>
      <c r="P3111" s="7">
        <f t="shared" si="146"/>
        <v>58.184210526315788</v>
      </c>
      <c r="Q3111" s="4" t="str">
        <f>LEFT(T3111,FIND("/",T3111,1)-1)</f>
        <v>theater</v>
      </c>
      <c r="R3111" s="4" t="str">
        <f>RIGHT(T3111,LEN(T3111)-FIND("/",T3111))</f>
        <v>spaces</v>
      </c>
      <c r="S3111" s="4" t="b">
        <v>0</v>
      </c>
      <c r="T3111" s="4" t="s">
        <v>8303</v>
      </c>
    </row>
    <row r="3112" spans="1:20" x14ac:dyDescent="0.3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11">
        <f t="shared" si="144"/>
        <v>42784.823136574072</v>
      </c>
      <c r="K3112" s="4">
        <v>1484009119</v>
      </c>
      <c r="L3112" s="11">
        <f t="shared" si="145"/>
        <v>42744.823136574072</v>
      </c>
      <c r="M3112" s="4" t="b">
        <v>0</v>
      </c>
      <c r="N3112" s="4">
        <v>1</v>
      </c>
      <c r="O3112" s="16">
        <f>(E3112/D3112)*100</f>
        <v>0.04</v>
      </c>
      <c r="P3112" s="7">
        <f t="shared" si="146"/>
        <v>10</v>
      </c>
      <c r="Q3112" s="4" t="str">
        <f>LEFT(T3112,FIND("/",T3112,1)-1)</f>
        <v>theater</v>
      </c>
      <c r="R3112" s="4" t="str">
        <f>RIGHT(T3112,LEN(T3112)-FIND("/",T3112))</f>
        <v>spaces</v>
      </c>
      <c r="S3112" s="4" t="b">
        <v>0</v>
      </c>
      <c r="T3112" s="4" t="s">
        <v>8303</v>
      </c>
    </row>
    <row r="3113" spans="1:20" x14ac:dyDescent="0.3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11">
        <f t="shared" si="144"/>
        <v>41916.38680555555</v>
      </c>
      <c r="K3113" s="4">
        <v>1409753820</v>
      </c>
      <c r="L3113" s="11">
        <f t="shared" si="145"/>
        <v>41885.38680555555</v>
      </c>
      <c r="M3113" s="4" t="b">
        <v>0</v>
      </c>
      <c r="N3113" s="4">
        <v>76</v>
      </c>
      <c r="O3113" s="16">
        <f>(E3113/D3113)*100</f>
        <v>26.640000000000004</v>
      </c>
      <c r="P3113" s="7">
        <f t="shared" si="146"/>
        <v>70.10526315789474</v>
      </c>
      <c r="Q3113" s="4" t="str">
        <f>LEFT(T3113,FIND("/",T3113,1)-1)</f>
        <v>theater</v>
      </c>
      <c r="R3113" s="4" t="str">
        <f>RIGHT(T3113,LEN(T3113)-FIND("/",T3113))</f>
        <v>spaces</v>
      </c>
      <c r="S3113" s="4" t="b">
        <v>0</v>
      </c>
      <c r="T3113" s="4" t="s">
        <v>8303</v>
      </c>
    </row>
    <row r="3114" spans="1:20" ht="28.8" x14ac:dyDescent="0.3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11">
        <f t="shared" si="144"/>
        <v>42674.913587962961</v>
      </c>
      <c r="K3114" s="4">
        <v>1472784934</v>
      </c>
      <c r="L3114" s="11">
        <f t="shared" si="145"/>
        <v>42614.913587962961</v>
      </c>
      <c r="M3114" s="4" t="b">
        <v>0</v>
      </c>
      <c r="N3114" s="4">
        <v>9</v>
      </c>
      <c r="O3114" s="16">
        <f>(E3114/D3114)*100</f>
        <v>4.7363636363636363</v>
      </c>
      <c r="P3114" s="7">
        <f t="shared" si="146"/>
        <v>57.888888888888886</v>
      </c>
      <c r="Q3114" s="4" t="str">
        <f>LEFT(T3114,FIND("/",T3114,1)-1)</f>
        <v>theater</v>
      </c>
      <c r="R3114" s="4" t="str">
        <f>RIGHT(T3114,LEN(T3114)-FIND("/",T3114))</f>
        <v>spaces</v>
      </c>
      <c r="S3114" s="4" t="b">
        <v>0</v>
      </c>
      <c r="T3114" s="4" t="s">
        <v>8303</v>
      </c>
    </row>
    <row r="3115" spans="1:20" ht="28.8" x14ac:dyDescent="0.3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11">
        <f t="shared" si="144"/>
        <v>42111.522939814815</v>
      </c>
      <c r="K3115" s="4">
        <v>1426699982</v>
      </c>
      <c r="L3115" s="11">
        <f t="shared" si="145"/>
        <v>42081.522939814815</v>
      </c>
      <c r="M3115" s="4" t="b">
        <v>0</v>
      </c>
      <c r="N3115" s="4">
        <v>37</v>
      </c>
      <c r="O3115" s="16">
        <f>(E3115/D3115)*100</f>
        <v>4.2435339894712749</v>
      </c>
      <c r="P3115" s="7">
        <f t="shared" si="146"/>
        <v>125.27027027027027</v>
      </c>
      <c r="Q3115" s="4" t="str">
        <f>LEFT(T3115,FIND("/",T3115,1)-1)</f>
        <v>theater</v>
      </c>
      <c r="R3115" s="4" t="str">
        <f>RIGHT(T3115,LEN(T3115)-FIND("/",T3115))</f>
        <v>spaces</v>
      </c>
      <c r="S3115" s="4" t="b">
        <v>0</v>
      </c>
      <c r="T3115" s="4" t="s">
        <v>8303</v>
      </c>
    </row>
    <row r="3116" spans="1:20" ht="28.8" x14ac:dyDescent="0.3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11">
        <f t="shared" si="144"/>
        <v>41903.42418981481</v>
      </c>
      <c r="K3116" s="4">
        <v>1406128250</v>
      </c>
      <c r="L3116" s="11">
        <f t="shared" si="145"/>
        <v>41843.42418981481</v>
      </c>
      <c r="M3116" s="4" t="b">
        <v>0</v>
      </c>
      <c r="N3116" s="4">
        <v>0</v>
      </c>
      <c r="O3116" s="16">
        <f>(E3116/D3116)*100</f>
        <v>0</v>
      </c>
      <c r="P3116" s="7" t="e">
        <f t="shared" si="146"/>
        <v>#DIV/0!</v>
      </c>
      <c r="Q3116" s="4" t="str">
        <f>LEFT(T3116,FIND("/",T3116,1)-1)</f>
        <v>theater</v>
      </c>
      <c r="R3116" s="4" t="str">
        <f>RIGHT(T3116,LEN(T3116)-FIND("/",T3116))</f>
        <v>spaces</v>
      </c>
      <c r="S3116" s="4" t="b">
        <v>0</v>
      </c>
      <c r="T3116" s="4" t="s">
        <v>8303</v>
      </c>
    </row>
    <row r="3117" spans="1:20" ht="28.8" x14ac:dyDescent="0.3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11">
        <f t="shared" si="144"/>
        <v>42526.238738425927</v>
      </c>
      <c r="K3117" s="4">
        <v>1462531427</v>
      </c>
      <c r="L3117" s="11">
        <f t="shared" si="145"/>
        <v>42496.238738425927</v>
      </c>
      <c r="M3117" s="4" t="b">
        <v>0</v>
      </c>
      <c r="N3117" s="4">
        <v>1</v>
      </c>
      <c r="O3117" s="16">
        <f>(E3117/D3117)*100</f>
        <v>3</v>
      </c>
      <c r="P3117" s="7">
        <f t="shared" si="146"/>
        <v>300</v>
      </c>
      <c r="Q3117" s="4" t="str">
        <f>LEFT(T3117,FIND("/",T3117,1)-1)</f>
        <v>theater</v>
      </c>
      <c r="R3117" s="4" t="str">
        <f>RIGHT(T3117,LEN(T3117)-FIND("/",T3117))</f>
        <v>spaces</v>
      </c>
      <c r="S3117" s="4" t="b">
        <v>0</v>
      </c>
      <c r="T3117" s="4" t="s">
        <v>8303</v>
      </c>
    </row>
    <row r="3118" spans="1:20" x14ac:dyDescent="0.3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11">
        <f t="shared" si="144"/>
        <v>42095.30700231481</v>
      </c>
      <c r="K3118" s="4">
        <v>1426681325</v>
      </c>
      <c r="L3118" s="11">
        <f t="shared" si="145"/>
        <v>42081.30700231481</v>
      </c>
      <c r="M3118" s="4" t="b">
        <v>0</v>
      </c>
      <c r="N3118" s="4">
        <v>10</v>
      </c>
      <c r="O3118" s="16">
        <f>(E3118/D3118)*100</f>
        <v>57.333333333333336</v>
      </c>
      <c r="P3118" s="7">
        <f t="shared" si="146"/>
        <v>43</v>
      </c>
      <c r="Q3118" s="4" t="str">
        <f>LEFT(T3118,FIND("/",T3118,1)-1)</f>
        <v>theater</v>
      </c>
      <c r="R3118" s="4" t="str">
        <f>RIGHT(T3118,LEN(T3118)-FIND("/",T3118))</f>
        <v>spaces</v>
      </c>
      <c r="S3118" s="4" t="b">
        <v>0</v>
      </c>
      <c r="T3118" s="4" t="s">
        <v>8303</v>
      </c>
    </row>
    <row r="3119" spans="1:20" x14ac:dyDescent="0.3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11">
        <f t="shared" si="144"/>
        <v>42517.341666666667</v>
      </c>
      <c r="K3119" s="4">
        <v>1463648360</v>
      </c>
      <c r="L3119" s="11">
        <f t="shared" si="145"/>
        <v>42509.166203703695</v>
      </c>
      <c r="M3119" s="4" t="b">
        <v>0</v>
      </c>
      <c r="N3119" s="4">
        <v>1</v>
      </c>
      <c r="O3119" s="16">
        <f>(E3119/D3119)*100</f>
        <v>0.1</v>
      </c>
      <c r="P3119" s="7">
        <f t="shared" si="146"/>
        <v>1</v>
      </c>
      <c r="Q3119" s="4" t="str">
        <f>LEFT(T3119,FIND("/",T3119,1)-1)</f>
        <v>theater</v>
      </c>
      <c r="R3119" s="4" t="str">
        <f>RIGHT(T3119,LEN(T3119)-FIND("/",T3119))</f>
        <v>spaces</v>
      </c>
      <c r="S3119" s="4" t="b">
        <v>0</v>
      </c>
      <c r="T3119" s="4" t="s">
        <v>8303</v>
      </c>
    </row>
    <row r="3120" spans="1:20" x14ac:dyDescent="0.3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11">
        <f t="shared" si="144"/>
        <v>42553.441238425927</v>
      </c>
      <c r="K3120" s="4">
        <v>1465832123</v>
      </c>
      <c r="L3120" s="11">
        <f t="shared" si="145"/>
        <v>42534.441238425927</v>
      </c>
      <c r="M3120" s="4" t="b">
        <v>0</v>
      </c>
      <c r="N3120" s="4">
        <v>2</v>
      </c>
      <c r="O3120" s="16">
        <f>(E3120/D3120)*100</f>
        <v>0.31</v>
      </c>
      <c r="P3120" s="7">
        <f t="shared" si="146"/>
        <v>775</v>
      </c>
      <c r="Q3120" s="4" t="str">
        <f>LEFT(T3120,FIND("/",T3120,1)-1)</f>
        <v>theater</v>
      </c>
      <c r="R3120" s="4" t="str">
        <f>RIGHT(T3120,LEN(T3120)-FIND("/",T3120))</f>
        <v>spaces</v>
      </c>
      <c r="S3120" s="4" t="b">
        <v>0</v>
      </c>
      <c r="T3120" s="4" t="s">
        <v>8303</v>
      </c>
    </row>
    <row r="3121" spans="1:20" ht="28.8" x14ac:dyDescent="0.3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11">
        <f t="shared" si="144"/>
        <v>42089.795509259253</v>
      </c>
      <c r="K3121" s="4">
        <v>1424826332</v>
      </c>
      <c r="L3121" s="11">
        <f t="shared" si="145"/>
        <v>42059.837175925924</v>
      </c>
      <c r="M3121" s="4" t="b">
        <v>0</v>
      </c>
      <c r="N3121" s="4">
        <v>1</v>
      </c>
      <c r="O3121" s="16">
        <f>(E3121/D3121)*100</f>
        <v>0.05</v>
      </c>
      <c r="P3121" s="7">
        <f t="shared" si="146"/>
        <v>5</v>
      </c>
      <c r="Q3121" s="4" t="str">
        <f>LEFT(T3121,FIND("/",T3121,1)-1)</f>
        <v>theater</v>
      </c>
      <c r="R3121" s="4" t="str">
        <f>RIGHT(T3121,LEN(T3121)-FIND("/",T3121))</f>
        <v>spaces</v>
      </c>
      <c r="S3121" s="4" t="b">
        <v>0</v>
      </c>
      <c r="T3121" s="4" t="s">
        <v>8303</v>
      </c>
    </row>
    <row r="3122" spans="1:20" x14ac:dyDescent="0.3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11">
        <f t="shared" si="144"/>
        <v>42495.692083333335</v>
      </c>
      <c r="K3122" s="4">
        <v>1457303796</v>
      </c>
      <c r="L3122" s="11">
        <f t="shared" si="145"/>
        <v>42435.733749999999</v>
      </c>
      <c r="M3122" s="4" t="b">
        <v>0</v>
      </c>
      <c r="N3122" s="4">
        <v>10</v>
      </c>
      <c r="O3122" s="16">
        <f>(E3122/D3122)*100</f>
        <v>9.8461538461538465E-3</v>
      </c>
      <c r="P3122" s="7">
        <f t="shared" si="146"/>
        <v>12.8</v>
      </c>
      <c r="Q3122" s="4" t="str">
        <f>LEFT(T3122,FIND("/",T3122,1)-1)</f>
        <v>theater</v>
      </c>
      <c r="R3122" s="4" t="str">
        <f>RIGHT(T3122,LEN(T3122)-FIND("/",T3122))</f>
        <v>spaces</v>
      </c>
      <c r="S3122" s="4" t="b">
        <v>0</v>
      </c>
      <c r="T3122" s="4" t="s">
        <v>8303</v>
      </c>
    </row>
    <row r="3123" spans="1:20" x14ac:dyDescent="0.3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11">
        <f t="shared" si="144"/>
        <v>41908.471469907403</v>
      </c>
      <c r="K3123" s="4">
        <v>1406564335</v>
      </c>
      <c r="L3123" s="11">
        <f t="shared" si="145"/>
        <v>41848.471469907403</v>
      </c>
      <c r="M3123" s="4" t="b">
        <v>0</v>
      </c>
      <c r="N3123" s="4">
        <v>1</v>
      </c>
      <c r="O3123" s="16">
        <f>(E3123/D3123)*100</f>
        <v>0.66666666666666674</v>
      </c>
      <c r="P3123" s="7">
        <f t="shared" si="146"/>
        <v>10</v>
      </c>
      <c r="Q3123" s="4" t="str">
        <f>LEFT(T3123,FIND("/",T3123,1)-1)</f>
        <v>theater</v>
      </c>
      <c r="R3123" s="4" t="str">
        <f>RIGHT(T3123,LEN(T3123)-FIND("/",T3123))</f>
        <v>spaces</v>
      </c>
      <c r="S3123" s="4" t="b">
        <v>0</v>
      </c>
      <c r="T3123" s="4" t="s">
        <v>8303</v>
      </c>
    </row>
    <row r="3124" spans="1:20" x14ac:dyDescent="0.3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11">
        <f t="shared" si="144"/>
        <v>42683.765416666669</v>
      </c>
      <c r="K3124" s="4">
        <v>1478298132</v>
      </c>
      <c r="L3124" s="11">
        <f t="shared" si="145"/>
        <v>42678.723749999997</v>
      </c>
      <c r="M3124" s="4" t="b">
        <v>0</v>
      </c>
      <c r="N3124" s="4">
        <v>2</v>
      </c>
      <c r="O3124" s="16">
        <f>(E3124/D3124)*100</f>
        <v>58.291457286432156</v>
      </c>
      <c r="P3124" s="7">
        <f t="shared" si="146"/>
        <v>58</v>
      </c>
      <c r="Q3124" s="4" t="str">
        <f>LEFT(T3124,FIND("/",T3124,1)-1)</f>
        <v>theater</v>
      </c>
      <c r="R3124" s="4" t="str">
        <f>RIGHT(T3124,LEN(T3124)-FIND("/",T3124))</f>
        <v>spaces</v>
      </c>
      <c r="S3124" s="4" t="b">
        <v>0</v>
      </c>
      <c r="T3124" s="4" t="s">
        <v>8303</v>
      </c>
    </row>
    <row r="3125" spans="1:20" ht="28.8" x14ac:dyDescent="0.3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11">
        <f t="shared" si="144"/>
        <v>42560.784699074073</v>
      </c>
      <c r="K3125" s="4">
        <v>1465516198</v>
      </c>
      <c r="L3125" s="11">
        <f t="shared" si="145"/>
        <v>42530.784699074073</v>
      </c>
      <c r="M3125" s="4" t="b">
        <v>0</v>
      </c>
      <c r="N3125" s="4">
        <v>348</v>
      </c>
      <c r="O3125" s="16">
        <f>(E3125/D3125)*100</f>
        <v>68.153599999999997</v>
      </c>
      <c r="P3125" s="7">
        <f t="shared" si="146"/>
        <v>244.80459770114942</v>
      </c>
      <c r="Q3125" s="4" t="str">
        <f>LEFT(T3125,FIND("/",T3125,1)-1)</f>
        <v>theater</v>
      </c>
      <c r="R3125" s="4" t="str">
        <f>RIGHT(T3125,LEN(T3125)-FIND("/",T3125))</f>
        <v>spaces</v>
      </c>
      <c r="S3125" s="4" t="b">
        <v>0</v>
      </c>
      <c r="T3125" s="4" t="s">
        <v>8303</v>
      </c>
    </row>
    <row r="3126" spans="1:20" x14ac:dyDescent="0.3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11">
        <f t="shared" si="144"/>
        <v>42037.571770833332</v>
      </c>
      <c r="K3126" s="4">
        <v>1417718601</v>
      </c>
      <c r="L3126" s="11">
        <f t="shared" si="145"/>
        <v>41977.571770833332</v>
      </c>
      <c r="M3126" s="4" t="b">
        <v>0</v>
      </c>
      <c r="N3126" s="4">
        <v>4</v>
      </c>
      <c r="O3126" s="16">
        <f>(E3126/D3126)*100</f>
        <v>3.2499999999999999E-3</v>
      </c>
      <c r="P3126" s="7">
        <f t="shared" si="146"/>
        <v>6.5</v>
      </c>
      <c r="Q3126" s="4" t="str">
        <f>LEFT(T3126,FIND("/",T3126,1)-1)</f>
        <v>theater</v>
      </c>
      <c r="R3126" s="4" t="str">
        <f>RIGHT(T3126,LEN(T3126)-FIND("/",T3126))</f>
        <v>spaces</v>
      </c>
      <c r="S3126" s="4" t="b">
        <v>0</v>
      </c>
      <c r="T3126" s="4" t="s">
        <v>8303</v>
      </c>
    </row>
    <row r="3127" spans="1:20" x14ac:dyDescent="0.3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11">
        <f t="shared" si="144"/>
        <v>42375.998518518514</v>
      </c>
      <c r="K3127" s="4">
        <v>1449550672</v>
      </c>
      <c r="L3127" s="11">
        <f t="shared" si="145"/>
        <v>42345.998518518514</v>
      </c>
      <c r="M3127" s="4" t="b">
        <v>0</v>
      </c>
      <c r="N3127" s="4">
        <v>0</v>
      </c>
      <c r="O3127" s="16">
        <f>(E3127/D3127)*100</f>
        <v>0</v>
      </c>
      <c r="P3127" s="7" t="e">
        <f t="shared" si="146"/>
        <v>#DIV/0!</v>
      </c>
      <c r="Q3127" s="4" t="str">
        <f>LEFT(T3127,FIND("/",T3127,1)-1)</f>
        <v>theater</v>
      </c>
      <c r="R3127" s="4" t="str">
        <f>RIGHT(T3127,LEN(T3127)-FIND("/",T3127))</f>
        <v>spaces</v>
      </c>
      <c r="S3127" s="4" t="b">
        <v>0</v>
      </c>
      <c r="T3127" s="4" t="s">
        <v>8303</v>
      </c>
    </row>
    <row r="3128" spans="1:20" ht="43.2" x14ac:dyDescent="0.3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11">
        <f t="shared" si="144"/>
        <v>42456.768078703702</v>
      </c>
      <c r="K3128" s="4">
        <v>1456532762</v>
      </c>
      <c r="L3128" s="11">
        <f t="shared" si="145"/>
        <v>42426.809745370374</v>
      </c>
      <c r="M3128" s="4" t="b">
        <v>0</v>
      </c>
      <c r="N3128" s="4">
        <v>17</v>
      </c>
      <c r="O3128" s="16">
        <f>(E3128/D3128)*100</f>
        <v>4.16</v>
      </c>
      <c r="P3128" s="7">
        <f t="shared" si="146"/>
        <v>61.176470588235297</v>
      </c>
      <c r="Q3128" s="4" t="str">
        <f>LEFT(T3128,FIND("/",T3128,1)-1)</f>
        <v>theater</v>
      </c>
      <c r="R3128" s="4" t="str">
        <f>RIGHT(T3128,LEN(T3128)-FIND("/",T3128))</f>
        <v>spaces</v>
      </c>
      <c r="S3128" s="4" t="b">
        <v>0</v>
      </c>
      <c r="T3128" s="4" t="s">
        <v>8303</v>
      </c>
    </row>
    <row r="3129" spans="1:20" ht="28.8" x14ac:dyDescent="0.3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11">
        <f t="shared" si="144"/>
        <v>42064.648483796293</v>
      </c>
      <c r="K3129" s="4">
        <v>1422650029</v>
      </c>
      <c r="L3129" s="11">
        <f t="shared" si="145"/>
        <v>42034.648483796293</v>
      </c>
      <c r="M3129" s="4" t="b">
        <v>0</v>
      </c>
      <c r="N3129" s="4">
        <v>0</v>
      </c>
      <c r="O3129" s="16">
        <f>(E3129/D3129)*100</f>
        <v>0</v>
      </c>
      <c r="P3129" s="7" t="e">
        <f t="shared" si="146"/>
        <v>#DIV/0!</v>
      </c>
      <c r="Q3129" s="4" t="str">
        <f>LEFT(T3129,FIND("/",T3129,1)-1)</f>
        <v>theater</v>
      </c>
      <c r="R3129" s="4" t="str">
        <f>RIGHT(T3129,LEN(T3129)-FIND("/",T3129))</f>
        <v>spaces</v>
      </c>
      <c r="S3129" s="4" t="b">
        <v>0</v>
      </c>
      <c r="T3129" s="4" t="s">
        <v>8303</v>
      </c>
    </row>
    <row r="3130" spans="1:20" ht="28.8" x14ac:dyDescent="0.3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11">
        <f t="shared" si="144"/>
        <v>42810.575706018521</v>
      </c>
      <c r="K3130" s="4">
        <v>1487101741</v>
      </c>
      <c r="L3130" s="11">
        <f t="shared" si="145"/>
        <v>42780.617372685178</v>
      </c>
      <c r="M3130" s="4" t="b">
        <v>0</v>
      </c>
      <c r="N3130" s="4">
        <v>117</v>
      </c>
      <c r="O3130" s="16">
        <f>(E3130/D3130)*100</f>
        <v>108.60666666666667</v>
      </c>
      <c r="P3130" s="7">
        <f t="shared" si="146"/>
        <v>139.23931623931625</v>
      </c>
      <c r="Q3130" s="4" t="str">
        <f>LEFT(T3130,FIND("/",T3130,1)-1)</f>
        <v>theater</v>
      </c>
      <c r="R3130" s="4" t="str">
        <f>RIGHT(T3130,LEN(T3130)-FIND("/",T3130))</f>
        <v>plays</v>
      </c>
      <c r="S3130" s="4" t="b">
        <v>0</v>
      </c>
      <c r="T3130" s="4" t="s">
        <v>8271</v>
      </c>
    </row>
    <row r="3131" spans="1:20" ht="28.8" x14ac:dyDescent="0.3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11">
        <f t="shared" si="144"/>
        <v>42843.592812499999</v>
      </c>
      <c r="K3131" s="4">
        <v>1489090419</v>
      </c>
      <c r="L3131" s="11">
        <f t="shared" si="145"/>
        <v>42803.634479166663</v>
      </c>
      <c r="M3131" s="4" t="b">
        <v>0</v>
      </c>
      <c r="N3131" s="4">
        <v>1</v>
      </c>
      <c r="O3131" s="16">
        <f>(E3131/D3131)*100</f>
        <v>0.8</v>
      </c>
      <c r="P3131" s="7">
        <f t="shared" si="146"/>
        <v>10</v>
      </c>
      <c r="Q3131" s="4" t="str">
        <f>LEFT(T3131,FIND("/",T3131,1)-1)</f>
        <v>theater</v>
      </c>
      <c r="R3131" s="4" t="str">
        <f>RIGHT(T3131,LEN(T3131)-FIND("/",T3131))</f>
        <v>plays</v>
      </c>
      <c r="S3131" s="4" t="b">
        <v>0</v>
      </c>
      <c r="T3131" s="4" t="s">
        <v>8271</v>
      </c>
    </row>
    <row r="3132" spans="1:20" x14ac:dyDescent="0.3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11">
        <f t="shared" si="144"/>
        <v>42838.999305555553</v>
      </c>
      <c r="K3132" s="4">
        <v>1489504916</v>
      </c>
      <c r="L3132" s="11">
        <f t="shared" si="145"/>
        <v>42808.431898148141</v>
      </c>
      <c r="M3132" s="4" t="b">
        <v>0</v>
      </c>
      <c r="N3132" s="4">
        <v>4</v>
      </c>
      <c r="O3132" s="16">
        <f>(E3132/D3132)*100</f>
        <v>3.75</v>
      </c>
      <c r="P3132" s="7">
        <f t="shared" si="146"/>
        <v>93.75</v>
      </c>
      <c r="Q3132" s="4" t="str">
        <f>LEFT(T3132,FIND("/",T3132,1)-1)</f>
        <v>theater</v>
      </c>
      <c r="R3132" s="4" t="str">
        <f>RIGHT(T3132,LEN(T3132)-FIND("/",T3132))</f>
        <v>plays</v>
      </c>
      <c r="S3132" s="4" t="b">
        <v>0</v>
      </c>
      <c r="T3132" s="4" t="s">
        <v>8271</v>
      </c>
    </row>
    <row r="3133" spans="1:20" x14ac:dyDescent="0.3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11">
        <f t="shared" si="144"/>
        <v>42833.329224537032</v>
      </c>
      <c r="K3133" s="4">
        <v>1489067645</v>
      </c>
      <c r="L3133" s="11">
        <f t="shared" si="145"/>
        <v>42803.370891203704</v>
      </c>
      <c r="M3133" s="4" t="b">
        <v>0</v>
      </c>
      <c r="N3133" s="4">
        <v>12</v>
      </c>
      <c r="O3133" s="16">
        <f>(E3133/D3133)*100</f>
        <v>15.731707317073171</v>
      </c>
      <c r="P3133" s="7">
        <f t="shared" si="146"/>
        <v>53.75</v>
      </c>
      <c r="Q3133" s="4" t="str">
        <f>LEFT(T3133,FIND("/",T3133,1)-1)</f>
        <v>theater</v>
      </c>
      <c r="R3133" s="4" t="str">
        <f>RIGHT(T3133,LEN(T3133)-FIND("/",T3133))</f>
        <v>plays</v>
      </c>
      <c r="S3133" s="4" t="b">
        <v>0</v>
      </c>
      <c r="T3133" s="4" t="s">
        <v>8271</v>
      </c>
    </row>
    <row r="3134" spans="1:20" x14ac:dyDescent="0.3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11">
        <f t="shared" si="144"/>
        <v>42846.100231481476</v>
      </c>
      <c r="K3134" s="4">
        <v>1487579060</v>
      </c>
      <c r="L3134" s="11">
        <f t="shared" si="145"/>
        <v>42786.141898148147</v>
      </c>
      <c r="M3134" s="4" t="b">
        <v>0</v>
      </c>
      <c r="N3134" s="4">
        <v>1</v>
      </c>
      <c r="O3134" s="16">
        <f>(E3134/D3134)*100</f>
        <v>3.3333333333333333E-2</v>
      </c>
      <c r="P3134" s="7">
        <f t="shared" si="146"/>
        <v>10</v>
      </c>
      <c r="Q3134" s="4" t="str">
        <f>LEFT(T3134,FIND("/",T3134,1)-1)</f>
        <v>theater</v>
      </c>
      <c r="R3134" s="4" t="str">
        <f>RIGHT(T3134,LEN(T3134)-FIND("/",T3134))</f>
        <v>plays</v>
      </c>
      <c r="S3134" s="4" t="b">
        <v>0</v>
      </c>
      <c r="T3134" s="4" t="s">
        <v>8271</v>
      </c>
    </row>
    <row r="3135" spans="1:20" ht="28.8" x14ac:dyDescent="0.3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11">
        <f t="shared" si="144"/>
        <v>42818.315208333333</v>
      </c>
      <c r="K3135" s="4">
        <v>1487770434</v>
      </c>
      <c r="L3135" s="11">
        <f t="shared" si="145"/>
        <v>42788.356874999998</v>
      </c>
      <c r="M3135" s="4" t="b">
        <v>0</v>
      </c>
      <c r="N3135" s="4">
        <v>16</v>
      </c>
      <c r="O3135" s="16">
        <f>(E3135/D3135)*100</f>
        <v>108</v>
      </c>
      <c r="P3135" s="7">
        <f t="shared" si="146"/>
        <v>33.75</v>
      </c>
      <c r="Q3135" s="4" t="str">
        <f>LEFT(T3135,FIND("/",T3135,1)-1)</f>
        <v>theater</v>
      </c>
      <c r="R3135" s="4" t="str">
        <f>RIGHT(T3135,LEN(T3135)-FIND("/",T3135))</f>
        <v>plays</v>
      </c>
      <c r="S3135" s="4" t="b">
        <v>0</v>
      </c>
      <c r="T3135" s="4" t="s">
        <v>8271</v>
      </c>
    </row>
    <row r="3136" spans="1:20" ht="28.8" x14ac:dyDescent="0.3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11">
        <f t="shared" si="144"/>
        <v>42821.470127314817</v>
      </c>
      <c r="K3136" s="4">
        <v>1488820619</v>
      </c>
      <c r="L3136" s="11">
        <f t="shared" si="145"/>
        <v>42800.511793981481</v>
      </c>
      <c r="M3136" s="4" t="b">
        <v>0</v>
      </c>
      <c r="N3136" s="4">
        <v>12</v>
      </c>
      <c r="O3136" s="16">
        <f>(E3136/D3136)*100</f>
        <v>22.5</v>
      </c>
      <c r="P3136" s="7">
        <f t="shared" si="146"/>
        <v>18.75</v>
      </c>
      <c r="Q3136" s="4" t="str">
        <f>LEFT(T3136,FIND("/",T3136,1)-1)</f>
        <v>theater</v>
      </c>
      <c r="R3136" s="4" t="str">
        <f>RIGHT(T3136,LEN(T3136)-FIND("/",T3136))</f>
        <v>plays</v>
      </c>
      <c r="S3136" s="4" t="b">
        <v>0</v>
      </c>
      <c r="T3136" s="4" t="s">
        <v>8271</v>
      </c>
    </row>
    <row r="3137" spans="1:20" ht="28.8" x14ac:dyDescent="0.3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11">
        <f t="shared" si="144"/>
        <v>42828.943530092591</v>
      </c>
      <c r="K3137" s="4">
        <v>1489376321</v>
      </c>
      <c r="L3137" s="11">
        <f t="shared" si="145"/>
        <v>42806.943530092591</v>
      </c>
      <c r="M3137" s="4" t="b">
        <v>0</v>
      </c>
      <c r="N3137" s="4">
        <v>7</v>
      </c>
      <c r="O3137" s="16">
        <f>(E3137/D3137)*100</f>
        <v>20.849420849420849</v>
      </c>
      <c r="P3137" s="7">
        <f t="shared" si="146"/>
        <v>23.142857142857142</v>
      </c>
      <c r="Q3137" s="4" t="str">
        <f>LEFT(T3137,FIND("/",T3137,1)-1)</f>
        <v>theater</v>
      </c>
      <c r="R3137" s="4" t="str">
        <f>RIGHT(T3137,LEN(T3137)-FIND("/",T3137))</f>
        <v>plays</v>
      </c>
      <c r="S3137" s="4" t="b">
        <v>0</v>
      </c>
      <c r="T3137" s="4" t="s">
        <v>8271</v>
      </c>
    </row>
    <row r="3138" spans="1:20" ht="28.8" x14ac:dyDescent="0.3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11">
        <f t="shared" si="144"/>
        <v>42825.749305555553</v>
      </c>
      <c r="K3138" s="4">
        <v>1487847954</v>
      </c>
      <c r="L3138" s="11">
        <f t="shared" si="145"/>
        <v>42789.25409722222</v>
      </c>
      <c r="M3138" s="4" t="b">
        <v>0</v>
      </c>
      <c r="N3138" s="4">
        <v>22</v>
      </c>
      <c r="O3138" s="16">
        <f>(E3138/D3138)*100</f>
        <v>127.8</v>
      </c>
      <c r="P3138" s="7">
        <f t="shared" si="146"/>
        <v>29.045454545454547</v>
      </c>
      <c r="Q3138" s="4" t="str">
        <f>LEFT(T3138,FIND("/",T3138,1)-1)</f>
        <v>theater</v>
      </c>
      <c r="R3138" s="4" t="str">
        <f>RIGHT(T3138,LEN(T3138)-FIND("/",T3138))</f>
        <v>plays</v>
      </c>
      <c r="S3138" s="4" t="b">
        <v>0</v>
      </c>
      <c r="T3138" s="4" t="s">
        <v>8271</v>
      </c>
    </row>
    <row r="3139" spans="1:20" ht="28.8" x14ac:dyDescent="0.3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11">
        <f t="shared" ref="J3139:J3202" si="147">(((I3139/60)/60)/24)+DATE(1970,1,1)+(-5/24)</f>
        <v>42858.591666666667</v>
      </c>
      <c r="K3139" s="4">
        <v>1489439669</v>
      </c>
      <c r="L3139" s="11">
        <f t="shared" ref="L3139:L3202" si="148">(((K3139/60)/60)/24)+DATE(1970,1,1)+(-5/24)</f>
        <v>42807.676724537036</v>
      </c>
      <c r="M3139" s="4" t="b">
        <v>0</v>
      </c>
      <c r="N3139" s="4">
        <v>1</v>
      </c>
      <c r="O3139" s="16">
        <f>(E3139/D3139)*100</f>
        <v>3.3333333333333335</v>
      </c>
      <c r="P3139" s="7">
        <f t="shared" ref="P3139:P3202" si="149">(E3139/N3139)</f>
        <v>50</v>
      </c>
      <c r="Q3139" s="4" t="str">
        <f>LEFT(T3139,FIND("/",T3139,1)-1)</f>
        <v>theater</v>
      </c>
      <c r="R3139" s="4" t="str">
        <f>RIGHT(T3139,LEN(T3139)-FIND("/",T3139))</f>
        <v>plays</v>
      </c>
      <c r="S3139" s="4" t="b">
        <v>0</v>
      </c>
      <c r="T3139" s="4" t="s">
        <v>8271</v>
      </c>
    </row>
    <row r="3140" spans="1:20" ht="28.8" x14ac:dyDescent="0.3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11">
        <f t="shared" si="147"/>
        <v>42828.437581018516</v>
      </c>
      <c r="K3140" s="4">
        <v>1489591807</v>
      </c>
      <c r="L3140" s="11">
        <f t="shared" si="148"/>
        <v>42809.437581018516</v>
      </c>
      <c r="M3140" s="4" t="b">
        <v>0</v>
      </c>
      <c r="N3140" s="4">
        <v>0</v>
      </c>
      <c r="O3140" s="16">
        <f>(E3140/D3140)*100</f>
        <v>0</v>
      </c>
      <c r="P3140" s="7" t="e">
        <f t="shared" si="149"/>
        <v>#DIV/0!</v>
      </c>
      <c r="Q3140" s="4" t="str">
        <f>LEFT(T3140,FIND("/",T3140,1)-1)</f>
        <v>theater</v>
      </c>
      <c r="R3140" s="4" t="str">
        <f>RIGHT(T3140,LEN(T3140)-FIND("/",T3140))</f>
        <v>plays</v>
      </c>
      <c r="S3140" s="4" t="b">
        <v>0</v>
      </c>
      <c r="T3140" s="4" t="s">
        <v>8271</v>
      </c>
    </row>
    <row r="3141" spans="1:20" ht="28.8" x14ac:dyDescent="0.3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11">
        <f t="shared" si="147"/>
        <v>42818.981249999997</v>
      </c>
      <c r="K3141" s="4">
        <v>1487485760</v>
      </c>
      <c r="L3141" s="11">
        <f t="shared" si="148"/>
        <v>42785.062037037038</v>
      </c>
      <c r="M3141" s="4" t="b">
        <v>0</v>
      </c>
      <c r="N3141" s="4">
        <v>6</v>
      </c>
      <c r="O3141" s="16">
        <f>(E3141/D3141)*100</f>
        <v>5.4</v>
      </c>
      <c r="P3141" s="7">
        <f t="shared" si="149"/>
        <v>450</v>
      </c>
      <c r="Q3141" s="4" t="str">
        <f>LEFT(T3141,FIND("/",T3141,1)-1)</f>
        <v>theater</v>
      </c>
      <c r="R3141" s="4" t="str">
        <f>RIGHT(T3141,LEN(T3141)-FIND("/",T3141))</f>
        <v>plays</v>
      </c>
      <c r="S3141" s="4" t="b">
        <v>0</v>
      </c>
      <c r="T3141" s="4" t="s">
        <v>8271</v>
      </c>
    </row>
    <row r="3142" spans="1:20" ht="28.8" x14ac:dyDescent="0.3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11">
        <f t="shared" si="147"/>
        <v>42832.468784722216</v>
      </c>
      <c r="K3142" s="4">
        <v>1488993303</v>
      </c>
      <c r="L3142" s="11">
        <f t="shared" si="148"/>
        <v>42802.510451388887</v>
      </c>
      <c r="M3142" s="4" t="b">
        <v>0</v>
      </c>
      <c r="N3142" s="4">
        <v>4</v>
      </c>
      <c r="O3142" s="16">
        <f>(E3142/D3142)*100</f>
        <v>0.96</v>
      </c>
      <c r="P3142" s="7">
        <f t="shared" si="149"/>
        <v>24</v>
      </c>
      <c r="Q3142" s="4" t="str">
        <f>LEFT(T3142,FIND("/",T3142,1)-1)</f>
        <v>theater</v>
      </c>
      <c r="R3142" s="4" t="str">
        <f>RIGHT(T3142,LEN(T3142)-FIND("/",T3142))</f>
        <v>plays</v>
      </c>
      <c r="S3142" s="4" t="b">
        <v>0</v>
      </c>
      <c r="T3142" s="4" t="s">
        <v>8271</v>
      </c>
    </row>
    <row r="3143" spans="1:20" ht="28.8" x14ac:dyDescent="0.3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11">
        <f t="shared" si="147"/>
        <v>42841.624999999993</v>
      </c>
      <c r="K3143" s="4">
        <v>1488823488</v>
      </c>
      <c r="L3143" s="11">
        <f t="shared" si="148"/>
        <v>42800.544999999998</v>
      </c>
      <c r="M3143" s="4" t="b">
        <v>0</v>
      </c>
      <c r="N3143" s="4">
        <v>8</v>
      </c>
      <c r="O3143" s="16">
        <f>(E3143/D3143)*100</f>
        <v>51.6</v>
      </c>
      <c r="P3143" s="7">
        <f t="shared" si="149"/>
        <v>32.25</v>
      </c>
      <c r="Q3143" s="4" t="str">
        <f>LEFT(T3143,FIND("/",T3143,1)-1)</f>
        <v>theater</v>
      </c>
      <c r="R3143" s="4" t="str">
        <f>RIGHT(T3143,LEN(T3143)-FIND("/",T3143))</f>
        <v>plays</v>
      </c>
      <c r="S3143" s="4" t="b">
        <v>0</v>
      </c>
      <c r="T3143" s="4" t="s">
        <v>8271</v>
      </c>
    </row>
    <row r="3144" spans="1:20" x14ac:dyDescent="0.3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11">
        <f t="shared" si="147"/>
        <v>42813.263182870367</v>
      </c>
      <c r="K3144" s="4">
        <v>1487333939</v>
      </c>
      <c r="L3144" s="11">
        <f t="shared" si="148"/>
        <v>42783.304849537039</v>
      </c>
      <c r="M3144" s="4" t="b">
        <v>0</v>
      </c>
      <c r="N3144" s="4">
        <v>3</v>
      </c>
      <c r="O3144" s="16">
        <f>(E3144/D3144)*100</f>
        <v>1.6363636363636365</v>
      </c>
      <c r="P3144" s="7">
        <f t="shared" si="149"/>
        <v>15</v>
      </c>
      <c r="Q3144" s="4" t="str">
        <f>LEFT(T3144,FIND("/",T3144,1)-1)</f>
        <v>theater</v>
      </c>
      <c r="R3144" s="4" t="str">
        <f>RIGHT(T3144,LEN(T3144)-FIND("/",T3144))</f>
        <v>plays</v>
      </c>
      <c r="S3144" s="4" t="b">
        <v>0</v>
      </c>
      <c r="T3144" s="4" t="s">
        <v>8271</v>
      </c>
    </row>
    <row r="3145" spans="1:20" ht="28.8" x14ac:dyDescent="0.3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11">
        <f t="shared" si="147"/>
        <v>42834.149953703702</v>
      </c>
      <c r="K3145" s="4">
        <v>1489480556</v>
      </c>
      <c r="L3145" s="11">
        <f t="shared" si="148"/>
        <v>42808.149953703702</v>
      </c>
      <c r="M3145" s="4" t="b">
        <v>0</v>
      </c>
      <c r="N3145" s="4">
        <v>0</v>
      </c>
      <c r="O3145" s="16">
        <f>(E3145/D3145)*100</f>
        <v>0</v>
      </c>
      <c r="P3145" s="7" t="e">
        <f t="shared" si="149"/>
        <v>#DIV/0!</v>
      </c>
      <c r="Q3145" s="4" t="str">
        <f>LEFT(T3145,FIND("/",T3145,1)-1)</f>
        <v>theater</v>
      </c>
      <c r="R3145" s="4" t="str">
        <f>RIGHT(T3145,LEN(T3145)-FIND("/",T3145))</f>
        <v>plays</v>
      </c>
      <c r="S3145" s="4" t="b">
        <v>0</v>
      </c>
      <c r="T3145" s="4" t="s">
        <v>8271</v>
      </c>
    </row>
    <row r="3146" spans="1:20" ht="28.8" x14ac:dyDescent="0.3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11">
        <f t="shared" si="147"/>
        <v>42813.041666666664</v>
      </c>
      <c r="K3146" s="4">
        <v>1488459307</v>
      </c>
      <c r="L3146" s="11">
        <f t="shared" si="148"/>
        <v>42796.329942129632</v>
      </c>
      <c r="M3146" s="4" t="b">
        <v>0</v>
      </c>
      <c r="N3146" s="4">
        <v>30</v>
      </c>
      <c r="O3146" s="16">
        <f>(E3146/D3146)*100</f>
        <v>75.400000000000006</v>
      </c>
      <c r="P3146" s="7">
        <f t="shared" si="149"/>
        <v>251.33333333333334</v>
      </c>
      <c r="Q3146" s="4" t="str">
        <f>LEFT(T3146,FIND("/",T3146,1)-1)</f>
        <v>theater</v>
      </c>
      <c r="R3146" s="4" t="str">
        <f>RIGHT(T3146,LEN(T3146)-FIND("/",T3146))</f>
        <v>plays</v>
      </c>
      <c r="S3146" s="4" t="b">
        <v>0</v>
      </c>
      <c r="T3146" s="4" t="s">
        <v>8271</v>
      </c>
    </row>
    <row r="3147" spans="1:20" x14ac:dyDescent="0.3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11">
        <f t="shared" si="147"/>
        <v>42821.790902777771</v>
      </c>
      <c r="K3147" s="4">
        <v>1485478734</v>
      </c>
      <c r="L3147" s="11">
        <f t="shared" si="148"/>
        <v>42761.832569444443</v>
      </c>
      <c r="M3147" s="4" t="b">
        <v>0</v>
      </c>
      <c r="N3147" s="4">
        <v>0</v>
      </c>
      <c r="O3147" s="16">
        <f>(E3147/D3147)*100</f>
        <v>0</v>
      </c>
      <c r="P3147" s="7" t="e">
        <f t="shared" si="149"/>
        <v>#DIV/0!</v>
      </c>
      <c r="Q3147" s="4" t="str">
        <f>LEFT(T3147,FIND("/",T3147,1)-1)</f>
        <v>theater</v>
      </c>
      <c r="R3147" s="4" t="str">
        <f>RIGHT(T3147,LEN(T3147)-FIND("/",T3147))</f>
        <v>plays</v>
      </c>
      <c r="S3147" s="4" t="b">
        <v>0</v>
      </c>
      <c r="T3147" s="4" t="s">
        <v>8271</v>
      </c>
    </row>
    <row r="3148" spans="1:20" x14ac:dyDescent="0.3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11">
        <f t="shared" si="147"/>
        <v>42841.432476851849</v>
      </c>
      <c r="K3148" s="4">
        <v>1488471766</v>
      </c>
      <c r="L3148" s="11">
        <f t="shared" si="148"/>
        <v>42796.474143518521</v>
      </c>
      <c r="M3148" s="4" t="b">
        <v>0</v>
      </c>
      <c r="N3148" s="4">
        <v>12</v>
      </c>
      <c r="O3148" s="16">
        <f>(E3148/D3148)*100</f>
        <v>10.5</v>
      </c>
      <c r="P3148" s="7">
        <f t="shared" si="149"/>
        <v>437.5</v>
      </c>
      <c r="Q3148" s="4" t="str">
        <f>LEFT(T3148,FIND("/",T3148,1)-1)</f>
        <v>theater</v>
      </c>
      <c r="R3148" s="4" t="str">
        <f>RIGHT(T3148,LEN(T3148)-FIND("/",T3148))</f>
        <v>plays</v>
      </c>
      <c r="S3148" s="4" t="b">
        <v>0</v>
      </c>
      <c r="T3148" s="4" t="s">
        <v>8271</v>
      </c>
    </row>
    <row r="3149" spans="1:20" ht="28.8" x14ac:dyDescent="0.3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11">
        <f t="shared" si="147"/>
        <v>41949.802719907406</v>
      </c>
      <c r="K3149" s="4">
        <v>1411859755</v>
      </c>
      <c r="L3149" s="11">
        <f t="shared" si="148"/>
        <v>41909.761053240742</v>
      </c>
      <c r="M3149" s="4" t="b">
        <v>1</v>
      </c>
      <c r="N3149" s="4">
        <v>213</v>
      </c>
      <c r="O3149" s="16">
        <f>(E3149/D3149)*100</f>
        <v>117.52499999999999</v>
      </c>
      <c r="P3149" s="7">
        <f t="shared" si="149"/>
        <v>110.35211267605634</v>
      </c>
      <c r="Q3149" s="4" t="str">
        <f>LEFT(T3149,FIND("/",T3149,1)-1)</f>
        <v>theater</v>
      </c>
      <c r="R3149" s="4" t="str">
        <f>RIGHT(T3149,LEN(T3149)-FIND("/",T3149))</f>
        <v>plays</v>
      </c>
      <c r="S3149" s="4" t="b">
        <v>1</v>
      </c>
      <c r="T3149" s="4" t="s">
        <v>8271</v>
      </c>
    </row>
    <row r="3150" spans="1:20" x14ac:dyDescent="0.3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11">
        <f t="shared" si="147"/>
        <v>41912.958333333328</v>
      </c>
      <c r="K3150" s="4">
        <v>1410278284</v>
      </c>
      <c r="L3150" s="11">
        <f t="shared" si="148"/>
        <v>41891.456990740735</v>
      </c>
      <c r="M3150" s="4" t="b">
        <v>1</v>
      </c>
      <c r="N3150" s="4">
        <v>57</v>
      </c>
      <c r="O3150" s="16">
        <f>(E3150/D3150)*100</f>
        <v>131.16666666666669</v>
      </c>
      <c r="P3150" s="7">
        <f t="shared" si="149"/>
        <v>41.421052631578945</v>
      </c>
      <c r="Q3150" s="4" t="str">
        <f>LEFT(T3150,FIND("/",T3150,1)-1)</f>
        <v>theater</v>
      </c>
      <c r="R3150" s="4" t="str">
        <f>RIGHT(T3150,LEN(T3150)-FIND("/",T3150))</f>
        <v>plays</v>
      </c>
      <c r="S3150" s="4" t="b">
        <v>1</v>
      </c>
      <c r="T3150" s="4" t="s">
        <v>8271</v>
      </c>
    </row>
    <row r="3151" spans="1:20" ht="28.8" x14ac:dyDescent="0.3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11">
        <f t="shared" si="147"/>
        <v>41249.875</v>
      </c>
      <c r="K3151" s="4">
        <v>1352766300</v>
      </c>
      <c r="L3151" s="11">
        <f t="shared" si="148"/>
        <v>41225.809027777774</v>
      </c>
      <c r="M3151" s="4" t="b">
        <v>1</v>
      </c>
      <c r="N3151" s="4">
        <v>25</v>
      </c>
      <c r="O3151" s="16">
        <f>(E3151/D3151)*100</f>
        <v>104</v>
      </c>
      <c r="P3151" s="7">
        <f t="shared" si="149"/>
        <v>52</v>
      </c>
      <c r="Q3151" s="4" t="str">
        <f>LEFT(T3151,FIND("/",T3151,1)-1)</f>
        <v>theater</v>
      </c>
      <c r="R3151" s="4" t="str">
        <f>RIGHT(T3151,LEN(T3151)-FIND("/",T3151))</f>
        <v>plays</v>
      </c>
      <c r="S3151" s="4" t="b">
        <v>1</v>
      </c>
      <c r="T3151" s="4" t="s">
        <v>8271</v>
      </c>
    </row>
    <row r="3152" spans="1:20" ht="28.8" x14ac:dyDescent="0.3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11">
        <f t="shared" si="147"/>
        <v>40567.958333333328</v>
      </c>
      <c r="K3152" s="4">
        <v>1288160403</v>
      </c>
      <c r="L3152" s="11">
        <f t="shared" si="148"/>
        <v>40478.055590277778</v>
      </c>
      <c r="M3152" s="4" t="b">
        <v>1</v>
      </c>
      <c r="N3152" s="4">
        <v>104</v>
      </c>
      <c r="O3152" s="16">
        <f>(E3152/D3152)*100</f>
        <v>101</v>
      </c>
      <c r="P3152" s="7">
        <f t="shared" si="149"/>
        <v>33.990384615384613</v>
      </c>
      <c r="Q3152" s="4" t="str">
        <f>LEFT(T3152,FIND("/",T3152,1)-1)</f>
        <v>theater</v>
      </c>
      <c r="R3152" s="4" t="str">
        <f>RIGHT(T3152,LEN(T3152)-FIND("/",T3152))</f>
        <v>plays</v>
      </c>
      <c r="S3152" s="4" t="b">
        <v>1</v>
      </c>
      <c r="T3152" s="4" t="s">
        <v>8271</v>
      </c>
    </row>
    <row r="3153" spans="1:20" x14ac:dyDescent="0.3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11">
        <f t="shared" si="147"/>
        <v>41892.631643518514</v>
      </c>
      <c r="K3153" s="4">
        <v>1407787774</v>
      </c>
      <c r="L3153" s="11">
        <f t="shared" si="148"/>
        <v>41862.631643518514</v>
      </c>
      <c r="M3153" s="4" t="b">
        <v>1</v>
      </c>
      <c r="N3153" s="4">
        <v>34</v>
      </c>
      <c r="O3153" s="16">
        <f>(E3153/D3153)*100</f>
        <v>100.4</v>
      </c>
      <c r="P3153" s="7">
        <f t="shared" si="149"/>
        <v>103.35294117647059</v>
      </c>
      <c r="Q3153" s="4" t="str">
        <f>LEFT(T3153,FIND("/",T3153,1)-1)</f>
        <v>theater</v>
      </c>
      <c r="R3153" s="4" t="str">
        <f>RIGHT(T3153,LEN(T3153)-FIND("/",T3153))</f>
        <v>plays</v>
      </c>
      <c r="S3153" s="4" t="b">
        <v>1</v>
      </c>
      <c r="T3153" s="4" t="s">
        <v>8271</v>
      </c>
    </row>
    <row r="3154" spans="1:20" x14ac:dyDescent="0.3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11">
        <f t="shared" si="147"/>
        <v>41580.659340277773</v>
      </c>
      <c r="K3154" s="4">
        <v>1380833367</v>
      </c>
      <c r="L3154" s="11">
        <f t="shared" si="148"/>
        <v>41550.659340277773</v>
      </c>
      <c r="M3154" s="4" t="b">
        <v>1</v>
      </c>
      <c r="N3154" s="4">
        <v>67</v>
      </c>
      <c r="O3154" s="16">
        <f>(E3154/D3154)*100</f>
        <v>105.95454545454545</v>
      </c>
      <c r="P3154" s="7">
        <f t="shared" si="149"/>
        <v>34.791044776119406</v>
      </c>
      <c r="Q3154" s="4" t="str">
        <f>LEFT(T3154,FIND("/",T3154,1)-1)</f>
        <v>theater</v>
      </c>
      <c r="R3154" s="4" t="str">
        <f>RIGHT(T3154,LEN(T3154)-FIND("/",T3154))</f>
        <v>plays</v>
      </c>
      <c r="S3154" s="4" t="b">
        <v>1</v>
      </c>
      <c r="T3154" s="4" t="s">
        <v>8271</v>
      </c>
    </row>
    <row r="3155" spans="1:20" x14ac:dyDescent="0.3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11">
        <f t="shared" si="147"/>
        <v>40663.999305555553</v>
      </c>
      <c r="K3155" s="4">
        <v>1301542937</v>
      </c>
      <c r="L3155" s="11">
        <f t="shared" si="148"/>
        <v>40632.946030092593</v>
      </c>
      <c r="M3155" s="4" t="b">
        <v>1</v>
      </c>
      <c r="N3155" s="4">
        <v>241</v>
      </c>
      <c r="O3155" s="16">
        <f>(E3155/D3155)*100</f>
        <v>335.58333333333337</v>
      </c>
      <c r="P3155" s="7">
        <f t="shared" si="149"/>
        <v>41.773858921161825</v>
      </c>
      <c r="Q3155" s="4" t="str">
        <f>LEFT(T3155,FIND("/",T3155,1)-1)</f>
        <v>theater</v>
      </c>
      <c r="R3155" s="4" t="str">
        <f>RIGHT(T3155,LEN(T3155)-FIND("/",T3155))</f>
        <v>plays</v>
      </c>
      <c r="S3155" s="4" t="b">
        <v>1</v>
      </c>
      <c r="T3155" s="4" t="s">
        <v>8271</v>
      </c>
    </row>
    <row r="3156" spans="1:20" ht="28.8" x14ac:dyDescent="0.3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11">
        <f t="shared" si="147"/>
        <v>41000.625671296293</v>
      </c>
      <c r="K3156" s="4">
        <v>1330722058</v>
      </c>
      <c r="L3156" s="11">
        <f t="shared" si="148"/>
        <v>40970.667337962957</v>
      </c>
      <c r="M3156" s="4" t="b">
        <v>1</v>
      </c>
      <c r="N3156" s="4">
        <v>123</v>
      </c>
      <c r="O3156" s="16">
        <f>(E3156/D3156)*100</f>
        <v>112.92857142857142</v>
      </c>
      <c r="P3156" s="7">
        <f t="shared" si="149"/>
        <v>64.268292682926827</v>
      </c>
      <c r="Q3156" s="4" t="str">
        <f>LEFT(T3156,FIND("/",T3156,1)-1)</f>
        <v>theater</v>
      </c>
      <c r="R3156" s="4" t="str">
        <f>RIGHT(T3156,LEN(T3156)-FIND("/",T3156))</f>
        <v>plays</v>
      </c>
      <c r="S3156" s="4" t="b">
        <v>1</v>
      </c>
      <c r="T3156" s="4" t="s">
        <v>8271</v>
      </c>
    </row>
    <row r="3157" spans="1:20" x14ac:dyDescent="0.3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11">
        <f t="shared" si="147"/>
        <v>41263.290798611109</v>
      </c>
      <c r="K3157" s="4">
        <v>1353412725</v>
      </c>
      <c r="L3157" s="11">
        <f t="shared" si="148"/>
        <v>41233.290798611109</v>
      </c>
      <c r="M3157" s="4" t="b">
        <v>1</v>
      </c>
      <c r="N3157" s="4">
        <v>302</v>
      </c>
      <c r="O3157" s="16">
        <f>(E3157/D3157)*100</f>
        <v>188.50460000000001</v>
      </c>
      <c r="P3157" s="7">
        <f t="shared" si="149"/>
        <v>31.209370860927152</v>
      </c>
      <c r="Q3157" s="4" t="str">
        <f>LEFT(T3157,FIND("/",T3157,1)-1)</f>
        <v>theater</v>
      </c>
      <c r="R3157" s="4" t="str">
        <f>RIGHT(T3157,LEN(T3157)-FIND("/",T3157))</f>
        <v>plays</v>
      </c>
      <c r="S3157" s="4" t="b">
        <v>1</v>
      </c>
      <c r="T3157" s="4" t="s">
        <v>8271</v>
      </c>
    </row>
    <row r="3158" spans="1:20" ht="28.8" x14ac:dyDescent="0.3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11">
        <f t="shared" si="147"/>
        <v>41061.744722222218</v>
      </c>
      <c r="K3158" s="4">
        <v>1335567144</v>
      </c>
      <c r="L3158" s="11">
        <f t="shared" si="148"/>
        <v>41026.744722222218</v>
      </c>
      <c r="M3158" s="4" t="b">
        <v>1</v>
      </c>
      <c r="N3158" s="4">
        <v>89</v>
      </c>
      <c r="O3158" s="16">
        <f>(E3158/D3158)*100</f>
        <v>101.81818181818181</v>
      </c>
      <c r="P3158" s="7">
        <f t="shared" si="149"/>
        <v>62.921348314606739</v>
      </c>
      <c r="Q3158" s="4" t="str">
        <f>LEFT(T3158,FIND("/",T3158,1)-1)</f>
        <v>theater</v>
      </c>
      <c r="R3158" s="4" t="str">
        <f>RIGHT(T3158,LEN(T3158)-FIND("/",T3158))</f>
        <v>plays</v>
      </c>
      <c r="S3158" s="4" t="b">
        <v>1</v>
      </c>
      <c r="T3158" s="4" t="s">
        <v>8271</v>
      </c>
    </row>
    <row r="3159" spans="1:20" x14ac:dyDescent="0.3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11">
        <f t="shared" si="147"/>
        <v>41839</v>
      </c>
      <c r="K3159" s="4">
        <v>1404932105</v>
      </c>
      <c r="L3159" s="11">
        <f t="shared" si="148"/>
        <v>41829.579918981479</v>
      </c>
      <c r="M3159" s="4" t="b">
        <v>1</v>
      </c>
      <c r="N3159" s="4">
        <v>41</v>
      </c>
      <c r="O3159" s="16">
        <f>(E3159/D3159)*100</f>
        <v>101</v>
      </c>
      <c r="P3159" s="7">
        <f t="shared" si="149"/>
        <v>98.536585365853654</v>
      </c>
      <c r="Q3159" s="4" t="str">
        <f>LEFT(T3159,FIND("/",T3159,1)-1)</f>
        <v>theater</v>
      </c>
      <c r="R3159" s="4" t="str">
        <f>RIGHT(T3159,LEN(T3159)-FIND("/",T3159))</f>
        <v>plays</v>
      </c>
      <c r="S3159" s="4" t="b">
        <v>1</v>
      </c>
      <c r="T3159" s="4" t="s">
        <v>8271</v>
      </c>
    </row>
    <row r="3160" spans="1:20" x14ac:dyDescent="0.3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11">
        <f t="shared" si="147"/>
        <v>41477.631388888884</v>
      </c>
      <c r="K3160" s="4">
        <v>1371931752</v>
      </c>
      <c r="L3160" s="11">
        <f t="shared" si="148"/>
        <v>41447.631388888884</v>
      </c>
      <c r="M3160" s="4" t="b">
        <v>1</v>
      </c>
      <c r="N3160" s="4">
        <v>69</v>
      </c>
      <c r="O3160" s="16">
        <f>(E3160/D3160)*100</f>
        <v>113.99999999999999</v>
      </c>
      <c r="P3160" s="7">
        <f t="shared" si="149"/>
        <v>82.608695652173907</v>
      </c>
      <c r="Q3160" s="4" t="str">
        <f>LEFT(T3160,FIND("/",T3160,1)-1)</f>
        <v>theater</v>
      </c>
      <c r="R3160" s="4" t="str">
        <f>RIGHT(T3160,LEN(T3160)-FIND("/",T3160))</f>
        <v>plays</v>
      </c>
      <c r="S3160" s="4" t="b">
        <v>1</v>
      </c>
      <c r="T3160" s="4" t="s">
        <v>8271</v>
      </c>
    </row>
    <row r="3161" spans="1:20" x14ac:dyDescent="0.3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11">
        <f t="shared" si="147"/>
        <v>40926.75</v>
      </c>
      <c r="K3161" s="4">
        <v>1323221761</v>
      </c>
      <c r="L3161" s="11">
        <f t="shared" si="148"/>
        <v>40883.858344907407</v>
      </c>
      <c r="M3161" s="4" t="b">
        <v>1</v>
      </c>
      <c r="N3161" s="4">
        <v>52</v>
      </c>
      <c r="O3161" s="16">
        <f>(E3161/D3161)*100</f>
        <v>133.48133333333334</v>
      </c>
      <c r="P3161" s="7">
        <f t="shared" si="149"/>
        <v>38.504230769230773</v>
      </c>
      <c r="Q3161" s="4" t="str">
        <f>LEFT(T3161,FIND("/",T3161,1)-1)</f>
        <v>theater</v>
      </c>
      <c r="R3161" s="4" t="str">
        <f>RIGHT(T3161,LEN(T3161)-FIND("/",T3161))</f>
        <v>plays</v>
      </c>
      <c r="S3161" s="4" t="b">
        <v>1</v>
      </c>
      <c r="T3161" s="4" t="s">
        <v>8271</v>
      </c>
    </row>
    <row r="3162" spans="1:20" ht="28.8" x14ac:dyDescent="0.3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11">
        <f t="shared" si="147"/>
        <v>41863.999305555553</v>
      </c>
      <c r="K3162" s="4">
        <v>1405923687</v>
      </c>
      <c r="L3162" s="11">
        <f t="shared" si="148"/>
        <v>41841.056562499994</v>
      </c>
      <c r="M3162" s="4" t="b">
        <v>1</v>
      </c>
      <c r="N3162" s="4">
        <v>57</v>
      </c>
      <c r="O3162" s="16">
        <f>(E3162/D3162)*100</f>
        <v>101.53333333333335</v>
      </c>
      <c r="P3162" s="7">
        <f t="shared" si="149"/>
        <v>80.15789473684211</v>
      </c>
      <c r="Q3162" s="4" t="str">
        <f>LEFT(T3162,FIND("/",T3162,1)-1)</f>
        <v>theater</v>
      </c>
      <c r="R3162" s="4" t="str">
        <f>RIGHT(T3162,LEN(T3162)-FIND("/",T3162))</f>
        <v>plays</v>
      </c>
      <c r="S3162" s="4" t="b">
        <v>1</v>
      </c>
      <c r="T3162" s="4" t="s">
        <v>8271</v>
      </c>
    </row>
    <row r="3163" spans="1:20" ht="28.8" x14ac:dyDescent="0.3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11">
        <f t="shared" si="147"/>
        <v>41927.327800925923</v>
      </c>
      <c r="K3163" s="4">
        <v>1410785522</v>
      </c>
      <c r="L3163" s="11">
        <f t="shared" si="148"/>
        <v>41897.327800925923</v>
      </c>
      <c r="M3163" s="4" t="b">
        <v>1</v>
      </c>
      <c r="N3163" s="4">
        <v>74</v>
      </c>
      <c r="O3163" s="16">
        <f>(E3163/D3163)*100</f>
        <v>105.1</v>
      </c>
      <c r="P3163" s="7">
        <f t="shared" si="149"/>
        <v>28.405405405405407</v>
      </c>
      <c r="Q3163" s="4" t="str">
        <f>LEFT(T3163,FIND("/",T3163,1)-1)</f>
        <v>theater</v>
      </c>
      <c r="R3163" s="4" t="str">
        <f>RIGHT(T3163,LEN(T3163)-FIND("/",T3163))</f>
        <v>plays</v>
      </c>
      <c r="S3163" s="4" t="b">
        <v>1</v>
      </c>
      <c r="T3163" s="4" t="s">
        <v>8271</v>
      </c>
    </row>
    <row r="3164" spans="1:20" ht="28.8" x14ac:dyDescent="0.3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11">
        <f t="shared" si="147"/>
        <v>41826.875</v>
      </c>
      <c r="K3164" s="4">
        <v>1402331262</v>
      </c>
      <c r="L3164" s="11">
        <f t="shared" si="148"/>
        <v>41799.47756944444</v>
      </c>
      <c r="M3164" s="4" t="b">
        <v>1</v>
      </c>
      <c r="N3164" s="4">
        <v>63</v>
      </c>
      <c r="O3164" s="16">
        <f>(E3164/D3164)*100</f>
        <v>127.15</v>
      </c>
      <c r="P3164" s="7">
        <f t="shared" si="149"/>
        <v>80.730158730158735</v>
      </c>
      <c r="Q3164" s="4" t="str">
        <f>LEFT(T3164,FIND("/",T3164,1)-1)</f>
        <v>theater</v>
      </c>
      <c r="R3164" s="4" t="str">
        <f>RIGHT(T3164,LEN(T3164)-FIND("/",T3164))</f>
        <v>plays</v>
      </c>
      <c r="S3164" s="4" t="b">
        <v>1</v>
      </c>
      <c r="T3164" s="4" t="s">
        <v>8271</v>
      </c>
    </row>
    <row r="3165" spans="1:20" x14ac:dyDescent="0.3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11">
        <f t="shared" si="147"/>
        <v>41805.545428240737</v>
      </c>
      <c r="K3165" s="4">
        <v>1400263525</v>
      </c>
      <c r="L3165" s="11">
        <f t="shared" si="148"/>
        <v>41775.545428240737</v>
      </c>
      <c r="M3165" s="4" t="b">
        <v>1</v>
      </c>
      <c r="N3165" s="4">
        <v>72</v>
      </c>
      <c r="O3165" s="16">
        <f>(E3165/D3165)*100</f>
        <v>111.15384615384616</v>
      </c>
      <c r="P3165" s="7">
        <f t="shared" si="149"/>
        <v>200.69444444444446</v>
      </c>
      <c r="Q3165" s="4" t="str">
        <f>LEFT(T3165,FIND("/",T3165,1)-1)</f>
        <v>theater</v>
      </c>
      <c r="R3165" s="4" t="str">
        <f>RIGHT(T3165,LEN(T3165)-FIND("/",T3165))</f>
        <v>plays</v>
      </c>
      <c r="S3165" s="4" t="b">
        <v>1</v>
      </c>
      <c r="T3165" s="4" t="s">
        <v>8271</v>
      </c>
    </row>
    <row r="3166" spans="1:20" ht="28.8" x14ac:dyDescent="0.3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11">
        <f t="shared" si="147"/>
        <v>41799.597395833334</v>
      </c>
      <c r="K3166" s="4">
        <v>1399490415</v>
      </c>
      <c r="L3166" s="11">
        <f t="shared" si="148"/>
        <v>41766.597395833334</v>
      </c>
      <c r="M3166" s="4" t="b">
        <v>1</v>
      </c>
      <c r="N3166" s="4">
        <v>71</v>
      </c>
      <c r="O3166" s="16">
        <f>(E3166/D3166)*100</f>
        <v>106.76</v>
      </c>
      <c r="P3166" s="7">
        <f t="shared" si="149"/>
        <v>37.591549295774648</v>
      </c>
      <c r="Q3166" s="4" t="str">
        <f>LEFT(T3166,FIND("/",T3166,1)-1)</f>
        <v>theater</v>
      </c>
      <c r="R3166" s="4" t="str">
        <f>RIGHT(T3166,LEN(T3166)-FIND("/",T3166))</f>
        <v>plays</v>
      </c>
      <c r="S3166" s="4" t="b">
        <v>1</v>
      </c>
      <c r="T3166" s="4" t="s">
        <v>8271</v>
      </c>
    </row>
    <row r="3167" spans="1:20" ht="28.8" x14ac:dyDescent="0.3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11">
        <f t="shared" si="147"/>
        <v>40665.957638888889</v>
      </c>
      <c r="K3167" s="4">
        <v>1302493760</v>
      </c>
      <c r="L3167" s="11">
        <f t="shared" si="148"/>
        <v>40643.950925925921</v>
      </c>
      <c r="M3167" s="4" t="b">
        <v>1</v>
      </c>
      <c r="N3167" s="4">
        <v>21</v>
      </c>
      <c r="O3167" s="16">
        <f>(E3167/D3167)*100</f>
        <v>162.66666666666666</v>
      </c>
      <c r="P3167" s="7">
        <f t="shared" si="149"/>
        <v>58.095238095238095</v>
      </c>
      <c r="Q3167" s="4" t="str">
        <f>LEFT(T3167,FIND("/",T3167,1)-1)</f>
        <v>theater</v>
      </c>
      <c r="R3167" s="4" t="str">
        <f>RIGHT(T3167,LEN(T3167)-FIND("/",T3167))</f>
        <v>plays</v>
      </c>
      <c r="S3167" s="4" t="b">
        <v>1</v>
      </c>
      <c r="T3167" s="4" t="s">
        <v>8271</v>
      </c>
    </row>
    <row r="3168" spans="1:20" ht="28.8" x14ac:dyDescent="0.3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11">
        <f t="shared" si="147"/>
        <v>41969.124305555553</v>
      </c>
      <c r="K3168" s="4">
        <v>1414514153</v>
      </c>
      <c r="L3168" s="11">
        <f t="shared" si="148"/>
        <v>41940.483252314814</v>
      </c>
      <c r="M3168" s="4" t="b">
        <v>1</v>
      </c>
      <c r="N3168" s="4">
        <v>930</v>
      </c>
      <c r="O3168" s="16">
        <f>(E3168/D3168)*100</f>
        <v>160.22808571428573</v>
      </c>
      <c r="P3168" s="7">
        <f t="shared" si="149"/>
        <v>60.300892473118282</v>
      </c>
      <c r="Q3168" s="4" t="str">
        <f>LEFT(T3168,FIND("/",T3168,1)-1)</f>
        <v>theater</v>
      </c>
      <c r="R3168" s="4" t="str">
        <f>RIGHT(T3168,LEN(T3168)-FIND("/",T3168))</f>
        <v>plays</v>
      </c>
      <c r="S3168" s="4" t="b">
        <v>1</v>
      </c>
      <c r="T3168" s="4" t="s">
        <v>8271</v>
      </c>
    </row>
    <row r="3169" spans="1:20" x14ac:dyDescent="0.3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11">
        <f t="shared" si="147"/>
        <v>41852.967372685183</v>
      </c>
      <c r="K3169" s="4">
        <v>1405743181</v>
      </c>
      <c r="L3169" s="11">
        <f t="shared" si="148"/>
        <v>41838.967372685183</v>
      </c>
      <c r="M3169" s="4" t="b">
        <v>1</v>
      </c>
      <c r="N3169" s="4">
        <v>55</v>
      </c>
      <c r="O3169" s="16">
        <f>(E3169/D3169)*100</f>
        <v>116.16666666666666</v>
      </c>
      <c r="P3169" s="7">
        <f t="shared" si="149"/>
        <v>63.363636363636367</v>
      </c>
      <c r="Q3169" s="4" t="str">
        <f>LEFT(T3169,FIND("/",T3169,1)-1)</f>
        <v>theater</v>
      </c>
      <c r="R3169" s="4" t="str">
        <f>RIGHT(T3169,LEN(T3169)-FIND("/",T3169))</f>
        <v>plays</v>
      </c>
      <c r="S3169" s="4" t="b">
        <v>1</v>
      </c>
      <c r="T3169" s="4" t="s">
        <v>8271</v>
      </c>
    </row>
    <row r="3170" spans="1:20" x14ac:dyDescent="0.3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11">
        <f t="shared" si="147"/>
        <v>41803.708333333328</v>
      </c>
      <c r="K3170" s="4">
        <v>1399948353</v>
      </c>
      <c r="L3170" s="11">
        <f t="shared" si="148"/>
        <v>41771.897604166668</v>
      </c>
      <c r="M3170" s="4" t="b">
        <v>1</v>
      </c>
      <c r="N3170" s="4">
        <v>61</v>
      </c>
      <c r="O3170" s="16">
        <f>(E3170/D3170)*100</f>
        <v>124.2</v>
      </c>
      <c r="P3170" s="7">
        <f t="shared" si="149"/>
        <v>50.901639344262293</v>
      </c>
      <c r="Q3170" s="4" t="str">
        <f>LEFT(T3170,FIND("/",T3170,1)-1)</f>
        <v>theater</v>
      </c>
      <c r="R3170" s="4" t="str">
        <f>RIGHT(T3170,LEN(T3170)-FIND("/",T3170))</f>
        <v>plays</v>
      </c>
      <c r="S3170" s="4" t="b">
        <v>1</v>
      </c>
      <c r="T3170" s="4" t="s">
        <v>8271</v>
      </c>
    </row>
    <row r="3171" spans="1:20" x14ac:dyDescent="0.3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11">
        <f t="shared" si="147"/>
        <v>41620.999305555553</v>
      </c>
      <c r="K3171" s="4">
        <v>1384364561</v>
      </c>
      <c r="L3171" s="11">
        <f t="shared" si="148"/>
        <v>41591.529641203699</v>
      </c>
      <c r="M3171" s="4" t="b">
        <v>1</v>
      </c>
      <c r="N3171" s="4">
        <v>82</v>
      </c>
      <c r="O3171" s="16">
        <f>(E3171/D3171)*100</f>
        <v>103.01249999999999</v>
      </c>
      <c r="P3171" s="7">
        <f t="shared" si="149"/>
        <v>100.5</v>
      </c>
      <c r="Q3171" s="4" t="str">
        <f>LEFT(T3171,FIND("/",T3171,1)-1)</f>
        <v>theater</v>
      </c>
      <c r="R3171" s="4" t="str">
        <f>RIGHT(T3171,LEN(T3171)-FIND("/",T3171))</f>
        <v>plays</v>
      </c>
      <c r="S3171" s="4" t="b">
        <v>1</v>
      </c>
      <c r="T3171" s="4" t="s">
        <v>8271</v>
      </c>
    </row>
    <row r="3172" spans="1:20" x14ac:dyDescent="0.3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11">
        <f t="shared" si="147"/>
        <v>41821.958333333328</v>
      </c>
      <c r="K3172" s="4">
        <v>1401414944</v>
      </c>
      <c r="L3172" s="11">
        <f t="shared" si="148"/>
        <v>41788.872037037036</v>
      </c>
      <c r="M3172" s="4" t="b">
        <v>1</v>
      </c>
      <c r="N3172" s="4">
        <v>71</v>
      </c>
      <c r="O3172" s="16">
        <f>(E3172/D3172)*100</f>
        <v>112.25</v>
      </c>
      <c r="P3172" s="7">
        <f t="shared" si="149"/>
        <v>31.619718309859156</v>
      </c>
      <c r="Q3172" s="4" t="str">
        <f>LEFT(T3172,FIND("/",T3172,1)-1)</f>
        <v>theater</v>
      </c>
      <c r="R3172" s="4" t="str">
        <f>RIGHT(T3172,LEN(T3172)-FIND("/",T3172))</f>
        <v>plays</v>
      </c>
      <c r="S3172" s="4" t="b">
        <v>1</v>
      </c>
      <c r="T3172" s="4" t="s">
        <v>8271</v>
      </c>
    </row>
    <row r="3173" spans="1:20" ht="28.8" x14ac:dyDescent="0.3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11">
        <f t="shared" si="147"/>
        <v>42496.399976851848</v>
      </c>
      <c r="K3173" s="4">
        <v>1459953358</v>
      </c>
      <c r="L3173" s="11">
        <f t="shared" si="148"/>
        <v>42466.399976851848</v>
      </c>
      <c r="M3173" s="4" t="b">
        <v>1</v>
      </c>
      <c r="N3173" s="4">
        <v>117</v>
      </c>
      <c r="O3173" s="16">
        <f>(E3173/D3173)*100</f>
        <v>108.8142857142857</v>
      </c>
      <c r="P3173" s="7">
        <f t="shared" si="149"/>
        <v>65.102564102564102</v>
      </c>
      <c r="Q3173" s="4" t="str">
        <f>LEFT(T3173,FIND("/",T3173,1)-1)</f>
        <v>theater</v>
      </c>
      <c r="R3173" s="4" t="str">
        <f>RIGHT(T3173,LEN(T3173)-FIND("/",T3173))</f>
        <v>plays</v>
      </c>
      <c r="S3173" s="4" t="b">
        <v>1</v>
      </c>
      <c r="T3173" s="4" t="s">
        <v>8271</v>
      </c>
    </row>
    <row r="3174" spans="1:20" ht="28.8" x14ac:dyDescent="0.3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11">
        <f t="shared" si="147"/>
        <v>40953.521620370368</v>
      </c>
      <c r="K3174" s="4">
        <v>1326648668</v>
      </c>
      <c r="L3174" s="11">
        <f t="shared" si="148"/>
        <v>40923.521620370368</v>
      </c>
      <c r="M3174" s="4" t="b">
        <v>1</v>
      </c>
      <c r="N3174" s="4">
        <v>29</v>
      </c>
      <c r="O3174" s="16">
        <f>(E3174/D3174)*100</f>
        <v>114.99999999999999</v>
      </c>
      <c r="P3174" s="7">
        <f t="shared" si="149"/>
        <v>79.310344827586206</v>
      </c>
      <c r="Q3174" s="4" t="str">
        <f>LEFT(T3174,FIND("/",T3174,1)-1)</f>
        <v>theater</v>
      </c>
      <c r="R3174" s="4" t="str">
        <f>RIGHT(T3174,LEN(T3174)-FIND("/",T3174))</f>
        <v>plays</v>
      </c>
      <c r="S3174" s="4" t="b">
        <v>1</v>
      </c>
      <c r="T3174" s="4" t="s">
        <v>8271</v>
      </c>
    </row>
    <row r="3175" spans="1:20" ht="28.8" x14ac:dyDescent="0.3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11">
        <f t="shared" si="147"/>
        <v>41908.670046296291</v>
      </c>
      <c r="K3175" s="4">
        <v>1409173492</v>
      </c>
      <c r="L3175" s="11">
        <f t="shared" si="148"/>
        <v>41878.670046296291</v>
      </c>
      <c r="M3175" s="4" t="b">
        <v>1</v>
      </c>
      <c r="N3175" s="4">
        <v>74</v>
      </c>
      <c r="O3175" s="16">
        <f>(E3175/D3175)*100</f>
        <v>103</v>
      </c>
      <c r="P3175" s="7">
        <f t="shared" si="149"/>
        <v>139.18918918918919</v>
      </c>
      <c r="Q3175" s="4" t="str">
        <f>LEFT(T3175,FIND("/",T3175,1)-1)</f>
        <v>theater</v>
      </c>
      <c r="R3175" s="4" t="str">
        <f>RIGHT(T3175,LEN(T3175)-FIND("/",T3175))</f>
        <v>plays</v>
      </c>
      <c r="S3175" s="4" t="b">
        <v>1</v>
      </c>
      <c r="T3175" s="4" t="s">
        <v>8271</v>
      </c>
    </row>
    <row r="3176" spans="1:20" ht="28.8" x14ac:dyDescent="0.3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11">
        <f t="shared" si="147"/>
        <v>41876.656342592592</v>
      </c>
      <c r="K3176" s="4">
        <v>1407789908</v>
      </c>
      <c r="L3176" s="11">
        <f t="shared" si="148"/>
        <v>41862.656342592592</v>
      </c>
      <c r="M3176" s="4" t="b">
        <v>1</v>
      </c>
      <c r="N3176" s="4">
        <v>23</v>
      </c>
      <c r="O3176" s="16">
        <f>(E3176/D3176)*100</f>
        <v>101.13333333333334</v>
      </c>
      <c r="P3176" s="7">
        <f t="shared" si="149"/>
        <v>131.91304347826087</v>
      </c>
      <c r="Q3176" s="4" t="str">
        <f>LEFT(T3176,FIND("/",T3176,1)-1)</f>
        <v>theater</v>
      </c>
      <c r="R3176" s="4" t="str">
        <f>RIGHT(T3176,LEN(T3176)-FIND("/",T3176))</f>
        <v>plays</v>
      </c>
      <c r="S3176" s="4" t="b">
        <v>1</v>
      </c>
      <c r="T3176" s="4" t="s">
        <v>8271</v>
      </c>
    </row>
    <row r="3177" spans="1:20" ht="28.8" x14ac:dyDescent="0.3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11">
        <f t="shared" si="147"/>
        <v>40591.678553240738</v>
      </c>
      <c r="K3177" s="4">
        <v>1292793427</v>
      </c>
      <c r="L3177" s="11">
        <f t="shared" si="148"/>
        <v>40531.678553240738</v>
      </c>
      <c r="M3177" s="4" t="b">
        <v>1</v>
      </c>
      <c r="N3177" s="4">
        <v>60</v>
      </c>
      <c r="O3177" s="16">
        <f>(E3177/D3177)*100</f>
        <v>109.55999999999999</v>
      </c>
      <c r="P3177" s="7">
        <f t="shared" si="149"/>
        <v>91.3</v>
      </c>
      <c r="Q3177" s="4" t="str">
        <f>LEFT(T3177,FIND("/",T3177,1)-1)</f>
        <v>theater</v>
      </c>
      <c r="R3177" s="4" t="str">
        <f>RIGHT(T3177,LEN(T3177)-FIND("/",T3177))</f>
        <v>plays</v>
      </c>
      <c r="S3177" s="4" t="b">
        <v>1</v>
      </c>
      <c r="T3177" s="4" t="s">
        <v>8271</v>
      </c>
    </row>
    <row r="3178" spans="1:20" ht="28.8" x14ac:dyDescent="0.3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11">
        <f t="shared" si="147"/>
        <v>41504.416666666664</v>
      </c>
      <c r="K3178" s="4">
        <v>1374531631</v>
      </c>
      <c r="L3178" s="11">
        <f t="shared" si="148"/>
        <v>41477.722581018512</v>
      </c>
      <c r="M3178" s="4" t="b">
        <v>1</v>
      </c>
      <c r="N3178" s="4">
        <v>55</v>
      </c>
      <c r="O3178" s="16">
        <f>(E3178/D3178)*100</f>
        <v>114.8421052631579</v>
      </c>
      <c r="P3178" s="7">
        <f t="shared" si="149"/>
        <v>39.672727272727272</v>
      </c>
      <c r="Q3178" s="4" t="str">
        <f>LEFT(T3178,FIND("/",T3178,1)-1)</f>
        <v>theater</v>
      </c>
      <c r="R3178" s="4" t="str">
        <f>RIGHT(T3178,LEN(T3178)-FIND("/",T3178))</f>
        <v>plays</v>
      </c>
      <c r="S3178" s="4" t="b">
        <v>1</v>
      </c>
      <c r="T3178" s="4" t="s">
        <v>8271</v>
      </c>
    </row>
    <row r="3179" spans="1:20" ht="28.8" x14ac:dyDescent="0.3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11">
        <f t="shared" si="147"/>
        <v>41811.458437499998</v>
      </c>
      <c r="K3179" s="4">
        <v>1400774409</v>
      </c>
      <c r="L3179" s="11">
        <f t="shared" si="148"/>
        <v>41781.458437499998</v>
      </c>
      <c r="M3179" s="4" t="b">
        <v>1</v>
      </c>
      <c r="N3179" s="4">
        <v>51</v>
      </c>
      <c r="O3179" s="16">
        <f>(E3179/D3179)*100</f>
        <v>117.39999999999999</v>
      </c>
      <c r="P3179" s="7">
        <f t="shared" si="149"/>
        <v>57.549019607843135</v>
      </c>
      <c r="Q3179" s="4" t="str">
        <f>LEFT(T3179,FIND("/",T3179,1)-1)</f>
        <v>theater</v>
      </c>
      <c r="R3179" s="4" t="str">
        <f>RIGHT(T3179,LEN(T3179)-FIND("/",T3179))</f>
        <v>plays</v>
      </c>
      <c r="S3179" s="4" t="b">
        <v>1</v>
      </c>
      <c r="T3179" s="4" t="s">
        <v>8271</v>
      </c>
    </row>
    <row r="3180" spans="1:20" ht="28.8" x14ac:dyDescent="0.3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11">
        <f t="shared" si="147"/>
        <v>41836.396701388883</v>
      </c>
      <c r="K3180" s="4">
        <v>1402929075</v>
      </c>
      <c r="L3180" s="11">
        <f t="shared" si="148"/>
        <v>41806.396701388883</v>
      </c>
      <c r="M3180" s="4" t="b">
        <v>1</v>
      </c>
      <c r="N3180" s="4">
        <v>78</v>
      </c>
      <c r="O3180" s="16">
        <f>(E3180/D3180)*100</f>
        <v>171.73333333333335</v>
      </c>
      <c r="P3180" s="7">
        <f t="shared" si="149"/>
        <v>33.025641025641029</v>
      </c>
      <c r="Q3180" s="4" t="str">
        <f>LEFT(T3180,FIND("/",T3180,1)-1)</f>
        <v>theater</v>
      </c>
      <c r="R3180" s="4" t="str">
        <f>RIGHT(T3180,LEN(T3180)-FIND("/",T3180))</f>
        <v>plays</v>
      </c>
      <c r="S3180" s="4" t="b">
        <v>1</v>
      </c>
      <c r="T3180" s="4" t="s">
        <v>8271</v>
      </c>
    </row>
    <row r="3181" spans="1:20" x14ac:dyDescent="0.3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11">
        <f t="shared" si="147"/>
        <v>41400.49387731481</v>
      </c>
      <c r="K3181" s="4">
        <v>1365699071</v>
      </c>
      <c r="L3181" s="11">
        <f t="shared" si="148"/>
        <v>41375.49387731481</v>
      </c>
      <c r="M3181" s="4" t="b">
        <v>1</v>
      </c>
      <c r="N3181" s="4">
        <v>62</v>
      </c>
      <c r="O3181" s="16">
        <f>(E3181/D3181)*100</f>
        <v>114.16238095238094</v>
      </c>
      <c r="P3181" s="7">
        <f t="shared" si="149"/>
        <v>77.335806451612896</v>
      </c>
      <c r="Q3181" s="4" t="str">
        <f>LEFT(T3181,FIND("/",T3181,1)-1)</f>
        <v>theater</v>
      </c>
      <c r="R3181" s="4" t="str">
        <f>RIGHT(T3181,LEN(T3181)-FIND("/",T3181))</f>
        <v>plays</v>
      </c>
      <c r="S3181" s="4" t="b">
        <v>1</v>
      </c>
      <c r="T3181" s="4" t="s">
        <v>8271</v>
      </c>
    </row>
    <row r="3182" spans="1:20" x14ac:dyDescent="0.3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11">
        <f t="shared" si="147"/>
        <v>41810.204270833332</v>
      </c>
      <c r="K3182" s="4">
        <v>1400666049</v>
      </c>
      <c r="L3182" s="11">
        <f t="shared" si="148"/>
        <v>41780.204270833332</v>
      </c>
      <c r="M3182" s="4" t="b">
        <v>1</v>
      </c>
      <c r="N3182" s="4">
        <v>45</v>
      </c>
      <c r="O3182" s="16">
        <f>(E3182/D3182)*100</f>
        <v>119.75</v>
      </c>
      <c r="P3182" s="7">
        <f t="shared" si="149"/>
        <v>31.933333333333334</v>
      </c>
      <c r="Q3182" s="4" t="str">
        <f>LEFT(T3182,FIND("/",T3182,1)-1)</f>
        <v>theater</v>
      </c>
      <c r="R3182" s="4" t="str">
        <f>RIGHT(T3182,LEN(T3182)-FIND("/",T3182))</f>
        <v>plays</v>
      </c>
      <c r="S3182" s="4" t="b">
        <v>1</v>
      </c>
      <c r="T3182" s="4" t="s">
        <v>8271</v>
      </c>
    </row>
    <row r="3183" spans="1:20" ht="28.8" x14ac:dyDescent="0.3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11">
        <f t="shared" si="147"/>
        <v>41805.458333333328</v>
      </c>
      <c r="K3183" s="4">
        <v>1400570787</v>
      </c>
      <c r="L3183" s="11">
        <f t="shared" si="148"/>
        <v>41779.101701388885</v>
      </c>
      <c r="M3183" s="4" t="b">
        <v>1</v>
      </c>
      <c r="N3183" s="4">
        <v>15</v>
      </c>
      <c r="O3183" s="16">
        <f>(E3183/D3183)*100</f>
        <v>109.00000000000001</v>
      </c>
      <c r="P3183" s="7">
        <f t="shared" si="149"/>
        <v>36.333333333333336</v>
      </c>
      <c r="Q3183" s="4" t="str">
        <f>LEFT(T3183,FIND("/",T3183,1)-1)</f>
        <v>theater</v>
      </c>
      <c r="R3183" s="4" t="str">
        <f>RIGHT(T3183,LEN(T3183)-FIND("/",T3183))</f>
        <v>plays</v>
      </c>
      <c r="S3183" s="4" t="b">
        <v>1</v>
      </c>
      <c r="T3183" s="4" t="s">
        <v>8271</v>
      </c>
    </row>
    <row r="3184" spans="1:20" ht="28.8" x14ac:dyDescent="0.3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11">
        <f t="shared" si="147"/>
        <v>40939.5</v>
      </c>
      <c r="K3184" s="4">
        <v>1323211621</v>
      </c>
      <c r="L3184" s="11">
        <f t="shared" si="148"/>
        <v>40883.740983796291</v>
      </c>
      <c r="M3184" s="4" t="b">
        <v>1</v>
      </c>
      <c r="N3184" s="4">
        <v>151</v>
      </c>
      <c r="O3184" s="16">
        <f>(E3184/D3184)*100</f>
        <v>100.88571428571429</v>
      </c>
      <c r="P3184" s="7">
        <f t="shared" si="149"/>
        <v>46.768211920529801</v>
      </c>
      <c r="Q3184" s="4" t="str">
        <f>LEFT(T3184,FIND("/",T3184,1)-1)</f>
        <v>theater</v>
      </c>
      <c r="R3184" s="4" t="str">
        <f>RIGHT(T3184,LEN(T3184)-FIND("/",T3184))</f>
        <v>plays</v>
      </c>
      <c r="S3184" s="4" t="b">
        <v>1</v>
      </c>
      <c r="T3184" s="4" t="s">
        <v>8271</v>
      </c>
    </row>
    <row r="3185" spans="1:20" x14ac:dyDescent="0.3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11">
        <f t="shared" si="147"/>
        <v>41509.586446759255</v>
      </c>
      <c r="K3185" s="4">
        <v>1375729469</v>
      </c>
      <c r="L3185" s="11">
        <f t="shared" si="148"/>
        <v>41491.586446759255</v>
      </c>
      <c r="M3185" s="4" t="b">
        <v>1</v>
      </c>
      <c r="N3185" s="4">
        <v>68</v>
      </c>
      <c r="O3185" s="16">
        <f>(E3185/D3185)*100</f>
        <v>109.00000000000001</v>
      </c>
      <c r="P3185" s="7">
        <f t="shared" si="149"/>
        <v>40.073529411764703</v>
      </c>
      <c r="Q3185" s="4" t="str">
        <f>LEFT(T3185,FIND("/",T3185,1)-1)</f>
        <v>theater</v>
      </c>
      <c r="R3185" s="4" t="str">
        <f>RIGHT(T3185,LEN(T3185)-FIND("/",T3185))</f>
        <v>plays</v>
      </c>
      <c r="S3185" s="4" t="b">
        <v>1</v>
      </c>
      <c r="T3185" s="4" t="s">
        <v>8271</v>
      </c>
    </row>
    <row r="3186" spans="1:20" x14ac:dyDescent="0.3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11">
        <f t="shared" si="147"/>
        <v>41821.785081018512</v>
      </c>
      <c r="K3186" s="4">
        <v>1401666631</v>
      </c>
      <c r="L3186" s="11">
        <f t="shared" si="148"/>
        <v>41791.785081018512</v>
      </c>
      <c r="M3186" s="4" t="b">
        <v>1</v>
      </c>
      <c r="N3186" s="4">
        <v>46</v>
      </c>
      <c r="O3186" s="16">
        <f>(E3186/D3186)*100</f>
        <v>107.20930232558139</v>
      </c>
      <c r="P3186" s="7">
        <f t="shared" si="149"/>
        <v>100.21739130434783</v>
      </c>
      <c r="Q3186" s="4" t="str">
        <f>LEFT(T3186,FIND("/",T3186,1)-1)</f>
        <v>theater</v>
      </c>
      <c r="R3186" s="4" t="str">
        <f>RIGHT(T3186,LEN(T3186)-FIND("/",T3186))</f>
        <v>plays</v>
      </c>
      <c r="S3186" s="4" t="b">
        <v>1</v>
      </c>
      <c r="T3186" s="4" t="s">
        <v>8271</v>
      </c>
    </row>
    <row r="3187" spans="1:20" ht="28.8" x14ac:dyDescent="0.3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11">
        <f t="shared" si="147"/>
        <v>41836.768993055557</v>
      </c>
      <c r="K3187" s="4">
        <v>1404948441</v>
      </c>
      <c r="L3187" s="11">
        <f t="shared" si="148"/>
        <v>41829.768993055557</v>
      </c>
      <c r="M3187" s="4" t="b">
        <v>1</v>
      </c>
      <c r="N3187" s="4">
        <v>24</v>
      </c>
      <c r="O3187" s="16">
        <f>(E3187/D3187)*100</f>
        <v>100</v>
      </c>
      <c r="P3187" s="7">
        <f t="shared" si="149"/>
        <v>41.666666666666664</v>
      </c>
      <c r="Q3187" s="4" t="str">
        <f>LEFT(T3187,FIND("/",T3187,1)-1)</f>
        <v>theater</v>
      </c>
      <c r="R3187" s="4" t="str">
        <f>RIGHT(T3187,LEN(T3187)-FIND("/",T3187))</f>
        <v>plays</v>
      </c>
      <c r="S3187" s="4" t="b">
        <v>1</v>
      </c>
      <c r="T3187" s="4" t="s">
        <v>8271</v>
      </c>
    </row>
    <row r="3188" spans="1:20" ht="28.8" x14ac:dyDescent="0.3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11">
        <f t="shared" si="147"/>
        <v>41898.666666666664</v>
      </c>
      <c r="K3188" s="4">
        <v>1408313438</v>
      </c>
      <c r="L3188" s="11">
        <f t="shared" si="148"/>
        <v>41868.715717592589</v>
      </c>
      <c r="M3188" s="4" t="b">
        <v>1</v>
      </c>
      <c r="N3188" s="4">
        <v>70</v>
      </c>
      <c r="O3188" s="16">
        <f>(E3188/D3188)*100</f>
        <v>102.18750000000001</v>
      </c>
      <c r="P3188" s="7">
        <f t="shared" si="149"/>
        <v>46.714285714285715</v>
      </c>
      <c r="Q3188" s="4" t="str">
        <f>LEFT(T3188,FIND("/",T3188,1)-1)</f>
        <v>theater</v>
      </c>
      <c r="R3188" s="4" t="str">
        <f>RIGHT(T3188,LEN(T3188)-FIND("/",T3188))</f>
        <v>plays</v>
      </c>
      <c r="S3188" s="4" t="b">
        <v>1</v>
      </c>
      <c r="T3188" s="4" t="s">
        <v>8271</v>
      </c>
    </row>
    <row r="3189" spans="1:20" ht="28.8" x14ac:dyDescent="0.3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11">
        <f t="shared" si="147"/>
        <v>41855.458020833328</v>
      </c>
      <c r="K3189" s="4">
        <v>1405439973</v>
      </c>
      <c r="L3189" s="11">
        <f t="shared" si="148"/>
        <v>41835.458020833328</v>
      </c>
      <c r="M3189" s="4" t="b">
        <v>1</v>
      </c>
      <c r="N3189" s="4">
        <v>244</v>
      </c>
      <c r="O3189" s="16">
        <f>(E3189/D3189)*100</f>
        <v>116.29333333333334</v>
      </c>
      <c r="P3189" s="7">
        <f t="shared" si="149"/>
        <v>71.491803278688522</v>
      </c>
      <c r="Q3189" s="4" t="str">
        <f>LEFT(T3189,FIND("/",T3189,1)-1)</f>
        <v>theater</v>
      </c>
      <c r="R3189" s="4" t="str">
        <f>RIGHT(T3189,LEN(T3189)-FIND("/",T3189))</f>
        <v>plays</v>
      </c>
      <c r="S3189" s="4" t="b">
        <v>1</v>
      </c>
      <c r="T3189" s="4" t="s">
        <v>8271</v>
      </c>
    </row>
    <row r="3190" spans="1:20" ht="28.8" x14ac:dyDescent="0.3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11">
        <f t="shared" si="147"/>
        <v>42165.207199074073</v>
      </c>
      <c r="K3190" s="4">
        <v>1432115902</v>
      </c>
      <c r="L3190" s="11">
        <f t="shared" si="148"/>
        <v>42144.207199074073</v>
      </c>
      <c r="M3190" s="4" t="b">
        <v>0</v>
      </c>
      <c r="N3190" s="4">
        <v>9</v>
      </c>
      <c r="O3190" s="16">
        <f>(E3190/D3190)*100</f>
        <v>65</v>
      </c>
      <c r="P3190" s="7">
        <f t="shared" si="149"/>
        <v>14.444444444444445</v>
      </c>
      <c r="Q3190" s="4" t="str">
        <f>LEFT(T3190,FIND("/",T3190,1)-1)</f>
        <v>theater</v>
      </c>
      <c r="R3190" s="4" t="str">
        <f>RIGHT(T3190,LEN(T3190)-FIND("/",T3190))</f>
        <v>musical</v>
      </c>
      <c r="S3190" s="4" t="b">
        <v>0</v>
      </c>
      <c r="T3190" s="4" t="s">
        <v>8305</v>
      </c>
    </row>
    <row r="3191" spans="1:20" ht="28.8" x14ac:dyDescent="0.3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11">
        <f t="shared" si="147"/>
        <v>42148.138101851851</v>
      </c>
      <c r="K3191" s="4">
        <v>1429863532</v>
      </c>
      <c r="L3191" s="11">
        <f t="shared" si="148"/>
        <v>42118.138101851851</v>
      </c>
      <c r="M3191" s="4" t="b">
        <v>0</v>
      </c>
      <c r="N3191" s="4">
        <v>19</v>
      </c>
      <c r="O3191" s="16">
        <f>(E3191/D3191)*100</f>
        <v>12.327272727272726</v>
      </c>
      <c r="P3191" s="7">
        <f t="shared" si="149"/>
        <v>356.84210526315792</v>
      </c>
      <c r="Q3191" s="4" t="str">
        <f>LEFT(T3191,FIND("/",T3191,1)-1)</f>
        <v>theater</v>
      </c>
      <c r="R3191" s="4" t="str">
        <f>RIGHT(T3191,LEN(T3191)-FIND("/",T3191))</f>
        <v>musical</v>
      </c>
      <c r="S3191" s="4" t="b">
        <v>0</v>
      </c>
      <c r="T3191" s="4" t="s">
        <v>8305</v>
      </c>
    </row>
    <row r="3192" spans="1:20" x14ac:dyDescent="0.3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11">
        <f t="shared" si="147"/>
        <v>42712.984664351847</v>
      </c>
      <c r="K3192" s="4">
        <v>1478662675</v>
      </c>
      <c r="L3192" s="11">
        <f t="shared" si="148"/>
        <v>42682.942997685182</v>
      </c>
      <c r="M3192" s="4" t="b">
        <v>0</v>
      </c>
      <c r="N3192" s="4">
        <v>0</v>
      </c>
      <c r="O3192" s="16">
        <f>(E3192/D3192)*100</f>
        <v>0</v>
      </c>
      <c r="P3192" s="7" t="e">
        <f t="shared" si="149"/>
        <v>#DIV/0!</v>
      </c>
      <c r="Q3192" s="4" t="str">
        <f>LEFT(T3192,FIND("/",T3192,1)-1)</f>
        <v>theater</v>
      </c>
      <c r="R3192" s="4" t="str">
        <f>RIGHT(T3192,LEN(T3192)-FIND("/",T3192))</f>
        <v>musical</v>
      </c>
      <c r="S3192" s="4" t="b">
        <v>0</v>
      </c>
      <c r="T3192" s="4" t="s">
        <v>8305</v>
      </c>
    </row>
    <row r="3193" spans="1:20" ht="28.8" x14ac:dyDescent="0.3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11">
        <f t="shared" si="147"/>
        <v>42598.547094907401</v>
      </c>
      <c r="K3193" s="4">
        <v>1466186869</v>
      </c>
      <c r="L3193" s="11">
        <f t="shared" si="148"/>
        <v>42538.547094907401</v>
      </c>
      <c r="M3193" s="4" t="b">
        <v>0</v>
      </c>
      <c r="N3193" s="4">
        <v>4</v>
      </c>
      <c r="O3193" s="16">
        <f>(E3193/D3193)*100</f>
        <v>4.0266666666666664</v>
      </c>
      <c r="P3193" s="7">
        <f t="shared" si="149"/>
        <v>37.75</v>
      </c>
      <c r="Q3193" s="4" t="str">
        <f>LEFT(T3193,FIND("/",T3193,1)-1)</f>
        <v>theater</v>
      </c>
      <c r="R3193" s="4" t="str">
        <f>RIGHT(T3193,LEN(T3193)-FIND("/",T3193))</f>
        <v>musical</v>
      </c>
      <c r="S3193" s="4" t="b">
        <v>0</v>
      </c>
      <c r="T3193" s="4" t="s">
        <v>8305</v>
      </c>
    </row>
    <row r="3194" spans="1:20" ht="28.8" x14ac:dyDescent="0.3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11">
        <f t="shared" si="147"/>
        <v>42063.708333333336</v>
      </c>
      <c r="K3194" s="4">
        <v>1421274859</v>
      </c>
      <c r="L3194" s="11">
        <f t="shared" si="148"/>
        <v>42018.732164351844</v>
      </c>
      <c r="M3194" s="4" t="b">
        <v>0</v>
      </c>
      <c r="N3194" s="4">
        <v>8</v>
      </c>
      <c r="O3194" s="16">
        <f>(E3194/D3194)*100</f>
        <v>1.02</v>
      </c>
      <c r="P3194" s="7">
        <f t="shared" si="149"/>
        <v>12.75</v>
      </c>
      <c r="Q3194" s="4" t="str">
        <f>LEFT(T3194,FIND("/",T3194,1)-1)</f>
        <v>theater</v>
      </c>
      <c r="R3194" s="4" t="str">
        <f>RIGHT(T3194,LEN(T3194)-FIND("/",T3194))</f>
        <v>musical</v>
      </c>
      <c r="S3194" s="4" t="b">
        <v>0</v>
      </c>
      <c r="T3194" s="4" t="s">
        <v>8305</v>
      </c>
    </row>
    <row r="3195" spans="1:20" ht="28.8" x14ac:dyDescent="0.3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11">
        <f t="shared" si="147"/>
        <v>42055.759907407402</v>
      </c>
      <c r="K3195" s="4">
        <v>1420586056</v>
      </c>
      <c r="L3195" s="11">
        <f t="shared" si="148"/>
        <v>42010.759907407402</v>
      </c>
      <c r="M3195" s="4" t="b">
        <v>0</v>
      </c>
      <c r="N3195" s="4">
        <v>24</v>
      </c>
      <c r="O3195" s="16">
        <f>(E3195/D3195)*100</f>
        <v>11.74</v>
      </c>
      <c r="P3195" s="7">
        <f t="shared" si="149"/>
        <v>24.458333333333332</v>
      </c>
      <c r="Q3195" s="4" t="str">
        <f>LEFT(T3195,FIND("/",T3195,1)-1)</f>
        <v>theater</v>
      </c>
      <c r="R3195" s="4" t="str">
        <f>RIGHT(T3195,LEN(T3195)-FIND("/",T3195))</f>
        <v>musical</v>
      </c>
      <c r="S3195" s="4" t="b">
        <v>0</v>
      </c>
      <c r="T3195" s="4" t="s">
        <v>8305</v>
      </c>
    </row>
    <row r="3196" spans="1:20" ht="28.8" x14ac:dyDescent="0.3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11">
        <f t="shared" si="147"/>
        <v>42211.854143518511</v>
      </c>
      <c r="K3196" s="4">
        <v>1435368598</v>
      </c>
      <c r="L3196" s="11">
        <f t="shared" si="148"/>
        <v>42181.854143518511</v>
      </c>
      <c r="M3196" s="4" t="b">
        <v>0</v>
      </c>
      <c r="N3196" s="4">
        <v>0</v>
      </c>
      <c r="O3196" s="16">
        <f>(E3196/D3196)*100</f>
        <v>0</v>
      </c>
      <c r="P3196" s="7" t="e">
        <f t="shared" si="149"/>
        <v>#DIV/0!</v>
      </c>
      <c r="Q3196" s="4" t="str">
        <f>LEFT(T3196,FIND("/",T3196,1)-1)</f>
        <v>theater</v>
      </c>
      <c r="R3196" s="4" t="str">
        <f>RIGHT(T3196,LEN(T3196)-FIND("/",T3196))</f>
        <v>musical</v>
      </c>
      <c r="S3196" s="4" t="b">
        <v>0</v>
      </c>
      <c r="T3196" s="4" t="s">
        <v>8305</v>
      </c>
    </row>
    <row r="3197" spans="1:20" ht="28.8" x14ac:dyDescent="0.3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11">
        <f t="shared" si="147"/>
        <v>42047.385902777773</v>
      </c>
      <c r="K3197" s="4">
        <v>1421158542</v>
      </c>
      <c r="L3197" s="11">
        <f t="shared" si="148"/>
        <v>42017.385902777773</v>
      </c>
      <c r="M3197" s="4" t="b">
        <v>0</v>
      </c>
      <c r="N3197" s="4">
        <v>39</v>
      </c>
      <c r="O3197" s="16">
        <f>(E3197/D3197)*100</f>
        <v>59.142857142857139</v>
      </c>
      <c r="P3197" s="7">
        <f t="shared" si="149"/>
        <v>53.07692307692308</v>
      </c>
      <c r="Q3197" s="4" t="str">
        <f>LEFT(T3197,FIND("/",T3197,1)-1)</f>
        <v>theater</v>
      </c>
      <c r="R3197" s="4" t="str">
        <f>RIGHT(T3197,LEN(T3197)-FIND("/",T3197))</f>
        <v>musical</v>
      </c>
      <c r="S3197" s="4" t="b">
        <v>0</v>
      </c>
      <c r="T3197" s="4" t="s">
        <v>8305</v>
      </c>
    </row>
    <row r="3198" spans="1:20" x14ac:dyDescent="0.3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11">
        <f t="shared" si="147"/>
        <v>42217.374999999993</v>
      </c>
      <c r="K3198" s="4">
        <v>1433254875</v>
      </c>
      <c r="L3198" s="11">
        <f t="shared" si="148"/>
        <v>42157.389756944445</v>
      </c>
      <c r="M3198" s="4" t="b">
        <v>0</v>
      </c>
      <c r="N3198" s="4">
        <v>6</v>
      </c>
      <c r="O3198" s="16">
        <f>(E3198/D3198)*100</f>
        <v>0.06</v>
      </c>
      <c r="P3198" s="7">
        <f t="shared" si="149"/>
        <v>300</v>
      </c>
      <c r="Q3198" s="4" t="str">
        <f>LEFT(T3198,FIND("/",T3198,1)-1)</f>
        <v>theater</v>
      </c>
      <c r="R3198" s="4" t="str">
        <f>RIGHT(T3198,LEN(T3198)-FIND("/",T3198))</f>
        <v>musical</v>
      </c>
      <c r="S3198" s="4" t="b">
        <v>0</v>
      </c>
      <c r="T3198" s="4" t="s">
        <v>8305</v>
      </c>
    </row>
    <row r="3199" spans="1:20" x14ac:dyDescent="0.3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11">
        <f t="shared" si="147"/>
        <v>42039.28493055555</v>
      </c>
      <c r="K3199" s="4">
        <v>1420458618</v>
      </c>
      <c r="L3199" s="11">
        <f t="shared" si="148"/>
        <v>42009.28493055555</v>
      </c>
      <c r="M3199" s="4" t="b">
        <v>0</v>
      </c>
      <c r="N3199" s="4">
        <v>4</v>
      </c>
      <c r="O3199" s="16">
        <f>(E3199/D3199)*100</f>
        <v>11.450000000000001</v>
      </c>
      <c r="P3199" s="7">
        <f t="shared" si="149"/>
        <v>286.25</v>
      </c>
      <c r="Q3199" s="4" t="str">
        <f>LEFT(T3199,FIND("/",T3199,1)-1)</f>
        <v>theater</v>
      </c>
      <c r="R3199" s="4" t="str">
        <f>RIGHT(T3199,LEN(T3199)-FIND("/",T3199))</f>
        <v>musical</v>
      </c>
      <c r="S3199" s="4" t="b">
        <v>0</v>
      </c>
      <c r="T3199" s="4" t="s">
        <v>8305</v>
      </c>
    </row>
    <row r="3200" spans="1:20" ht="28.8" x14ac:dyDescent="0.3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11">
        <f t="shared" si="147"/>
        <v>42051.216168981475</v>
      </c>
      <c r="K3200" s="4">
        <v>1420798277</v>
      </c>
      <c r="L3200" s="11">
        <f t="shared" si="148"/>
        <v>42013.216168981475</v>
      </c>
      <c r="M3200" s="4" t="b">
        <v>0</v>
      </c>
      <c r="N3200" s="4">
        <v>3</v>
      </c>
      <c r="O3200" s="16">
        <f>(E3200/D3200)*100</f>
        <v>0.36666666666666664</v>
      </c>
      <c r="P3200" s="7">
        <f t="shared" si="149"/>
        <v>36.666666666666664</v>
      </c>
      <c r="Q3200" s="4" t="str">
        <f>LEFT(T3200,FIND("/",T3200,1)-1)</f>
        <v>theater</v>
      </c>
      <c r="R3200" s="4" t="str">
        <f>RIGHT(T3200,LEN(T3200)-FIND("/",T3200))</f>
        <v>musical</v>
      </c>
      <c r="S3200" s="4" t="b">
        <v>0</v>
      </c>
      <c r="T3200" s="4" t="s">
        <v>8305</v>
      </c>
    </row>
    <row r="3201" spans="1:20" x14ac:dyDescent="0.3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11">
        <f t="shared" si="147"/>
        <v>41888.666666666664</v>
      </c>
      <c r="K3201" s="4">
        <v>1407435418</v>
      </c>
      <c r="L3201" s="11">
        <f t="shared" si="148"/>
        <v>41858.553449074068</v>
      </c>
      <c r="M3201" s="4" t="b">
        <v>0</v>
      </c>
      <c r="N3201" s="4">
        <v>53</v>
      </c>
      <c r="O3201" s="16">
        <f>(E3201/D3201)*100</f>
        <v>52.16</v>
      </c>
      <c r="P3201" s="7">
        <f t="shared" si="149"/>
        <v>49.20754716981132</v>
      </c>
      <c r="Q3201" s="4" t="str">
        <f>LEFT(T3201,FIND("/",T3201,1)-1)</f>
        <v>theater</v>
      </c>
      <c r="R3201" s="4" t="str">
        <f>RIGHT(T3201,LEN(T3201)-FIND("/",T3201))</f>
        <v>musical</v>
      </c>
      <c r="S3201" s="4" t="b">
        <v>0</v>
      </c>
      <c r="T3201" s="4" t="s">
        <v>8305</v>
      </c>
    </row>
    <row r="3202" spans="1:20" ht="28.8" x14ac:dyDescent="0.3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11">
        <f t="shared" si="147"/>
        <v>42490.023611111108</v>
      </c>
      <c r="K3202" s="4">
        <v>1459410101</v>
      </c>
      <c r="L3202" s="11">
        <f t="shared" si="148"/>
        <v>42460.112280092588</v>
      </c>
      <c r="M3202" s="4" t="b">
        <v>0</v>
      </c>
      <c r="N3202" s="4">
        <v>1</v>
      </c>
      <c r="O3202" s="16">
        <f>(E3202/D3202)*100</f>
        <v>2E-3</v>
      </c>
      <c r="P3202" s="7">
        <f t="shared" si="149"/>
        <v>1</v>
      </c>
      <c r="Q3202" s="4" t="str">
        <f>LEFT(T3202,FIND("/",T3202,1)-1)</f>
        <v>theater</v>
      </c>
      <c r="R3202" s="4" t="str">
        <f>RIGHT(T3202,LEN(T3202)-FIND("/",T3202))</f>
        <v>musical</v>
      </c>
      <c r="S3202" s="4" t="b">
        <v>0</v>
      </c>
      <c r="T3202" s="4" t="s">
        <v>8305</v>
      </c>
    </row>
    <row r="3203" spans="1:20" ht="28.8" x14ac:dyDescent="0.3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11">
        <f t="shared" ref="J3203:J3266" si="150">(((I3203/60)/60)/24)+DATE(1970,1,1)+(-5/24)</f>
        <v>41882.558761574073</v>
      </c>
      <c r="K3203" s="4">
        <v>1407695077</v>
      </c>
      <c r="L3203" s="11">
        <f t="shared" ref="L3203:L3266" si="151">(((K3203/60)/60)/24)+DATE(1970,1,1)+(-5/24)</f>
        <v>41861.558761574073</v>
      </c>
      <c r="M3203" s="4" t="b">
        <v>0</v>
      </c>
      <c r="N3203" s="4">
        <v>2</v>
      </c>
      <c r="O3203" s="16">
        <f>(E3203/D3203)*100</f>
        <v>1.25</v>
      </c>
      <c r="P3203" s="7">
        <f t="shared" ref="P3203:P3266" si="152">(E3203/N3203)</f>
        <v>12.5</v>
      </c>
      <c r="Q3203" s="4" t="str">
        <f>LEFT(T3203,FIND("/",T3203,1)-1)</f>
        <v>theater</v>
      </c>
      <c r="R3203" s="4" t="str">
        <f>RIGHT(T3203,LEN(T3203)-FIND("/",T3203))</f>
        <v>musical</v>
      </c>
      <c r="S3203" s="4" t="b">
        <v>0</v>
      </c>
      <c r="T3203" s="4" t="s">
        <v>8305</v>
      </c>
    </row>
    <row r="3204" spans="1:20" ht="28.8" x14ac:dyDescent="0.3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11">
        <f t="shared" si="150"/>
        <v>42352.040972222218</v>
      </c>
      <c r="K3204" s="4">
        <v>1445027346</v>
      </c>
      <c r="L3204" s="11">
        <f t="shared" si="151"/>
        <v>42293.645208333335</v>
      </c>
      <c r="M3204" s="4" t="b">
        <v>0</v>
      </c>
      <c r="N3204" s="4">
        <v>25</v>
      </c>
      <c r="O3204" s="16">
        <f>(E3204/D3204)*100</f>
        <v>54.52</v>
      </c>
      <c r="P3204" s="7">
        <f t="shared" si="152"/>
        <v>109.04</v>
      </c>
      <c r="Q3204" s="4" t="str">
        <f>LEFT(T3204,FIND("/",T3204,1)-1)</f>
        <v>theater</v>
      </c>
      <c r="R3204" s="4" t="str">
        <f>RIGHT(T3204,LEN(T3204)-FIND("/",T3204))</f>
        <v>musical</v>
      </c>
      <c r="S3204" s="4" t="b">
        <v>0</v>
      </c>
      <c r="T3204" s="4" t="s">
        <v>8305</v>
      </c>
    </row>
    <row r="3205" spans="1:20" x14ac:dyDescent="0.3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11">
        <f t="shared" si="150"/>
        <v>42272.780347222222</v>
      </c>
      <c r="K3205" s="4">
        <v>1440632622</v>
      </c>
      <c r="L3205" s="11">
        <f t="shared" si="151"/>
        <v>42242.780347222222</v>
      </c>
      <c r="M3205" s="4" t="b">
        <v>0</v>
      </c>
      <c r="N3205" s="4">
        <v>6</v>
      </c>
      <c r="O3205" s="16">
        <f>(E3205/D3205)*100</f>
        <v>25</v>
      </c>
      <c r="P3205" s="7">
        <f t="shared" si="152"/>
        <v>41.666666666666664</v>
      </c>
      <c r="Q3205" s="4" t="str">
        <f>LEFT(T3205,FIND("/",T3205,1)-1)</f>
        <v>theater</v>
      </c>
      <c r="R3205" s="4" t="str">
        <f>RIGHT(T3205,LEN(T3205)-FIND("/",T3205))</f>
        <v>musical</v>
      </c>
      <c r="S3205" s="4" t="b">
        <v>0</v>
      </c>
      <c r="T3205" s="4" t="s">
        <v>8305</v>
      </c>
    </row>
    <row r="3206" spans="1:20" ht="28.8" x14ac:dyDescent="0.3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11">
        <f t="shared" si="150"/>
        <v>42202.468055555553</v>
      </c>
      <c r="K3206" s="4">
        <v>1434558479</v>
      </c>
      <c r="L3206" s="11">
        <f t="shared" si="151"/>
        <v>42172.477766203701</v>
      </c>
      <c r="M3206" s="4" t="b">
        <v>0</v>
      </c>
      <c r="N3206" s="4">
        <v>0</v>
      </c>
      <c r="O3206" s="16">
        <f>(E3206/D3206)*100</f>
        <v>0</v>
      </c>
      <c r="P3206" s="7" t="e">
        <f t="shared" si="152"/>
        <v>#DIV/0!</v>
      </c>
      <c r="Q3206" s="4" t="str">
        <f>LEFT(T3206,FIND("/",T3206,1)-1)</f>
        <v>theater</v>
      </c>
      <c r="R3206" s="4" t="str">
        <f>RIGHT(T3206,LEN(T3206)-FIND("/",T3206))</f>
        <v>musical</v>
      </c>
      <c r="S3206" s="4" t="b">
        <v>0</v>
      </c>
      <c r="T3206" s="4" t="s">
        <v>8305</v>
      </c>
    </row>
    <row r="3207" spans="1:20" ht="28.8" x14ac:dyDescent="0.3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11">
        <f t="shared" si="150"/>
        <v>42125.166342592587</v>
      </c>
      <c r="K3207" s="4">
        <v>1427878772</v>
      </c>
      <c r="L3207" s="11">
        <f t="shared" si="151"/>
        <v>42095.166342592587</v>
      </c>
      <c r="M3207" s="4" t="b">
        <v>0</v>
      </c>
      <c r="N3207" s="4">
        <v>12</v>
      </c>
      <c r="O3207" s="16">
        <f>(E3207/D3207)*100</f>
        <v>3.4125000000000001</v>
      </c>
      <c r="P3207" s="7">
        <f t="shared" si="152"/>
        <v>22.75</v>
      </c>
      <c r="Q3207" s="4" t="str">
        <f>LEFT(T3207,FIND("/",T3207,1)-1)</f>
        <v>theater</v>
      </c>
      <c r="R3207" s="4" t="str">
        <f>RIGHT(T3207,LEN(T3207)-FIND("/",T3207))</f>
        <v>musical</v>
      </c>
      <c r="S3207" s="4" t="b">
        <v>0</v>
      </c>
      <c r="T3207" s="4" t="s">
        <v>8305</v>
      </c>
    </row>
    <row r="3208" spans="1:20" ht="28.8" x14ac:dyDescent="0.3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11">
        <f t="shared" si="150"/>
        <v>42266.067719907405</v>
      </c>
      <c r="K3208" s="4">
        <v>1440052651</v>
      </c>
      <c r="L3208" s="11">
        <f t="shared" si="151"/>
        <v>42236.067719907405</v>
      </c>
      <c r="M3208" s="4" t="b">
        <v>0</v>
      </c>
      <c r="N3208" s="4">
        <v>0</v>
      </c>
      <c r="O3208" s="16">
        <f>(E3208/D3208)*100</f>
        <v>0</v>
      </c>
      <c r="P3208" s="7" t="e">
        <f t="shared" si="152"/>
        <v>#DIV/0!</v>
      </c>
      <c r="Q3208" s="4" t="str">
        <f>LEFT(T3208,FIND("/",T3208,1)-1)</f>
        <v>theater</v>
      </c>
      <c r="R3208" s="4" t="str">
        <f>RIGHT(T3208,LEN(T3208)-FIND("/",T3208))</f>
        <v>musical</v>
      </c>
      <c r="S3208" s="4" t="b">
        <v>0</v>
      </c>
      <c r="T3208" s="4" t="s">
        <v>8305</v>
      </c>
    </row>
    <row r="3209" spans="1:20" ht="28.8" x14ac:dyDescent="0.3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11">
        <f t="shared" si="150"/>
        <v>42117.027858796289</v>
      </c>
      <c r="K3209" s="4">
        <v>1424587207</v>
      </c>
      <c r="L3209" s="11">
        <f t="shared" si="151"/>
        <v>42057.069525462961</v>
      </c>
      <c r="M3209" s="4" t="b">
        <v>0</v>
      </c>
      <c r="N3209" s="4">
        <v>36</v>
      </c>
      <c r="O3209" s="16">
        <f>(E3209/D3209)*100</f>
        <v>46.36363636363636</v>
      </c>
      <c r="P3209" s="7">
        <f t="shared" si="152"/>
        <v>70.833333333333329</v>
      </c>
      <c r="Q3209" s="4" t="str">
        <f>LEFT(T3209,FIND("/",T3209,1)-1)</f>
        <v>theater</v>
      </c>
      <c r="R3209" s="4" t="str">
        <f>RIGHT(T3209,LEN(T3209)-FIND("/",T3209))</f>
        <v>musical</v>
      </c>
      <c r="S3209" s="4" t="b">
        <v>0</v>
      </c>
      <c r="T3209" s="4" t="s">
        <v>8305</v>
      </c>
    </row>
    <row r="3210" spans="1:20" ht="28.8" x14ac:dyDescent="0.3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11">
        <f t="shared" si="150"/>
        <v>41848.396724537037</v>
      </c>
      <c r="K3210" s="4">
        <v>1404743477</v>
      </c>
      <c r="L3210" s="11">
        <f t="shared" si="151"/>
        <v>41827.396724537037</v>
      </c>
      <c r="M3210" s="4" t="b">
        <v>1</v>
      </c>
      <c r="N3210" s="4">
        <v>82</v>
      </c>
      <c r="O3210" s="16">
        <f>(E3210/D3210)*100</f>
        <v>103.49999999999999</v>
      </c>
      <c r="P3210" s="7">
        <f t="shared" si="152"/>
        <v>63.109756097560975</v>
      </c>
      <c r="Q3210" s="4" t="str">
        <f>LEFT(T3210,FIND("/",T3210,1)-1)</f>
        <v>theater</v>
      </c>
      <c r="R3210" s="4" t="str">
        <f>RIGHT(T3210,LEN(T3210)-FIND("/",T3210))</f>
        <v>plays</v>
      </c>
      <c r="S3210" s="4" t="b">
        <v>1</v>
      </c>
      <c r="T3210" s="4" t="s">
        <v>8271</v>
      </c>
    </row>
    <row r="3211" spans="1:20" ht="28.8" x14ac:dyDescent="0.3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11">
        <f t="shared" si="150"/>
        <v>41810.75</v>
      </c>
      <c r="K3211" s="4">
        <v>1400512658</v>
      </c>
      <c r="L3211" s="11">
        <f t="shared" si="151"/>
        <v>41778.428912037038</v>
      </c>
      <c r="M3211" s="4" t="b">
        <v>1</v>
      </c>
      <c r="N3211" s="4">
        <v>226</v>
      </c>
      <c r="O3211" s="16">
        <f>(E3211/D3211)*100</f>
        <v>119.32315789473684</v>
      </c>
      <c r="P3211" s="7">
        <f t="shared" si="152"/>
        <v>50.157964601769912</v>
      </c>
      <c r="Q3211" s="4" t="str">
        <f>LEFT(T3211,FIND("/",T3211,1)-1)</f>
        <v>theater</v>
      </c>
      <c r="R3211" s="4" t="str">
        <f>RIGHT(T3211,LEN(T3211)-FIND("/",T3211))</f>
        <v>plays</v>
      </c>
      <c r="S3211" s="4" t="b">
        <v>1</v>
      </c>
      <c r="T3211" s="4" t="s">
        <v>8271</v>
      </c>
    </row>
    <row r="3212" spans="1:20" ht="28.8" x14ac:dyDescent="0.3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11">
        <f t="shared" si="150"/>
        <v>41060.957638888889</v>
      </c>
      <c r="K3212" s="4">
        <v>1334442519</v>
      </c>
      <c r="L3212" s="11">
        <f t="shared" si="151"/>
        <v>41013.728229166663</v>
      </c>
      <c r="M3212" s="4" t="b">
        <v>1</v>
      </c>
      <c r="N3212" s="4">
        <v>60</v>
      </c>
      <c r="O3212" s="16">
        <f>(E3212/D3212)*100</f>
        <v>125.76666666666667</v>
      </c>
      <c r="P3212" s="7">
        <f t="shared" si="152"/>
        <v>62.883333333333333</v>
      </c>
      <c r="Q3212" s="4" t="str">
        <f>LEFT(T3212,FIND("/",T3212,1)-1)</f>
        <v>theater</v>
      </c>
      <c r="R3212" s="4" t="str">
        <f>RIGHT(T3212,LEN(T3212)-FIND("/",T3212))</f>
        <v>plays</v>
      </c>
      <c r="S3212" s="4" t="b">
        <v>1</v>
      </c>
      <c r="T3212" s="4" t="s">
        <v>8271</v>
      </c>
    </row>
    <row r="3213" spans="1:20" ht="28.8" x14ac:dyDescent="0.3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11">
        <f t="shared" si="150"/>
        <v>41865.875</v>
      </c>
      <c r="K3213" s="4">
        <v>1405346680</v>
      </c>
      <c r="L3213" s="11">
        <f t="shared" si="151"/>
        <v>41834.378240740742</v>
      </c>
      <c r="M3213" s="4" t="b">
        <v>1</v>
      </c>
      <c r="N3213" s="4">
        <v>322</v>
      </c>
      <c r="O3213" s="16">
        <f>(E3213/D3213)*100</f>
        <v>119.74347826086958</v>
      </c>
      <c r="P3213" s="7">
        <f t="shared" si="152"/>
        <v>85.531055900621112</v>
      </c>
      <c r="Q3213" s="4" t="str">
        <f>LEFT(T3213,FIND("/",T3213,1)-1)</f>
        <v>theater</v>
      </c>
      <c r="R3213" s="4" t="str">
        <f>RIGHT(T3213,LEN(T3213)-FIND("/",T3213))</f>
        <v>plays</v>
      </c>
      <c r="S3213" s="4" t="b">
        <v>1</v>
      </c>
      <c r="T3213" s="4" t="s">
        <v>8271</v>
      </c>
    </row>
    <row r="3214" spans="1:20" x14ac:dyDescent="0.3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11">
        <f t="shared" si="150"/>
        <v>41859.587395833332</v>
      </c>
      <c r="K3214" s="4">
        <v>1404932751</v>
      </c>
      <c r="L3214" s="11">
        <f t="shared" si="151"/>
        <v>41829.587395833332</v>
      </c>
      <c r="M3214" s="4" t="b">
        <v>1</v>
      </c>
      <c r="N3214" s="4">
        <v>94</v>
      </c>
      <c r="O3214" s="16">
        <f>(E3214/D3214)*100</f>
        <v>126.25</v>
      </c>
      <c r="P3214" s="7">
        <f t="shared" si="152"/>
        <v>53.723404255319146</v>
      </c>
      <c r="Q3214" s="4" t="str">
        <f>LEFT(T3214,FIND("/",T3214,1)-1)</f>
        <v>theater</v>
      </c>
      <c r="R3214" s="4" t="str">
        <f>RIGHT(T3214,LEN(T3214)-FIND("/",T3214))</f>
        <v>plays</v>
      </c>
      <c r="S3214" s="4" t="b">
        <v>1</v>
      </c>
      <c r="T3214" s="4" t="s">
        <v>8271</v>
      </c>
    </row>
    <row r="3215" spans="1:20" ht="28.8" x14ac:dyDescent="0.3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11">
        <f t="shared" si="150"/>
        <v>42211.555081018516</v>
      </c>
      <c r="K3215" s="4">
        <v>1434478759</v>
      </c>
      <c r="L3215" s="11">
        <f t="shared" si="151"/>
        <v>42171.555081018516</v>
      </c>
      <c r="M3215" s="4" t="b">
        <v>1</v>
      </c>
      <c r="N3215" s="4">
        <v>47</v>
      </c>
      <c r="O3215" s="16">
        <f>(E3215/D3215)*100</f>
        <v>100.11666666666667</v>
      </c>
      <c r="P3215" s="7">
        <f t="shared" si="152"/>
        <v>127.80851063829788</v>
      </c>
      <c r="Q3215" s="4" t="str">
        <f>LEFT(T3215,FIND("/",T3215,1)-1)</f>
        <v>theater</v>
      </c>
      <c r="R3215" s="4" t="str">
        <f>RIGHT(T3215,LEN(T3215)-FIND("/",T3215))</f>
        <v>plays</v>
      </c>
      <c r="S3215" s="4" t="b">
        <v>1</v>
      </c>
      <c r="T3215" s="4" t="s">
        <v>8271</v>
      </c>
    </row>
    <row r="3216" spans="1:20" ht="28.8" x14ac:dyDescent="0.3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11">
        <f t="shared" si="150"/>
        <v>42374.788194444445</v>
      </c>
      <c r="K3216" s="4">
        <v>1448823673</v>
      </c>
      <c r="L3216" s="11">
        <f t="shared" si="151"/>
        <v>42337.584178240737</v>
      </c>
      <c r="M3216" s="4" t="b">
        <v>1</v>
      </c>
      <c r="N3216" s="4">
        <v>115</v>
      </c>
      <c r="O3216" s="16">
        <f>(E3216/D3216)*100</f>
        <v>102.13333333333334</v>
      </c>
      <c r="P3216" s="7">
        <f t="shared" si="152"/>
        <v>106.57391304347826</v>
      </c>
      <c r="Q3216" s="4" t="str">
        <f>LEFT(T3216,FIND("/",T3216,1)-1)</f>
        <v>theater</v>
      </c>
      <c r="R3216" s="4" t="str">
        <f>RIGHT(T3216,LEN(T3216)-FIND("/",T3216))</f>
        <v>plays</v>
      </c>
      <c r="S3216" s="4" t="b">
        <v>1</v>
      </c>
      <c r="T3216" s="4" t="s">
        <v>8271</v>
      </c>
    </row>
    <row r="3217" spans="1:20" ht="57.6" x14ac:dyDescent="0.3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11">
        <f t="shared" si="150"/>
        <v>42256.957638888889</v>
      </c>
      <c r="K3217" s="4">
        <v>1438617471</v>
      </c>
      <c r="L3217" s="11">
        <f t="shared" si="151"/>
        <v>42219.456840277773</v>
      </c>
      <c r="M3217" s="4" t="b">
        <v>1</v>
      </c>
      <c r="N3217" s="4">
        <v>134</v>
      </c>
      <c r="O3217" s="16">
        <f>(E3217/D3217)*100</f>
        <v>100.35142857142858</v>
      </c>
      <c r="P3217" s="7">
        <f t="shared" si="152"/>
        <v>262.11194029850748</v>
      </c>
      <c r="Q3217" s="4" t="str">
        <f>LEFT(T3217,FIND("/",T3217,1)-1)</f>
        <v>theater</v>
      </c>
      <c r="R3217" s="4" t="str">
        <f>RIGHT(T3217,LEN(T3217)-FIND("/",T3217))</f>
        <v>plays</v>
      </c>
      <c r="S3217" s="4" t="b">
        <v>1</v>
      </c>
      <c r="T3217" s="4" t="s">
        <v>8271</v>
      </c>
    </row>
    <row r="3218" spans="1:20" ht="28.8" x14ac:dyDescent="0.3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11">
        <f t="shared" si="150"/>
        <v>42196.395833333336</v>
      </c>
      <c r="K3218" s="4">
        <v>1433934371</v>
      </c>
      <c r="L3218" s="11">
        <f t="shared" si="151"/>
        <v>42165.254293981481</v>
      </c>
      <c r="M3218" s="4" t="b">
        <v>1</v>
      </c>
      <c r="N3218" s="4">
        <v>35</v>
      </c>
      <c r="O3218" s="16">
        <f>(E3218/D3218)*100</f>
        <v>100.05</v>
      </c>
      <c r="P3218" s="7">
        <f t="shared" si="152"/>
        <v>57.171428571428571</v>
      </c>
      <c r="Q3218" s="4" t="str">
        <f>LEFT(T3218,FIND("/",T3218,1)-1)</f>
        <v>theater</v>
      </c>
      <c r="R3218" s="4" t="str">
        <f>RIGHT(T3218,LEN(T3218)-FIND("/",T3218))</f>
        <v>plays</v>
      </c>
      <c r="S3218" s="4" t="b">
        <v>1</v>
      </c>
      <c r="T3218" s="4" t="s">
        <v>8271</v>
      </c>
    </row>
    <row r="3219" spans="1:20" x14ac:dyDescent="0.3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11">
        <f t="shared" si="150"/>
        <v>42678.337777777771</v>
      </c>
      <c r="K3219" s="4">
        <v>1475672784</v>
      </c>
      <c r="L3219" s="11">
        <f t="shared" si="151"/>
        <v>42648.337777777771</v>
      </c>
      <c r="M3219" s="4" t="b">
        <v>1</v>
      </c>
      <c r="N3219" s="4">
        <v>104</v>
      </c>
      <c r="O3219" s="16">
        <f>(E3219/D3219)*100</f>
        <v>116.02222222222223</v>
      </c>
      <c r="P3219" s="7">
        <f t="shared" si="152"/>
        <v>50.20192307692308</v>
      </c>
      <c r="Q3219" s="4" t="str">
        <f>LEFT(T3219,FIND("/",T3219,1)-1)</f>
        <v>theater</v>
      </c>
      <c r="R3219" s="4" t="str">
        <f>RIGHT(T3219,LEN(T3219)-FIND("/",T3219))</f>
        <v>plays</v>
      </c>
      <c r="S3219" s="4" t="b">
        <v>1</v>
      </c>
      <c r="T3219" s="4" t="s">
        <v>8271</v>
      </c>
    </row>
    <row r="3220" spans="1:20" ht="28.8" x14ac:dyDescent="0.3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11">
        <f t="shared" si="150"/>
        <v>42003.791666666664</v>
      </c>
      <c r="K3220" s="4">
        <v>1417132986</v>
      </c>
      <c r="L3220" s="11">
        <f t="shared" si="151"/>
        <v>41970.793819444443</v>
      </c>
      <c r="M3220" s="4" t="b">
        <v>1</v>
      </c>
      <c r="N3220" s="4">
        <v>184</v>
      </c>
      <c r="O3220" s="16">
        <f>(E3220/D3220)*100</f>
        <v>102.1</v>
      </c>
      <c r="P3220" s="7">
        <f t="shared" si="152"/>
        <v>66.586956521739125</v>
      </c>
      <c r="Q3220" s="4" t="str">
        <f>LEFT(T3220,FIND("/",T3220,1)-1)</f>
        <v>theater</v>
      </c>
      <c r="R3220" s="4" t="str">
        <f>RIGHT(T3220,LEN(T3220)-FIND("/",T3220))</f>
        <v>plays</v>
      </c>
      <c r="S3220" s="4" t="b">
        <v>1</v>
      </c>
      <c r="T3220" s="4" t="s">
        <v>8271</v>
      </c>
    </row>
    <row r="3221" spans="1:20" x14ac:dyDescent="0.3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11">
        <f t="shared" si="150"/>
        <v>42085.733182870368</v>
      </c>
      <c r="K3221" s="4">
        <v>1424043347</v>
      </c>
      <c r="L3221" s="11">
        <f t="shared" si="151"/>
        <v>42050.77484953704</v>
      </c>
      <c r="M3221" s="4" t="b">
        <v>1</v>
      </c>
      <c r="N3221" s="4">
        <v>119</v>
      </c>
      <c r="O3221" s="16">
        <f>(E3221/D3221)*100</f>
        <v>100.11000000000001</v>
      </c>
      <c r="P3221" s="7">
        <f t="shared" si="152"/>
        <v>168.25210084033614</v>
      </c>
      <c r="Q3221" s="4" t="str">
        <f>LEFT(T3221,FIND("/",T3221,1)-1)</f>
        <v>theater</v>
      </c>
      <c r="R3221" s="4" t="str">
        <f>RIGHT(T3221,LEN(T3221)-FIND("/",T3221))</f>
        <v>plays</v>
      </c>
      <c r="S3221" s="4" t="b">
        <v>1</v>
      </c>
      <c r="T3221" s="4" t="s">
        <v>8271</v>
      </c>
    </row>
    <row r="3222" spans="1:20" x14ac:dyDescent="0.3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11">
        <f t="shared" si="150"/>
        <v>42806.666666666664</v>
      </c>
      <c r="K3222" s="4">
        <v>1486411204</v>
      </c>
      <c r="L3222" s="11">
        <f t="shared" si="151"/>
        <v>42772.625046296293</v>
      </c>
      <c r="M3222" s="4" t="b">
        <v>1</v>
      </c>
      <c r="N3222" s="4">
        <v>59</v>
      </c>
      <c r="O3222" s="16">
        <f>(E3222/D3222)*100</f>
        <v>100.84</v>
      </c>
      <c r="P3222" s="7">
        <f t="shared" si="152"/>
        <v>256.37288135593218</v>
      </c>
      <c r="Q3222" s="4" t="str">
        <f>LEFT(T3222,FIND("/",T3222,1)-1)</f>
        <v>theater</v>
      </c>
      <c r="R3222" s="4" t="str">
        <f>RIGHT(T3222,LEN(T3222)-FIND("/",T3222))</f>
        <v>plays</v>
      </c>
      <c r="S3222" s="4" t="b">
        <v>1</v>
      </c>
      <c r="T3222" s="4" t="s">
        <v>8271</v>
      </c>
    </row>
    <row r="3223" spans="1:20" ht="28.8" x14ac:dyDescent="0.3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11">
        <f t="shared" si="150"/>
        <v>42190.488460648143</v>
      </c>
      <c r="K3223" s="4">
        <v>1433090603</v>
      </c>
      <c r="L3223" s="11">
        <f t="shared" si="151"/>
        <v>42155.488460648143</v>
      </c>
      <c r="M3223" s="4" t="b">
        <v>1</v>
      </c>
      <c r="N3223" s="4">
        <v>113</v>
      </c>
      <c r="O3223" s="16">
        <f>(E3223/D3223)*100</f>
        <v>103.42499999999998</v>
      </c>
      <c r="P3223" s="7">
        <f t="shared" si="152"/>
        <v>36.610619469026545</v>
      </c>
      <c r="Q3223" s="4" t="str">
        <f>LEFT(T3223,FIND("/",T3223,1)-1)</f>
        <v>theater</v>
      </c>
      <c r="R3223" s="4" t="str">
        <f>RIGHT(T3223,LEN(T3223)-FIND("/",T3223))</f>
        <v>plays</v>
      </c>
      <c r="S3223" s="4" t="b">
        <v>1</v>
      </c>
      <c r="T3223" s="4" t="s">
        <v>8271</v>
      </c>
    </row>
    <row r="3224" spans="1:20" x14ac:dyDescent="0.3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11">
        <f t="shared" si="150"/>
        <v>42301.686805555553</v>
      </c>
      <c r="K3224" s="4">
        <v>1443016697</v>
      </c>
      <c r="L3224" s="11">
        <f t="shared" si="151"/>
        <v>42270.373807870368</v>
      </c>
      <c r="M3224" s="4" t="b">
        <v>1</v>
      </c>
      <c r="N3224" s="4">
        <v>84</v>
      </c>
      <c r="O3224" s="16">
        <f>(E3224/D3224)*100</f>
        <v>124.8</v>
      </c>
      <c r="P3224" s="7">
        <f t="shared" si="152"/>
        <v>37.142857142857146</v>
      </c>
      <c r="Q3224" s="4" t="str">
        <f>LEFT(T3224,FIND("/",T3224,1)-1)</f>
        <v>theater</v>
      </c>
      <c r="R3224" s="4" t="str">
        <f>RIGHT(T3224,LEN(T3224)-FIND("/",T3224))</f>
        <v>plays</v>
      </c>
      <c r="S3224" s="4" t="b">
        <v>1</v>
      </c>
      <c r="T3224" s="4" t="s">
        <v>8271</v>
      </c>
    </row>
    <row r="3225" spans="1:20" ht="28.8" x14ac:dyDescent="0.3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11">
        <f t="shared" si="150"/>
        <v>42236.62703703704</v>
      </c>
      <c r="K3225" s="4">
        <v>1437508976</v>
      </c>
      <c r="L3225" s="11">
        <f t="shared" si="151"/>
        <v>42206.62703703704</v>
      </c>
      <c r="M3225" s="4" t="b">
        <v>1</v>
      </c>
      <c r="N3225" s="4">
        <v>74</v>
      </c>
      <c r="O3225" s="16">
        <f>(E3225/D3225)*100</f>
        <v>109.51612903225806</v>
      </c>
      <c r="P3225" s="7">
        <f t="shared" si="152"/>
        <v>45.878378378378379</v>
      </c>
      <c r="Q3225" s="4" t="str">
        <f>LEFT(T3225,FIND("/",T3225,1)-1)</f>
        <v>theater</v>
      </c>
      <c r="R3225" s="4" t="str">
        <f>RIGHT(T3225,LEN(T3225)-FIND("/",T3225))</f>
        <v>plays</v>
      </c>
      <c r="S3225" s="4" t="b">
        <v>1</v>
      </c>
      <c r="T3225" s="4" t="s">
        <v>8271</v>
      </c>
    </row>
    <row r="3226" spans="1:20" ht="28.8" x14ac:dyDescent="0.3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11">
        <f t="shared" si="150"/>
        <v>42744.999999999993</v>
      </c>
      <c r="K3226" s="4">
        <v>1479932713</v>
      </c>
      <c r="L3226" s="11">
        <f t="shared" si="151"/>
        <v>42697.642511574071</v>
      </c>
      <c r="M3226" s="4" t="b">
        <v>1</v>
      </c>
      <c r="N3226" s="4">
        <v>216</v>
      </c>
      <c r="O3226" s="16">
        <f>(E3226/D3226)*100</f>
        <v>102.03333333333333</v>
      </c>
      <c r="P3226" s="7">
        <f t="shared" si="152"/>
        <v>141.71296296296296</v>
      </c>
      <c r="Q3226" s="4" t="str">
        <f>LEFT(T3226,FIND("/",T3226,1)-1)</f>
        <v>theater</v>
      </c>
      <c r="R3226" s="4" t="str">
        <f>RIGHT(T3226,LEN(T3226)-FIND("/",T3226))</f>
        <v>plays</v>
      </c>
      <c r="S3226" s="4" t="b">
        <v>1</v>
      </c>
      <c r="T3226" s="4" t="s">
        <v>8271</v>
      </c>
    </row>
    <row r="3227" spans="1:20" x14ac:dyDescent="0.3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11">
        <f t="shared" si="150"/>
        <v>42524.666666666664</v>
      </c>
      <c r="K3227" s="4">
        <v>1463145938</v>
      </c>
      <c r="L3227" s="11">
        <f t="shared" si="151"/>
        <v>42503.351134259261</v>
      </c>
      <c r="M3227" s="4" t="b">
        <v>1</v>
      </c>
      <c r="N3227" s="4">
        <v>39</v>
      </c>
      <c r="O3227" s="16">
        <f>(E3227/D3227)*100</f>
        <v>102.35000000000001</v>
      </c>
      <c r="P3227" s="7">
        <f t="shared" si="152"/>
        <v>52.487179487179489</v>
      </c>
      <c r="Q3227" s="4" t="str">
        <f>LEFT(T3227,FIND("/",T3227,1)-1)</f>
        <v>theater</v>
      </c>
      <c r="R3227" s="4" t="str">
        <f>RIGHT(T3227,LEN(T3227)-FIND("/",T3227))</f>
        <v>plays</v>
      </c>
      <c r="S3227" s="4" t="b">
        <v>1</v>
      </c>
      <c r="T3227" s="4" t="s">
        <v>8271</v>
      </c>
    </row>
    <row r="3228" spans="1:20" ht="28.8" x14ac:dyDescent="0.3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11">
        <f t="shared" si="150"/>
        <v>42307.375138888885</v>
      </c>
      <c r="K3228" s="4">
        <v>1443621612</v>
      </c>
      <c r="L3228" s="11">
        <f t="shared" si="151"/>
        <v>42277.375138888885</v>
      </c>
      <c r="M3228" s="4" t="b">
        <v>1</v>
      </c>
      <c r="N3228" s="4">
        <v>21</v>
      </c>
      <c r="O3228" s="16">
        <f>(E3228/D3228)*100</f>
        <v>104.16666666666667</v>
      </c>
      <c r="P3228" s="7">
        <f t="shared" si="152"/>
        <v>59.523809523809526</v>
      </c>
      <c r="Q3228" s="4" t="str">
        <f>LEFT(T3228,FIND("/",T3228,1)-1)</f>
        <v>theater</v>
      </c>
      <c r="R3228" s="4" t="str">
        <f>RIGHT(T3228,LEN(T3228)-FIND("/",T3228))</f>
        <v>plays</v>
      </c>
      <c r="S3228" s="4" t="b">
        <v>1</v>
      </c>
      <c r="T3228" s="4" t="s">
        <v>8271</v>
      </c>
    </row>
    <row r="3229" spans="1:20" ht="28.8" x14ac:dyDescent="0.3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11">
        <f t="shared" si="150"/>
        <v>42752.674027777779</v>
      </c>
      <c r="K3229" s="4">
        <v>1482095436</v>
      </c>
      <c r="L3229" s="11">
        <f t="shared" si="151"/>
        <v>42722.674027777779</v>
      </c>
      <c r="M3229" s="4" t="b">
        <v>0</v>
      </c>
      <c r="N3229" s="4">
        <v>30</v>
      </c>
      <c r="O3229" s="16">
        <f>(E3229/D3229)*100</f>
        <v>125</v>
      </c>
      <c r="P3229" s="7">
        <f t="shared" si="152"/>
        <v>50</v>
      </c>
      <c r="Q3229" s="4" t="str">
        <f>LEFT(T3229,FIND("/",T3229,1)-1)</f>
        <v>theater</v>
      </c>
      <c r="R3229" s="4" t="str">
        <f>RIGHT(T3229,LEN(T3229)-FIND("/",T3229))</f>
        <v>plays</v>
      </c>
      <c r="S3229" s="4" t="b">
        <v>1</v>
      </c>
      <c r="T3229" s="4" t="s">
        <v>8271</v>
      </c>
    </row>
    <row r="3230" spans="1:20" x14ac:dyDescent="0.3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11">
        <f t="shared" si="150"/>
        <v>42354.999305555553</v>
      </c>
      <c r="K3230" s="4">
        <v>1447606884</v>
      </c>
      <c r="L3230" s="11">
        <f t="shared" si="151"/>
        <v>42323.500972222224</v>
      </c>
      <c r="M3230" s="4" t="b">
        <v>1</v>
      </c>
      <c r="N3230" s="4">
        <v>37</v>
      </c>
      <c r="O3230" s="16">
        <f>(E3230/D3230)*100</f>
        <v>102.34285714285714</v>
      </c>
      <c r="P3230" s="7">
        <f t="shared" si="152"/>
        <v>193.62162162162161</v>
      </c>
      <c r="Q3230" s="4" t="str">
        <f>LEFT(T3230,FIND("/",T3230,1)-1)</f>
        <v>theater</v>
      </c>
      <c r="R3230" s="4" t="str">
        <f>RIGHT(T3230,LEN(T3230)-FIND("/",T3230))</f>
        <v>plays</v>
      </c>
      <c r="S3230" s="4" t="b">
        <v>1</v>
      </c>
      <c r="T3230" s="4" t="s">
        <v>8271</v>
      </c>
    </row>
    <row r="3231" spans="1:20" x14ac:dyDescent="0.3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11">
        <f t="shared" si="150"/>
        <v>41963.124976851854</v>
      </c>
      <c r="K3231" s="4">
        <v>1413874798</v>
      </c>
      <c r="L3231" s="11">
        <f t="shared" si="151"/>
        <v>41933.083310185182</v>
      </c>
      <c r="M3231" s="4" t="b">
        <v>1</v>
      </c>
      <c r="N3231" s="4">
        <v>202</v>
      </c>
      <c r="O3231" s="16">
        <f>(E3231/D3231)*100</f>
        <v>107.86500000000001</v>
      </c>
      <c r="P3231" s="7">
        <f t="shared" si="152"/>
        <v>106.79702970297029</v>
      </c>
      <c r="Q3231" s="4" t="str">
        <f>LEFT(T3231,FIND("/",T3231,1)-1)</f>
        <v>theater</v>
      </c>
      <c r="R3231" s="4" t="str">
        <f>RIGHT(T3231,LEN(T3231)-FIND("/",T3231))</f>
        <v>plays</v>
      </c>
      <c r="S3231" s="4" t="b">
        <v>1</v>
      </c>
      <c r="T3231" s="4" t="s">
        <v>8271</v>
      </c>
    </row>
    <row r="3232" spans="1:20" ht="28.8" x14ac:dyDescent="0.3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11">
        <f t="shared" si="150"/>
        <v>41912.957638888889</v>
      </c>
      <c r="K3232" s="4">
        <v>1410840126</v>
      </c>
      <c r="L3232" s="11">
        <f t="shared" si="151"/>
        <v>41897.959791666668</v>
      </c>
      <c r="M3232" s="4" t="b">
        <v>1</v>
      </c>
      <c r="N3232" s="4">
        <v>37</v>
      </c>
      <c r="O3232" s="16">
        <f>(E3232/D3232)*100</f>
        <v>109.88461538461539</v>
      </c>
      <c r="P3232" s="7">
        <f t="shared" si="152"/>
        <v>77.21621621621621</v>
      </c>
      <c r="Q3232" s="4" t="str">
        <f>LEFT(T3232,FIND("/",T3232,1)-1)</f>
        <v>theater</v>
      </c>
      <c r="R3232" s="4" t="str">
        <f>RIGHT(T3232,LEN(T3232)-FIND("/",T3232))</f>
        <v>plays</v>
      </c>
      <c r="S3232" s="4" t="b">
        <v>1</v>
      </c>
      <c r="T3232" s="4" t="s">
        <v>8271</v>
      </c>
    </row>
    <row r="3233" spans="1:20" ht="28.8" x14ac:dyDescent="0.3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11">
        <f t="shared" si="150"/>
        <v>42476.735497685186</v>
      </c>
      <c r="K3233" s="4">
        <v>1458254347</v>
      </c>
      <c r="L3233" s="11">
        <f t="shared" si="151"/>
        <v>42446.735497685186</v>
      </c>
      <c r="M3233" s="4" t="b">
        <v>0</v>
      </c>
      <c r="N3233" s="4">
        <v>28</v>
      </c>
      <c r="O3233" s="16">
        <f>(E3233/D3233)*100</f>
        <v>161</v>
      </c>
      <c r="P3233" s="7">
        <f t="shared" si="152"/>
        <v>57.5</v>
      </c>
      <c r="Q3233" s="4" t="str">
        <f>LEFT(T3233,FIND("/",T3233,1)-1)</f>
        <v>theater</v>
      </c>
      <c r="R3233" s="4" t="str">
        <f>RIGHT(T3233,LEN(T3233)-FIND("/",T3233))</f>
        <v>plays</v>
      </c>
      <c r="S3233" s="4" t="b">
        <v>1</v>
      </c>
      <c r="T3233" s="4" t="s">
        <v>8271</v>
      </c>
    </row>
    <row r="3234" spans="1:20" x14ac:dyDescent="0.3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11">
        <f t="shared" si="150"/>
        <v>42493.957638888889</v>
      </c>
      <c r="K3234" s="4">
        <v>1459711917</v>
      </c>
      <c r="L3234" s="11">
        <f t="shared" si="151"/>
        <v>42463.605520833335</v>
      </c>
      <c r="M3234" s="4" t="b">
        <v>1</v>
      </c>
      <c r="N3234" s="4">
        <v>26</v>
      </c>
      <c r="O3234" s="16">
        <f>(E3234/D3234)*100</f>
        <v>131.20000000000002</v>
      </c>
      <c r="P3234" s="7">
        <f t="shared" si="152"/>
        <v>50.46153846153846</v>
      </c>
      <c r="Q3234" s="4" t="str">
        <f>LEFT(T3234,FIND("/",T3234,1)-1)</f>
        <v>theater</v>
      </c>
      <c r="R3234" s="4" t="str">
        <f>RIGHT(T3234,LEN(T3234)-FIND("/",T3234))</f>
        <v>plays</v>
      </c>
      <c r="S3234" s="4" t="b">
        <v>1</v>
      </c>
      <c r="T3234" s="4" t="s">
        <v>8271</v>
      </c>
    </row>
    <row r="3235" spans="1:20" x14ac:dyDescent="0.3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11">
        <f t="shared" si="150"/>
        <v>42796.596701388888</v>
      </c>
      <c r="K3235" s="4">
        <v>1485890355</v>
      </c>
      <c r="L3235" s="11">
        <f t="shared" si="151"/>
        <v>42766.596701388888</v>
      </c>
      <c r="M3235" s="4" t="b">
        <v>0</v>
      </c>
      <c r="N3235" s="4">
        <v>61</v>
      </c>
      <c r="O3235" s="16">
        <f>(E3235/D3235)*100</f>
        <v>118.8</v>
      </c>
      <c r="P3235" s="7">
        <f t="shared" si="152"/>
        <v>97.377049180327873</v>
      </c>
      <c r="Q3235" s="4" t="str">
        <f>LEFT(T3235,FIND("/",T3235,1)-1)</f>
        <v>theater</v>
      </c>
      <c r="R3235" s="4" t="str">
        <f>RIGHT(T3235,LEN(T3235)-FIND("/",T3235))</f>
        <v>plays</v>
      </c>
      <c r="S3235" s="4" t="b">
        <v>1</v>
      </c>
      <c r="T3235" s="4" t="s">
        <v>8271</v>
      </c>
    </row>
    <row r="3236" spans="1:20" ht="28.8" x14ac:dyDescent="0.3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11">
        <f t="shared" si="150"/>
        <v>42767.771527777775</v>
      </c>
      <c r="K3236" s="4">
        <v>1483124208</v>
      </c>
      <c r="L3236" s="11">
        <f t="shared" si="151"/>
        <v>42734.581111111103</v>
      </c>
      <c r="M3236" s="4" t="b">
        <v>0</v>
      </c>
      <c r="N3236" s="4">
        <v>115</v>
      </c>
      <c r="O3236" s="16">
        <f>(E3236/D3236)*100</f>
        <v>100.39275000000001</v>
      </c>
      <c r="P3236" s="7">
        <f t="shared" si="152"/>
        <v>34.91921739130435</v>
      </c>
      <c r="Q3236" s="4" t="str">
        <f>LEFT(T3236,FIND("/",T3236,1)-1)</f>
        <v>theater</v>
      </c>
      <c r="R3236" s="4" t="str">
        <f>RIGHT(T3236,LEN(T3236)-FIND("/",T3236))</f>
        <v>plays</v>
      </c>
      <c r="S3236" s="4" t="b">
        <v>1</v>
      </c>
      <c r="T3236" s="4" t="s">
        <v>8271</v>
      </c>
    </row>
    <row r="3237" spans="1:20" ht="28.8" x14ac:dyDescent="0.3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11">
        <f t="shared" si="150"/>
        <v>42552.139479166661</v>
      </c>
      <c r="K3237" s="4">
        <v>1464769251</v>
      </c>
      <c r="L3237" s="11">
        <f t="shared" si="151"/>
        <v>42522.139479166661</v>
      </c>
      <c r="M3237" s="4" t="b">
        <v>1</v>
      </c>
      <c r="N3237" s="4">
        <v>181</v>
      </c>
      <c r="O3237" s="16">
        <f>(E3237/D3237)*100</f>
        <v>103.20666666666666</v>
      </c>
      <c r="P3237" s="7">
        <f t="shared" si="152"/>
        <v>85.530386740331494</v>
      </c>
      <c r="Q3237" s="4" t="str">
        <f>LEFT(T3237,FIND("/",T3237,1)-1)</f>
        <v>theater</v>
      </c>
      <c r="R3237" s="4" t="str">
        <f>RIGHT(T3237,LEN(T3237)-FIND("/",T3237))</f>
        <v>plays</v>
      </c>
      <c r="S3237" s="4" t="b">
        <v>1</v>
      </c>
      <c r="T3237" s="4" t="s">
        <v>8271</v>
      </c>
    </row>
    <row r="3238" spans="1:20" ht="28.8" x14ac:dyDescent="0.3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11">
        <f t="shared" si="150"/>
        <v>42732.708715277775</v>
      </c>
      <c r="K3238" s="4">
        <v>1480370433</v>
      </c>
      <c r="L3238" s="11">
        <f t="shared" si="151"/>
        <v>42702.708715277775</v>
      </c>
      <c r="M3238" s="4" t="b">
        <v>0</v>
      </c>
      <c r="N3238" s="4">
        <v>110</v>
      </c>
      <c r="O3238" s="16">
        <f>(E3238/D3238)*100</f>
        <v>100.6</v>
      </c>
      <c r="P3238" s="7">
        <f t="shared" si="152"/>
        <v>182.90909090909091</v>
      </c>
      <c r="Q3238" s="4" t="str">
        <f>LEFT(T3238,FIND("/",T3238,1)-1)</f>
        <v>theater</v>
      </c>
      <c r="R3238" s="4" t="str">
        <f>RIGHT(T3238,LEN(T3238)-FIND("/",T3238))</f>
        <v>plays</v>
      </c>
      <c r="S3238" s="4" t="b">
        <v>1</v>
      </c>
      <c r="T3238" s="4" t="s">
        <v>8271</v>
      </c>
    </row>
    <row r="3239" spans="1:20" ht="28.8" x14ac:dyDescent="0.3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11">
        <f t="shared" si="150"/>
        <v>42275.957638888889</v>
      </c>
      <c r="K3239" s="4">
        <v>1441452184</v>
      </c>
      <c r="L3239" s="11">
        <f t="shared" si="151"/>
        <v>42252.266018518516</v>
      </c>
      <c r="M3239" s="4" t="b">
        <v>1</v>
      </c>
      <c r="N3239" s="4">
        <v>269</v>
      </c>
      <c r="O3239" s="16">
        <f>(E3239/D3239)*100</f>
        <v>100.78754285714287</v>
      </c>
      <c r="P3239" s="7">
        <f t="shared" si="152"/>
        <v>131.13620817843866</v>
      </c>
      <c r="Q3239" s="4" t="str">
        <f>LEFT(T3239,FIND("/",T3239,1)-1)</f>
        <v>theater</v>
      </c>
      <c r="R3239" s="4" t="str">
        <f>RIGHT(T3239,LEN(T3239)-FIND("/",T3239))</f>
        <v>plays</v>
      </c>
      <c r="S3239" s="4" t="b">
        <v>1</v>
      </c>
      <c r="T3239" s="4" t="s">
        <v>8271</v>
      </c>
    </row>
    <row r="3240" spans="1:20" ht="28.8" x14ac:dyDescent="0.3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11">
        <f t="shared" si="150"/>
        <v>42186.302060185182</v>
      </c>
      <c r="K3240" s="4">
        <v>1433160898</v>
      </c>
      <c r="L3240" s="11">
        <f t="shared" si="151"/>
        <v>42156.302060185182</v>
      </c>
      <c r="M3240" s="4" t="b">
        <v>1</v>
      </c>
      <c r="N3240" s="4">
        <v>79</v>
      </c>
      <c r="O3240" s="16">
        <f>(E3240/D3240)*100</f>
        <v>112.32142857142857</v>
      </c>
      <c r="P3240" s="7">
        <f t="shared" si="152"/>
        <v>39.810126582278478</v>
      </c>
      <c r="Q3240" s="4" t="str">
        <f>LEFT(T3240,FIND("/",T3240,1)-1)</f>
        <v>theater</v>
      </c>
      <c r="R3240" s="4" t="str">
        <f>RIGHT(T3240,LEN(T3240)-FIND("/",T3240))</f>
        <v>plays</v>
      </c>
      <c r="S3240" s="4" t="b">
        <v>1</v>
      </c>
      <c r="T3240" s="4" t="s">
        <v>8271</v>
      </c>
    </row>
    <row r="3241" spans="1:20" ht="28.8" x14ac:dyDescent="0.3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11">
        <f t="shared" si="150"/>
        <v>42302.790972222218</v>
      </c>
      <c r="K3241" s="4">
        <v>1443665293</v>
      </c>
      <c r="L3241" s="11">
        <f t="shared" si="151"/>
        <v>42277.880706018514</v>
      </c>
      <c r="M3241" s="4" t="b">
        <v>1</v>
      </c>
      <c r="N3241" s="4">
        <v>104</v>
      </c>
      <c r="O3241" s="16">
        <f>(E3241/D3241)*100</f>
        <v>105.91914022517912</v>
      </c>
      <c r="P3241" s="7">
        <f t="shared" si="152"/>
        <v>59.701730769230764</v>
      </c>
      <c r="Q3241" s="4" t="str">
        <f>LEFT(T3241,FIND("/",T3241,1)-1)</f>
        <v>theater</v>
      </c>
      <c r="R3241" s="4" t="str">
        <f>RIGHT(T3241,LEN(T3241)-FIND("/",T3241))</f>
        <v>plays</v>
      </c>
      <c r="S3241" s="4" t="b">
        <v>1</v>
      </c>
      <c r="T3241" s="4" t="s">
        <v>8271</v>
      </c>
    </row>
    <row r="3242" spans="1:20" ht="28.8" x14ac:dyDescent="0.3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11">
        <f t="shared" si="150"/>
        <v>42782.749999999993</v>
      </c>
      <c r="K3242" s="4">
        <v>1484843948</v>
      </c>
      <c r="L3242" s="11">
        <f t="shared" si="151"/>
        <v>42754.485509259255</v>
      </c>
      <c r="M3242" s="4" t="b">
        <v>0</v>
      </c>
      <c r="N3242" s="4">
        <v>34</v>
      </c>
      <c r="O3242" s="16">
        <f>(E3242/D3242)*100</f>
        <v>100.56666666666668</v>
      </c>
      <c r="P3242" s="7">
        <f t="shared" si="152"/>
        <v>88.735294117647058</v>
      </c>
      <c r="Q3242" s="4" t="str">
        <f>LEFT(T3242,FIND("/",T3242,1)-1)</f>
        <v>theater</v>
      </c>
      <c r="R3242" s="4" t="str">
        <f>RIGHT(T3242,LEN(T3242)-FIND("/",T3242))</f>
        <v>plays</v>
      </c>
      <c r="S3242" s="4" t="b">
        <v>1</v>
      </c>
      <c r="T3242" s="4" t="s">
        <v>8271</v>
      </c>
    </row>
    <row r="3243" spans="1:20" ht="28.8" x14ac:dyDescent="0.3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11">
        <f t="shared" si="150"/>
        <v>41926.082638888889</v>
      </c>
      <c r="K3243" s="4">
        <v>1410421670</v>
      </c>
      <c r="L3243" s="11">
        <f t="shared" si="151"/>
        <v>41893.116550925923</v>
      </c>
      <c r="M3243" s="4" t="b">
        <v>1</v>
      </c>
      <c r="N3243" s="4">
        <v>167</v>
      </c>
      <c r="O3243" s="16">
        <f>(E3243/D3243)*100</f>
        <v>115.30588235294117</v>
      </c>
      <c r="P3243" s="7">
        <f t="shared" si="152"/>
        <v>58.688622754491021</v>
      </c>
      <c r="Q3243" s="4" t="str">
        <f>LEFT(T3243,FIND("/",T3243,1)-1)</f>
        <v>theater</v>
      </c>
      <c r="R3243" s="4" t="str">
        <f>RIGHT(T3243,LEN(T3243)-FIND("/",T3243))</f>
        <v>plays</v>
      </c>
      <c r="S3243" s="4" t="b">
        <v>1</v>
      </c>
      <c r="T3243" s="4" t="s">
        <v>8271</v>
      </c>
    </row>
    <row r="3244" spans="1:20" ht="28.8" x14ac:dyDescent="0.3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11">
        <f t="shared" si="150"/>
        <v>41901.547361111108</v>
      </c>
      <c r="K3244" s="4">
        <v>1408558092</v>
      </c>
      <c r="L3244" s="11">
        <f t="shared" si="151"/>
        <v>41871.547361111108</v>
      </c>
      <c r="M3244" s="4" t="b">
        <v>1</v>
      </c>
      <c r="N3244" s="4">
        <v>183</v>
      </c>
      <c r="O3244" s="16">
        <f>(E3244/D3244)*100</f>
        <v>127.30419999999999</v>
      </c>
      <c r="P3244" s="7">
        <f t="shared" si="152"/>
        <v>69.56513661202186</v>
      </c>
      <c r="Q3244" s="4" t="str">
        <f>LEFT(T3244,FIND("/",T3244,1)-1)</f>
        <v>theater</v>
      </c>
      <c r="R3244" s="4" t="str">
        <f>RIGHT(T3244,LEN(T3244)-FIND("/",T3244))</f>
        <v>plays</v>
      </c>
      <c r="S3244" s="4" t="b">
        <v>1</v>
      </c>
      <c r="T3244" s="4" t="s">
        <v>8271</v>
      </c>
    </row>
    <row r="3245" spans="1:20" ht="28.8" x14ac:dyDescent="0.3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11">
        <f t="shared" si="150"/>
        <v>42285.791666666664</v>
      </c>
      <c r="K3245" s="4">
        <v>1442283562</v>
      </c>
      <c r="L3245" s="11">
        <f t="shared" si="151"/>
        <v>42261.888449074067</v>
      </c>
      <c r="M3245" s="4" t="b">
        <v>1</v>
      </c>
      <c r="N3245" s="4">
        <v>71</v>
      </c>
      <c r="O3245" s="16">
        <f>(E3245/D3245)*100</f>
        <v>102.83750000000001</v>
      </c>
      <c r="P3245" s="7">
        <f t="shared" si="152"/>
        <v>115.87323943661971</v>
      </c>
      <c r="Q3245" s="4" t="str">
        <f>LEFT(T3245,FIND("/",T3245,1)-1)</f>
        <v>theater</v>
      </c>
      <c r="R3245" s="4" t="str">
        <f>RIGHT(T3245,LEN(T3245)-FIND("/",T3245))</f>
        <v>plays</v>
      </c>
      <c r="S3245" s="4" t="b">
        <v>1</v>
      </c>
      <c r="T3245" s="4" t="s">
        <v>8271</v>
      </c>
    </row>
    <row r="3246" spans="1:20" ht="28.8" x14ac:dyDescent="0.3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11">
        <f t="shared" si="150"/>
        <v>42705.527569444443</v>
      </c>
      <c r="K3246" s="4">
        <v>1478018382</v>
      </c>
      <c r="L3246" s="11">
        <f t="shared" si="151"/>
        <v>42675.485902777778</v>
      </c>
      <c r="M3246" s="4" t="b">
        <v>0</v>
      </c>
      <c r="N3246" s="4">
        <v>69</v>
      </c>
      <c r="O3246" s="16">
        <f>(E3246/D3246)*100</f>
        <v>102.9375</v>
      </c>
      <c r="P3246" s="7">
        <f t="shared" si="152"/>
        <v>23.869565217391305</v>
      </c>
      <c r="Q3246" s="4" t="str">
        <f>LEFT(T3246,FIND("/",T3246,1)-1)</f>
        <v>theater</v>
      </c>
      <c r="R3246" s="4" t="str">
        <f>RIGHT(T3246,LEN(T3246)-FIND("/",T3246))</f>
        <v>plays</v>
      </c>
      <c r="S3246" s="4" t="b">
        <v>1</v>
      </c>
      <c r="T3246" s="4" t="s">
        <v>8271</v>
      </c>
    </row>
    <row r="3247" spans="1:20" x14ac:dyDescent="0.3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11">
        <f t="shared" si="150"/>
        <v>42166.874999999993</v>
      </c>
      <c r="K3247" s="4">
        <v>1431354258</v>
      </c>
      <c r="L3247" s="11">
        <f t="shared" si="151"/>
        <v>42135.391874999994</v>
      </c>
      <c r="M3247" s="4" t="b">
        <v>0</v>
      </c>
      <c r="N3247" s="4">
        <v>270</v>
      </c>
      <c r="O3247" s="16">
        <f>(E3247/D3247)*100</f>
        <v>104.3047619047619</v>
      </c>
      <c r="P3247" s="7">
        <f t="shared" si="152"/>
        <v>81.125925925925927</v>
      </c>
      <c r="Q3247" s="4" t="str">
        <f>LEFT(T3247,FIND("/",T3247,1)-1)</f>
        <v>theater</v>
      </c>
      <c r="R3247" s="4" t="str">
        <f>RIGHT(T3247,LEN(T3247)-FIND("/",T3247))</f>
        <v>plays</v>
      </c>
      <c r="S3247" s="4" t="b">
        <v>1</v>
      </c>
      <c r="T3247" s="4" t="s">
        <v>8271</v>
      </c>
    </row>
    <row r="3248" spans="1:20" x14ac:dyDescent="0.3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11">
        <f t="shared" si="150"/>
        <v>42258.957638888889</v>
      </c>
      <c r="K3248" s="4">
        <v>1439551200</v>
      </c>
      <c r="L3248" s="11">
        <f t="shared" si="151"/>
        <v>42230.263888888883</v>
      </c>
      <c r="M3248" s="4" t="b">
        <v>1</v>
      </c>
      <c r="N3248" s="4">
        <v>193</v>
      </c>
      <c r="O3248" s="16">
        <f>(E3248/D3248)*100</f>
        <v>111.22000000000001</v>
      </c>
      <c r="P3248" s="7">
        <f t="shared" si="152"/>
        <v>57.626943005181346</v>
      </c>
      <c r="Q3248" s="4" t="str">
        <f>LEFT(T3248,FIND("/",T3248,1)-1)</f>
        <v>theater</v>
      </c>
      <c r="R3248" s="4" t="str">
        <f>RIGHT(T3248,LEN(T3248)-FIND("/",T3248))</f>
        <v>plays</v>
      </c>
      <c r="S3248" s="4" t="b">
        <v>1</v>
      </c>
      <c r="T3248" s="4" t="s">
        <v>8271</v>
      </c>
    </row>
    <row r="3249" spans="1:20" ht="28.8" x14ac:dyDescent="0.3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11">
        <f t="shared" si="150"/>
        <v>42197.22583333333</v>
      </c>
      <c r="K3249" s="4">
        <v>1434104712</v>
      </c>
      <c r="L3249" s="11">
        <f t="shared" si="151"/>
        <v>42167.22583333333</v>
      </c>
      <c r="M3249" s="4" t="b">
        <v>1</v>
      </c>
      <c r="N3249" s="4">
        <v>57</v>
      </c>
      <c r="O3249" s="16">
        <f>(E3249/D3249)*100</f>
        <v>105.86</v>
      </c>
      <c r="P3249" s="7">
        <f t="shared" si="152"/>
        <v>46.429824561403507</v>
      </c>
      <c r="Q3249" s="4" t="str">
        <f>LEFT(T3249,FIND("/",T3249,1)-1)</f>
        <v>theater</v>
      </c>
      <c r="R3249" s="4" t="str">
        <f>RIGHT(T3249,LEN(T3249)-FIND("/",T3249))</f>
        <v>plays</v>
      </c>
      <c r="S3249" s="4" t="b">
        <v>1</v>
      </c>
      <c r="T3249" s="4" t="s">
        <v>8271</v>
      </c>
    </row>
    <row r="3250" spans="1:20" x14ac:dyDescent="0.3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11">
        <f t="shared" si="150"/>
        <v>42098.638391203705</v>
      </c>
      <c r="K3250" s="4">
        <v>1425590357</v>
      </c>
      <c r="L3250" s="11">
        <f t="shared" si="151"/>
        <v>42068.68005787037</v>
      </c>
      <c r="M3250" s="4" t="b">
        <v>1</v>
      </c>
      <c r="N3250" s="4">
        <v>200</v>
      </c>
      <c r="O3250" s="16">
        <f>(E3250/D3250)*100</f>
        <v>100.79166666666666</v>
      </c>
      <c r="P3250" s="7">
        <f t="shared" si="152"/>
        <v>60.475000000000001</v>
      </c>
      <c r="Q3250" s="4" t="str">
        <f>LEFT(T3250,FIND("/",T3250,1)-1)</f>
        <v>theater</v>
      </c>
      <c r="R3250" s="4" t="str">
        <f>RIGHT(T3250,LEN(T3250)-FIND("/",T3250))</f>
        <v>plays</v>
      </c>
      <c r="S3250" s="4" t="b">
        <v>1</v>
      </c>
      <c r="T3250" s="4" t="s">
        <v>8271</v>
      </c>
    </row>
    <row r="3251" spans="1:20" ht="28.8" x14ac:dyDescent="0.3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11">
        <f t="shared" si="150"/>
        <v>42175.538356481477</v>
      </c>
      <c r="K3251" s="4">
        <v>1432230914</v>
      </c>
      <c r="L3251" s="11">
        <f t="shared" si="151"/>
        <v>42145.538356481477</v>
      </c>
      <c r="M3251" s="4" t="b">
        <v>1</v>
      </c>
      <c r="N3251" s="4">
        <v>88</v>
      </c>
      <c r="O3251" s="16">
        <f>(E3251/D3251)*100</f>
        <v>104.92727272727274</v>
      </c>
      <c r="P3251" s="7">
        <f t="shared" si="152"/>
        <v>65.579545454545453</v>
      </c>
      <c r="Q3251" s="4" t="str">
        <f>LEFT(T3251,FIND("/",T3251,1)-1)</f>
        <v>theater</v>
      </c>
      <c r="R3251" s="4" t="str">
        <f>RIGHT(T3251,LEN(T3251)-FIND("/",T3251))</f>
        <v>plays</v>
      </c>
      <c r="S3251" s="4" t="b">
        <v>1</v>
      </c>
      <c r="T3251" s="4" t="s">
        <v>8271</v>
      </c>
    </row>
    <row r="3252" spans="1:20" ht="28.8" x14ac:dyDescent="0.3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11">
        <f t="shared" si="150"/>
        <v>41948.575509259259</v>
      </c>
      <c r="K3252" s="4">
        <v>1412617724</v>
      </c>
      <c r="L3252" s="11">
        <f t="shared" si="151"/>
        <v>41918.533842592587</v>
      </c>
      <c r="M3252" s="4" t="b">
        <v>1</v>
      </c>
      <c r="N3252" s="4">
        <v>213</v>
      </c>
      <c r="O3252" s="16">
        <f>(E3252/D3252)*100</f>
        <v>101.55199999999999</v>
      </c>
      <c r="P3252" s="7">
        <f t="shared" si="152"/>
        <v>119.1924882629108</v>
      </c>
      <c r="Q3252" s="4" t="str">
        <f>LEFT(T3252,FIND("/",T3252,1)-1)</f>
        <v>theater</v>
      </c>
      <c r="R3252" s="4" t="str">
        <f>RIGHT(T3252,LEN(T3252)-FIND("/",T3252))</f>
        <v>plays</v>
      </c>
      <c r="S3252" s="4" t="b">
        <v>1</v>
      </c>
      <c r="T3252" s="4" t="s">
        <v>8271</v>
      </c>
    </row>
    <row r="3253" spans="1:20" ht="28.8" x14ac:dyDescent="0.3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11">
        <f t="shared" si="150"/>
        <v>42176.52275462963</v>
      </c>
      <c r="K3253" s="4">
        <v>1432315966</v>
      </c>
      <c r="L3253" s="11">
        <f t="shared" si="151"/>
        <v>42146.52275462963</v>
      </c>
      <c r="M3253" s="4" t="b">
        <v>1</v>
      </c>
      <c r="N3253" s="4">
        <v>20</v>
      </c>
      <c r="O3253" s="16">
        <f>(E3253/D3253)*100</f>
        <v>110.73333333333333</v>
      </c>
      <c r="P3253" s="7">
        <f t="shared" si="152"/>
        <v>83.05</v>
      </c>
      <c r="Q3253" s="4" t="str">
        <f>LEFT(T3253,FIND("/",T3253,1)-1)</f>
        <v>theater</v>
      </c>
      <c r="R3253" s="4" t="str">
        <f>RIGHT(T3253,LEN(T3253)-FIND("/",T3253))</f>
        <v>plays</v>
      </c>
      <c r="S3253" s="4" t="b">
        <v>1</v>
      </c>
      <c r="T3253" s="4" t="s">
        <v>8271</v>
      </c>
    </row>
    <row r="3254" spans="1:20" x14ac:dyDescent="0.3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11">
        <f t="shared" si="150"/>
        <v>42620.264351851853</v>
      </c>
      <c r="K3254" s="4">
        <v>1470655240</v>
      </c>
      <c r="L3254" s="11">
        <f t="shared" si="151"/>
        <v>42590.264351851853</v>
      </c>
      <c r="M3254" s="4" t="b">
        <v>1</v>
      </c>
      <c r="N3254" s="4">
        <v>50</v>
      </c>
      <c r="O3254" s="16">
        <f>(E3254/D3254)*100</f>
        <v>127.82222222222221</v>
      </c>
      <c r="P3254" s="7">
        <f t="shared" si="152"/>
        <v>57.52</v>
      </c>
      <c r="Q3254" s="4" t="str">
        <f>LEFT(T3254,FIND("/",T3254,1)-1)</f>
        <v>theater</v>
      </c>
      <c r="R3254" s="4" t="str">
        <f>RIGHT(T3254,LEN(T3254)-FIND("/",T3254))</f>
        <v>plays</v>
      </c>
      <c r="S3254" s="4" t="b">
        <v>1</v>
      </c>
      <c r="T3254" s="4" t="s">
        <v>8271</v>
      </c>
    </row>
    <row r="3255" spans="1:20" ht="28.8" x14ac:dyDescent="0.3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11">
        <f t="shared" si="150"/>
        <v>42620.947916666664</v>
      </c>
      <c r="K3255" s="4">
        <v>1471701028</v>
      </c>
      <c r="L3255" s="11">
        <f t="shared" si="151"/>
        <v>42602.368379629632</v>
      </c>
      <c r="M3255" s="4" t="b">
        <v>1</v>
      </c>
      <c r="N3255" s="4">
        <v>115</v>
      </c>
      <c r="O3255" s="16">
        <f>(E3255/D3255)*100</f>
        <v>101.82500000000002</v>
      </c>
      <c r="P3255" s="7">
        <f t="shared" si="152"/>
        <v>177.08695652173913</v>
      </c>
      <c r="Q3255" s="4" t="str">
        <f>LEFT(T3255,FIND("/",T3255,1)-1)</f>
        <v>theater</v>
      </c>
      <c r="R3255" s="4" t="str">
        <f>RIGHT(T3255,LEN(T3255)-FIND("/",T3255))</f>
        <v>plays</v>
      </c>
      <c r="S3255" s="4" t="b">
        <v>1</v>
      </c>
      <c r="T3255" s="4" t="s">
        <v>8271</v>
      </c>
    </row>
    <row r="3256" spans="1:20" ht="28.8" x14ac:dyDescent="0.3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11">
        <f t="shared" si="150"/>
        <v>42088.835752314808</v>
      </c>
      <c r="K3256" s="4">
        <v>1424743409</v>
      </c>
      <c r="L3256" s="11">
        <f t="shared" si="151"/>
        <v>42058.877418981479</v>
      </c>
      <c r="M3256" s="4" t="b">
        <v>1</v>
      </c>
      <c r="N3256" s="4">
        <v>186</v>
      </c>
      <c r="O3256" s="16">
        <f>(E3256/D3256)*100</f>
        <v>101.25769230769231</v>
      </c>
      <c r="P3256" s="7">
        <f t="shared" si="152"/>
        <v>70.771505376344081</v>
      </c>
      <c r="Q3256" s="4" t="str">
        <f>LEFT(T3256,FIND("/",T3256,1)-1)</f>
        <v>theater</v>
      </c>
      <c r="R3256" s="4" t="str">
        <f>RIGHT(T3256,LEN(T3256)-FIND("/",T3256))</f>
        <v>plays</v>
      </c>
      <c r="S3256" s="4" t="b">
        <v>1</v>
      </c>
      <c r="T3256" s="4" t="s">
        <v>8271</v>
      </c>
    </row>
    <row r="3257" spans="1:20" ht="28.8" x14ac:dyDescent="0.3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11">
        <f t="shared" si="150"/>
        <v>41919.559895833328</v>
      </c>
      <c r="K3257" s="4">
        <v>1410114375</v>
      </c>
      <c r="L3257" s="11">
        <f t="shared" si="151"/>
        <v>41889.559895833328</v>
      </c>
      <c r="M3257" s="4" t="b">
        <v>1</v>
      </c>
      <c r="N3257" s="4">
        <v>18</v>
      </c>
      <c r="O3257" s="16">
        <f>(E3257/D3257)*100</f>
        <v>175</v>
      </c>
      <c r="P3257" s="7">
        <f t="shared" si="152"/>
        <v>29.166666666666668</v>
      </c>
      <c r="Q3257" s="4" t="str">
        <f>LEFT(T3257,FIND("/",T3257,1)-1)</f>
        <v>theater</v>
      </c>
      <c r="R3257" s="4" t="str">
        <f>RIGHT(T3257,LEN(T3257)-FIND("/",T3257))</f>
        <v>plays</v>
      </c>
      <c r="S3257" s="4" t="b">
        <v>1</v>
      </c>
      <c r="T3257" s="4" t="s">
        <v>8271</v>
      </c>
    </row>
    <row r="3258" spans="1:20" ht="28.8" x14ac:dyDescent="0.3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11">
        <f t="shared" si="150"/>
        <v>42165.957638888889</v>
      </c>
      <c r="K3258" s="4">
        <v>1432129577</v>
      </c>
      <c r="L3258" s="11">
        <f t="shared" si="151"/>
        <v>42144.365474537037</v>
      </c>
      <c r="M3258" s="4" t="b">
        <v>1</v>
      </c>
      <c r="N3258" s="4">
        <v>176</v>
      </c>
      <c r="O3258" s="16">
        <f>(E3258/D3258)*100</f>
        <v>128.06</v>
      </c>
      <c r="P3258" s="7">
        <f t="shared" si="152"/>
        <v>72.76136363636364</v>
      </c>
      <c r="Q3258" s="4" t="str">
        <f>LEFT(T3258,FIND("/",T3258,1)-1)</f>
        <v>theater</v>
      </c>
      <c r="R3258" s="4" t="str">
        <f>RIGHT(T3258,LEN(T3258)-FIND("/",T3258))</f>
        <v>plays</v>
      </c>
      <c r="S3258" s="4" t="b">
        <v>1</v>
      </c>
      <c r="T3258" s="4" t="s">
        <v>8271</v>
      </c>
    </row>
    <row r="3259" spans="1:20" ht="28.8" x14ac:dyDescent="0.3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11">
        <f t="shared" si="150"/>
        <v>42788.351296296292</v>
      </c>
      <c r="K3259" s="4">
        <v>1485177952</v>
      </c>
      <c r="L3259" s="11">
        <f t="shared" si="151"/>
        <v>42758.351296296292</v>
      </c>
      <c r="M3259" s="4" t="b">
        <v>0</v>
      </c>
      <c r="N3259" s="4">
        <v>41</v>
      </c>
      <c r="O3259" s="16">
        <f>(E3259/D3259)*100</f>
        <v>106.29949999999999</v>
      </c>
      <c r="P3259" s="7">
        <f t="shared" si="152"/>
        <v>51.853414634146333</v>
      </c>
      <c r="Q3259" s="4" t="str">
        <f>LEFT(T3259,FIND("/",T3259,1)-1)</f>
        <v>theater</v>
      </c>
      <c r="R3259" s="4" t="str">
        <f>RIGHT(T3259,LEN(T3259)-FIND("/",T3259))</f>
        <v>plays</v>
      </c>
      <c r="S3259" s="4" t="b">
        <v>1</v>
      </c>
      <c r="T3259" s="4" t="s">
        <v>8271</v>
      </c>
    </row>
    <row r="3260" spans="1:20" x14ac:dyDescent="0.3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11">
        <f t="shared" si="150"/>
        <v>42012.678946759253</v>
      </c>
      <c r="K3260" s="4">
        <v>1418159861</v>
      </c>
      <c r="L3260" s="11">
        <f t="shared" si="151"/>
        <v>41982.678946759253</v>
      </c>
      <c r="M3260" s="4" t="b">
        <v>1</v>
      </c>
      <c r="N3260" s="4">
        <v>75</v>
      </c>
      <c r="O3260" s="16">
        <f>(E3260/D3260)*100</f>
        <v>105.21428571428571</v>
      </c>
      <c r="P3260" s="7">
        <f t="shared" si="152"/>
        <v>98.2</v>
      </c>
      <c r="Q3260" s="4" t="str">
        <f>LEFT(T3260,FIND("/",T3260,1)-1)</f>
        <v>theater</v>
      </c>
      <c r="R3260" s="4" t="str">
        <f>RIGHT(T3260,LEN(T3260)-FIND("/",T3260))</f>
        <v>plays</v>
      </c>
      <c r="S3260" s="4" t="b">
        <v>1</v>
      </c>
      <c r="T3260" s="4" t="s">
        <v>8271</v>
      </c>
    </row>
    <row r="3261" spans="1:20" ht="28.8" x14ac:dyDescent="0.3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11">
        <f t="shared" si="150"/>
        <v>42643.957638888889</v>
      </c>
      <c r="K3261" s="4">
        <v>1472753745</v>
      </c>
      <c r="L3261" s="11">
        <f t="shared" si="151"/>
        <v>42614.552604166667</v>
      </c>
      <c r="M3261" s="4" t="b">
        <v>1</v>
      </c>
      <c r="N3261" s="4">
        <v>97</v>
      </c>
      <c r="O3261" s="16">
        <f>(E3261/D3261)*100</f>
        <v>106.16782608695652</v>
      </c>
      <c r="P3261" s="7">
        <f t="shared" si="152"/>
        <v>251.7381443298969</v>
      </c>
      <c r="Q3261" s="4" t="str">
        <f>LEFT(T3261,FIND("/",T3261,1)-1)</f>
        <v>theater</v>
      </c>
      <c r="R3261" s="4" t="str">
        <f>RIGHT(T3261,LEN(T3261)-FIND("/",T3261))</f>
        <v>plays</v>
      </c>
      <c r="S3261" s="4" t="b">
        <v>1</v>
      </c>
      <c r="T3261" s="4" t="s">
        <v>8271</v>
      </c>
    </row>
    <row r="3262" spans="1:20" ht="28.8" x14ac:dyDescent="0.3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11">
        <f t="shared" si="150"/>
        <v>42338.505995370368</v>
      </c>
      <c r="K3262" s="4">
        <v>1445875718</v>
      </c>
      <c r="L3262" s="11">
        <f t="shared" si="151"/>
        <v>42303.464328703696</v>
      </c>
      <c r="M3262" s="4" t="b">
        <v>1</v>
      </c>
      <c r="N3262" s="4">
        <v>73</v>
      </c>
      <c r="O3262" s="16">
        <f>(E3262/D3262)*100</f>
        <v>109.24000000000001</v>
      </c>
      <c r="P3262" s="7">
        <f t="shared" si="152"/>
        <v>74.821917808219183</v>
      </c>
      <c r="Q3262" s="4" t="str">
        <f>LEFT(T3262,FIND("/",T3262,1)-1)</f>
        <v>theater</v>
      </c>
      <c r="R3262" s="4" t="str">
        <f>RIGHT(T3262,LEN(T3262)-FIND("/",T3262))</f>
        <v>plays</v>
      </c>
      <c r="S3262" s="4" t="b">
        <v>1</v>
      </c>
      <c r="T3262" s="4" t="s">
        <v>8271</v>
      </c>
    </row>
    <row r="3263" spans="1:20" x14ac:dyDescent="0.3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11">
        <f t="shared" si="150"/>
        <v>42201.517083333332</v>
      </c>
      <c r="K3263" s="4">
        <v>1434475476</v>
      </c>
      <c r="L3263" s="11">
        <f t="shared" si="151"/>
        <v>42171.517083333332</v>
      </c>
      <c r="M3263" s="4" t="b">
        <v>1</v>
      </c>
      <c r="N3263" s="4">
        <v>49</v>
      </c>
      <c r="O3263" s="16">
        <f>(E3263/D3263)*100</f>
        <v>100.45454545454547</v>
      </c>
      <c r="P3263" s="7">
        <f t="shared" si="152"/>
        <v>67.65306122448979</v>
      </c>
      <c r="Q3263" s="4" t="str">
        <f>LEFT(T3263,FIND("/",T3263,1)-1)</f>
        <v>theater</v>
      </c>
      <c r="R3263" s="4" t="str">
        <f>RIGHT(T3263,LEN(T3263)-FIND("/",T3263))</f>
        <v>plays</v>
      </c>
      <c r="S3263" s="4" t="b">
        <v>1</v>
      </c>
      <c r="T3263" s="4" t="s">
        <v>8271</v>
      </c>
    </row>
    <row r="3264" spans="1:20" x14ac:dyDescent="0.3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11">
        <f t="shared" si="150"/>
        <v>41994.958333333336</v>
      </c>
      <c r="K3264" s="4">
        <v>1416555262</v>
      </c>
      <c r="L3264" s="11">
        <f t="shared" si="151"/>
        <v>41964.107199074067</v>
      </c>
      <c r="M3264" s="4" t="b">
        <v>1</v>
      </c>
      <c r="N3264" s="4">
        <v>134</v>
      </c>
      <c r="O3264" s="16">
        <f>(E3264/D3264)*100</f>
        <v>103.04098360655738</v>
      </c>
      <c r="P3264" s="7">
        <f t="shared" si="152"/>
        <v>93.81343283582089</v>
      </c>
      <c r="Q3264" s="4" t="str">
        <f>LEFT(T3264,FIND("/",T3264,1)-1)</f>
        <v>theater</v>
      </c>
      <c r="R3264" s="4" t="str">
        <f>RIGHT(T3264,LEN(T3264)-FIND("/",T3264))</f>
        <v>plays</v>
      </c>
      <c r="S3264" s="4" t="b">
        <v>1</v>
      </c>
      <c r="T3264" s="4" t="s">
        <v>8271</v>
      </c>
    </row>
    <row r="3265" spans="1:20" x14ac:dyDescent="0.3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11">
        <f t="shared" si="150"/>
        <v>42307.666666666664</v>
      </c>
      <c r="K3265" s="4">
        <v>1444220588</v>
      </c>
      <c r="L3265" s="11">
        <f t="shared" si="151"/>
        <v>42284.30773148148</v>
      </c>
      <c r="M3265" s="4" t="b">
        <v>1</v>
      </c>
      <c r="N3265" s="4">
        <v>68</v>
      </c>
      <c r="O3265" s="16">
        <f>(E3265/D3265)*100</f>
        <v>112.1664</v>
      </c>
      <c r="P3265" s="7">
        <f t="shared" si="152"/>
        <v>41.237647058823526</v>
      </c>
      <c r="Q3265" s="4" t="str">
        <f>LEFT(T3265,FIND("/",T3265,1)-1)</f>
        <v>theater</v>
      </c>
      <c r="R3265" s="4" t="str">
        <f>RIGHT(T3265,LEN(T3265)-FIND("/",T3265))</f>
        <v>plays</v>
      </c>
      <c r="S3265" s="4" t="b">
        <v>1</v>
      </c>
      <c r="T3265" s="4" t="s">
        <v>8271</v>
      </c>
    </row>
    <row r="3266" spans="1:20" x14ac:dyDescent="0.3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11">
        <f t="shared" si="150"/>
        <v>42032.708333333336</v>
      </c>
      <c r="K3266" s="4">
        <v>1421089938</v>
      </c>
      <c r="L3266" s="11">
        <f t="shared" si="151"/>
        <v>42016.591874999998</v>
      </c>
      <c r="M3266" s="4" t="b">
        <v>1</v>
      </c>
      <c r="N3266" s="4">
        <v>49</v>
      </c>
      <c r="O3266" s="16">
        <f>(E3266/D3266)*100</f>
        <v>103</v>
      </c>
      <c r="P3266" s="7">
        <f t="shared" si="152"/>
        <v>52.551020408163268</v>
      </c>
      <c r="Q3266" s="4" t="str">
        <f>LEFT(T3266,FIND("/",T3266,1)-1)</f>
        <v>theater</v>
      </c>
      <c r="R3266" s="4" t="str">
        <f>RIGHT(T3266,LEN(T3266)-FIND("/",T3266))</f>
        <v>plays</v>
      </c>
      <c r="S3266" s="4" t="b">
        <v>1</v>
      </c>
      <c r="T3266" s="4" t="s">
        <v>8271</v>
      </c>
    </row>
    <row r="3267" spans="1:20" x14ac:dyDescent="0.3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11">
        <f t="shared" ref="J3267:J3330" si="153">(((I3267/60)/60)/24)+DATE(1970,1,1)+(-5/24)</f>
        <v>42341.499999999993</v>
      </c>
      <c r="K3267" s="4">
        <v>1446570315</v>
      </c>
      <c r="L3267" s="11">
        <f t="shared" ref="L3267:L3330" si="154">(((K3267/60)/60)/24)+DATE(1970,1,1)+(-5/24)</f>
        <v>42311.503645833327</v>
      </c>
      <c r="M3267" s="4" t="b">
        <v>1</v>
      </c>
      <c r="N3267" s="4">
        <v>63</v>
      </c>
      <c r="O3267" s="16">
        <f>(E3267/D3267)*100</f>
        <v>164</v>
      </c>
      <c r="P3267" s="7">
        <f t="shared" ref="P3267:P3330" si="155">(E3267/N3267)</f>
        <v>70.285714285714292</v>
      </c>
      <c r="Q3267" s="4" t="str">
        <f>LEFT(T3267,FIND("/",T3267,1)-1)</f>
        <v>theater</v>
      </c>
      <c r="R3267" s="4" t="str">
        <f>RIGHT(T3267,LEN(T3267)-FIND("/",T3267))</f>
        <v>plays</v>
      </c>
      <c r="S3267" s="4" t="b">
        <v>1</v>
      </c>
      <c r="T3267" s="4" t="s">
        <v>8271</v>
      </c>
    </row>
    <row r="3268" spans="1:20" x14ac:dyDescent="0.3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11">
        <f t="shared" si="153"/>
        <v>42167.666666666664</v>
      </c>
      <c r="K3268" s="4">
        <v>1431435122</v>
      </c>
      <c r="L3268" s="11">
        <f t="shared" si="154"/>
        <v>42136.32780092593</v>
      </c>
      <c r="M3268" s="4" t="b">
        <v>1</v>
      </c>
      <c r="N3268" s="4">
        <v>163</v>
      </c>
      <c r="O3268" s="16">
        <f>(E3268/D3268)*100</f>
        <v>131.28333333333333</v>
      </c>
      <c r="P3268" s="7">
        <f t="shared" si="155"/>
        <v>48.325153374233132</v>
      </c>
      <c r="Q3268" s="4" t="str">
        <f>LEFT(T3268,FIND("/",T3268,1)-1)</f>
        <v>theater</v>
      </c>
      <c r="R3268" s="4" t="str">
        <f>RIGHT(T3268,LEN(T3268)-FIND("/",T3268))</f>
        <v>plays</v>
      </c>
      <c r="S3268" s="4" t="b">
        <v>1</v>
      </c>
      <c r="T3268" s="4" t="s">
        <v>8271</v>
      </c>
    </row>
    <row r="3269" spans="1:20" ht="28.8" x14ac:dyDescent="0.3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11">
        <f t="shared" si="153"/>
        <v>42202.549305555549</v>
      </c>
      <c r="K3269" s="4">
        <v>1434564660</v>
      </c>
      <c r="L3269" s="11">
        <f t="shared" si="154"/>
        <v>42172.549305555549</v>
      </c>
      <c r="M3269" s="4" t="b">
        <v>1</v>
      </c>
      <c r="N3269" s="4">
        <v>288</v>
      </c>
      <c r="O3269" s="16">
        <f>(E3269/D3269)*100</f>
        <v>102.1</v>
      </c>
      <c r="P3269" s="7">
        <f t="shared" si="155"/>
        <v>53.177083333333336</v>
      </c>
      <c r="Q3269" s="4" t="str">
        <f>LEFT(T3269,FIND("/",T3269,1)-1)</f>
        <v>theater</v>
      </c>
      <c r="R3269" s="4" t="str">
        <f>RIGHT(T3269,LEN(T3269)-FIND("/",T3269))</f>
        <v>plays</v>
      </c>
      <c r="S3269" s="4" t="b">
        <v>1</v>
      </c>
      <c r="T3269" s="4" t="s">
        <v>8271</v>
      </c>
    </row>
    <row r="3270" spans="1:20" ht="28.8" x14ac:dyDescent="0.3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11">
        <f t="shared" si="153"/>
        <v>42606.695925925924</v>
      </c>
      <c r="K3270" s="4">
        <v>1470692528</v>
      </c>
      <c r="L3270" s="11">
        <f t="shared" si="154"/>
        <v>42590.695925925924</v>
      </c>
      <c r="M3270" s="4" t="b">
        <v>1</v>
      </c>
      <c r="N3270" s="4">
        <v>42</v>
      </c>
      <c r="O3270" s="16">
        <f>(E3270/D3270)*100</f>
        <v>128</v>
      </c>
      <c r="P3270" s="7">
        <f t="shared" si="155"/>
        <v>60.952380952380949</v>
      </c>
      <c r="Q3270" s="4" t="str">
        <f>LEFT(T3270,FIND("/",T3270,1)-1)</f>
        <v>theater</v>
      </c>
      <c r="R3270" s="4" t="str">
        <f>RIGHT(T3270,LEN(T3270)-FIND("/",T3270))</f>
        <v>plays</v>
      </c>
      <c r="S3270" s="4" t="b">
        <v>1</v>
      </c>
      <c r="T3270" s="4" t="s">
        <v>8271</v>
      </c>
    </row>
    <row r="3271" spans="1:20" ht="28.8" x14ac:dyDescent="0.3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11">
        <f t="shared" si="153"/>
        <v>42171.249999999993</v>
      </c>
      <c r="K3271" s="4">
        <v>1431509397</v>
      </c>
      <c r="L3271" s="11">
        <f t="shared" si="154"/>
        <v>42137.18746527777</v>
      </c>
      <c r="M3271" s="4" t="b">
        <v>1</v>
      </c>
      <c r="N3271" s="4">
        <v>70</v>
      </c>
      <c r="O3271" s="16">
        <f>(E3271/D3271)*100</f>
        <v>101.49999999999999</v>
      </c>
      <c r="P3271" s="7">
        <f t="shared" si="155"/>
        <v>116</v>
      </c>
      <c r="Q3271" s="4" t="str">
        <f>LEFT(T3271,FIND("/",T3271,1)-1)</f>
        <v>theater</v>
      </c>
      <c r="R3271" s="4" t="str">
        <f>RIGHT(T3271,LEN(T3271)-FIND("/",T3271))</f>
        <v>plays</v>
      </c>
      <c r="S3271" s="4" t="b">
        <v>1</v>
      </c>
      <c r="T3271" s="4" t="s">
        <v>8271</v>
      </c>
    </row>
    <row r="3272" spans="1:20" ht="28.8" x14ac:dyDescent="0.3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11">
        <f t="shared" si="153"/>
        <v>42197.324826388889</v>
      </c>
      <c r="K3272" s="4">
        <v>1434113265</v>
      </c>
      <c r="L3272" s="11">
        <f t="shared" si="154"/>
        <v>42167.324826388889</v>
      </c>
      <c r="M3272" s="4" t="b">
        <v>1</v>
      </c>
      <c r="N3272" s="4">
        <v>30</v>
      </c>
      <c r="O3272" s="16">
        <f>(E3272/D3272)*100</f>
        <v>101.66666666666666</v>
      </c>
      <c r="P3272" s="7">
        <f t="shared" si="155"/>
        <v>61</v>
      </c>
      <c r="Q3272" s="4" t="str">
        <f>LEFT(T3272,FIND("/",T3272,1)-1)</f>
        <v>theater</v>
      </c>
      <c r="R3272" s="4" t="str">
        <f>RIGHT(T3272,LEN(T3272)-FIND("/",T3272))</f>
        <v>plays</v>
      </c>
      <c r="S3272" s="4" t="b">
        <v>1</v>
      </c>
      <c r="T3272" s="4" t="s">
        <v>8271</v>
      </c>
    </row>
    <row r="3273" spans="1:20" x14ac:dyDescent="0.3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11">
        <f t="shared" si="153"/>
        <v>41945.270543981482</v>
      </c>
      <c r="K3273" s="4">
        <v>1412332175</v>
      </c>
      <c r="L3273" s="11">
        <f t="shared" si="154"/>
        <v>41915.22887731481</v>
      </c>
      <c r="M3273" s="4" t="b">
        <v>1</v>
      </c>
      <c r="N3273" s="4">
        <v>51</v>
      </c>
      <c r="O3273" s="16">
        <f>(E3273/D3273)*100</f>
        <v>130</v>
      </c>
      <c r="P3273" s="7">
        <f t="shared" si="155"/>
        <v>38.235294117647058</v>
      </c>
      <c r="Q3273" s="4" t="str">
        <f>LEFT(T3273,FIND("/",T3273,1)-1)</f>
        <v>theater</v>
      </c>
      <c r="R3273" s="4" t="str">
        <f>RIGHT(T3273,LEN(T3273)-FIND("/",T3273))</f>
        <v>plays</v>
      </c>
      <c r="S3273" s="4" t="b">
        <v>1</v>
      </c>
      <c r="T3273" s="4" t="s">
        <v>8271</v>
      </c>
    </row>
    <row r="3274" spans="1:20" x14ac:dyDescent="0.3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11">
        <f t="shared" si="153"/>
        <v>42314.333437499998</v>
      </c>
      <c r="K3274" s="4">
        <v>1444219209</v>
      </c>
      <c r="L3274" s="11">
        <f t="shared" si="154"/>
        <v>42284.291770833333</v>
      </c>
      <c r="M3274" s="4" t="b">
        <v>1</v>
      </c>
      <c r="N3274" s="4">
        <v>145</v>
      </c>
      <c r="O3274" s="16">
        <f>(E3274/D3274)*100</f>
        <v>154.43</v>
      </c>
      <c r="P3274" s="7">
        <f t="shared" si="155"/>
        <v>106.50344827586207</v>
      </c>
      <c r="Q3274" s="4" t="str">
        <f>LEFT(T3274,FIND("/",T3274,1)-1)</f>
        <v>theater</v>
      </c>
      <c r="R3274" s="4" t="str">
        <f>RIGHT(T3274,LEN(T3274)-FIND("/",T3274))</f>
        <v>plays</v>
      </c>
      <c r="S3274" s="4" t="b">
        <v>1</v>
      </c>
      <c r="T3274" s="4" t="s">
        <v>8271</v>
      </c>
    </row>
    <row r="3275" spans="1:20" ht="28.8" x14ac:dyDescent="0.3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11">
        <f t="shared" si="153"/>
        <v>42627.583333333336</v>
      </c>
      <c r="K3275" s="4">
        <v>1472498042</v>
      </c>
      <c r="L3275" s="11">
        <f t="shared" si="154"/>
        <v>42611.5930787037</v>
      </c>
      <c r="M3275" s="4" t="b">
        <v>1</v>
      </c>
      <c r="N3275" s="4">
        <v>21</v>
      </c>
      <c r="O3275" s="16">
        <f>(E3275/D3275)*100</f>
        <v>107.4</v>
      </c>
      <c r="P3275" s="7">
        <f t="shared" si="155"/>
        <v>204.57142857142858</v>
      </c>
      <c r="Q3275" s="4" t="str">
        <f>LEFT(T3275,FIND("/",T3275,1)-1)</f>
        <v>theater</v>
      </c>
      <c r="R3275" s="4" t="str">
        <f>RIGHT(T3275,LEN(T3275)-FIND("/",T3275))</f>
        <v>plays</v>
      </c>
      <c r="S3275" s="4" t="b">
        <v>1</v>
      </c>
      <c r="T3275" s="4" t="s">
        <v>8271</v>
      </c>
    </row>
    <row r="3276" spans="1:20" ht="28.8" x14ac:dyDescent="0.3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11">
        <f t="shared" si="153"/>
        <v>42444.666666666664</v>
      </c>
      <c r="K3276" s="4">
        <v>1454259272</v>
      </c>
      <c r="L3276" s="11">
        <f t="shared" si="154"/>
        <v>42400.496203703697</v>
      </c>
      <c r="M3276" s="4" t="b">
        <v>1</v>
      </c>
      <c r="N3276" s="4">
        <v>286</v>
      </c>
      <c r="O3276" s="16">
        <f>(E3276/D3276)*100</f>
        <v>101.32258064516128</v>
      </c>
      <c r="P3276" s="7">
        <f t="shared" si="155"/>
        <v>54.912587412587413</v>
      </c>
      <c r="Q3276" s="4" t="str">
        <f>LEFT(T3276,FIND("/",T3276,1)-1)</f>
        <v>theater</v>
      </c>
      <c r="R3276" s="4" t="str">
        <f>RIGHT(T3276,LEN(T3276)-FIND("/",T3276))</f>
        <v>plays</v>
      </c>
      <c r="S3276" s="4" t="b">
        <v>1</v>
      </c>
      <c r="T3276" s="4" t="s">
        <v>8271</v>
      </c>
    </row>
    <row r="3277" spans="1:20" ht="28.8" x14ac:dyDescent="0.3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11">
        <f t="shared" si="153"/>
        <v>42043.979166666664</v>
      </c>
      <c r="K3277" s="4">
        <v>1421183271</v>
      </c>
      <c r="L3277" s="11">
        <f t="shared" si="154"/>
        <v>42017.672118055554</v>
      </c>
      <c r="M3277" s="4" t="b">
        <v>1</v>
      </c>
      <c r="N3277" s="4">
        <v>12</v>
      </c>
      <c r="O3277" s="16">
        <f>(E3277/D3277)*100</f>
        <v>100.27777777777777</v>
      </c>
      <c r="P3277" s="7">
        <f t="shared" si="155"/>
        <v>150.41666666666666</v>
      </c>
      <c r="Q3277" s="4" t="str">
        <f>LEFT(T3277,FIND("/",T3277,1)-1)</f>
        <v>theater</v>
      </c>
      <c r="R3277" s="4" t="str">
        <f>RIGHT(T3277,LEN(T3277)-FIND("/",T3277))</f>
        <v>plays</v>
      </c>
      <c r="S3277" s="4" t="b">
        <v>1</v>
      </c>
      <c r="T3277" s="4" t="s">
        <v>8271</v>
      </c>
    </row>
    <row r="3278" spans="1:20" ht="28.8" x14ac:dyDescent="0.3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11">
        <f t="shared" si="153"/>
        <v>42460.957638888889</v>
      </c>
      <c r="K3278" s="4">
        <v>1456526879</v>
      </c>
      <c r="L3278" s="11">
        <f t="shared" si="154"/>
        <v>42426.741655092592</v>
      </c>
      <c r="M3278" s="4" t="b">
        <v>1</v>
      </c>
      <c r="N3278" s="4">
        <v>100</v>
      </c>
      <c r="O3278" s="16">
        <f>(E3278/D3278)*100</f>
        <v>116.84444444444443</v>
      </c>
      <c r="P3278" s="7">
        <f t="shared" si="155"/>
        <v>52.58</v>
      </c>
      <c r="Q3278" s="4" t="str">
        <f>LEFT(T3278,FIND("/",T3278,1)-1)</f>
        <v>theater</v>
      </c>
      <c r="R3278" s="4" t="str">
        <f>RIGHT(T3278,LEN(T3278)-FIND("/",T3278))</f>
        <v>plays</v>
      </c>
      <c r="S3278" s="4" t="b">
        <v>1</v>
      </c>
      <c r="T3278" s="4" t="s">
        <v>8271</v>
      </c>
    </row>
    <row r="3279" spans="1:20" ht="28.8" x14ac:dyDescent="0.3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11">
        <f t="shared" si="153"/>
        <v>41961.516273148147</v>
      </c>
      <c r="K3279" s="4">
        <v>1413735806</v>
      </c>
      <c r="L3279" s="11">
        <f t="shared" si="154"/>
        <v>41931.474606481483</v>
      </c>
      <c r="M3279" s="4" t="b">
        <v>1</v>
      </c>
      <c r="N3279" s="4">
        <v>100</v>
      </c>
      <c r="O3279" s="16">
        <f>(E3279/D3279)*100</f>
        <v>108.60000000000001</v>
      </c>
      <c r="P3279" s="7">
        <f t="shared" si="155"/>
        <v>54.3</v>
      </c>
      <c r="Q3279" s="4" t="str">
        <f>LEFT(T3279,FIND("/",T3279,1)-1)</f>
        <v>theater</v>
      </c>
      <c r="R3279" s="4" t="str">
        <f>RIGHT(T3279,LEN(T3279)-FIND("/",T3279))</f>
        <v>plays</v>
      </c>
      <c r="S3279" s="4" t="b">
        <v>1</v>
      </c>
      <c r="T3279" s="4" t="s">
        <v>8271</v>
      </c>
    </row>
    <row r="3280" spans="1:20" ht="28.8" x14ac:dyDescent="0.3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11">
        <f t="shared" si="153"/>
        <v>42154.640081018515</v>
      </c>
      <c r="K3280" s="4">
        <v>1430425303</v>
      </c>
      <c r="L3280" s="11">
        <f t="shared" si="154"/>
        <v>42124.640081018515</v>
      </c>
      <c r="M3280" s="4" t="b">
        <v>1</v>
      </c>
      <c r="N3280" s="4">
        <v>34</v>
      </c>
      <c r="O3280" s="16">
        <f>(E3280/D3280)*100</f>
        <v>103.4</v>
      </c>
      <c r="P3280" s="7">
        <f t="shared" si="155"/>
        <v>76.029411764705884</v>
      </c>
      <c r="Q3280" s="4" t="str">
        <f>LEFT(T3280,FIND("/",T3280,1)-1)</f>
        <v>theater</v>
      </c>
      <c r="R3280" s="4" t="str">
        <f>RIGHT(T3280,LEN(T3280)-FIND("/",T3280))</f>
        <v>plays</v>
      </c>
      <c r="S3280" s="4" t="b">
        <v>1</v>
      </c>
      <c r="T3280" s="4" t="s">
        <v>8271</v>
      </c>
    </row>
    <row r="3281" spans="1:20" ht="28.8" x14ac:dyDescent="0.3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11">
        <f t="shared" si="153"/>
        <v>42460.852534722224</v>
      </c>
      <c r="K3281" s="4">
        <v>1456885659</v>
      </c>
      <c r="L3281" s="11">
        <f t="shared" si="154"/>
        <v>42430.894201388881</v>
      </c>
      <c r="M3281" s="4" t="b">
        <v>0</v>
      </c>
      <c r="N3281" s="4">
        <v>63</v>
      </c>
      <c r="O3281" s="16">
        <f>(E3281/D3281)*100</f>
        <v>114.27586206896552</v>
      </c>
      <c r="P3281" s="7">
        <f t="shared" si="155"/>
        <v>105.2063492063492</v>
      </c>
      <c r="Q3281" s="4" t="str">
        <f>LEFT(T3281,FIND("/",T3281,1)-1)</f>
        <v>theater</v>
      </c>
      <c r="R3281" s="4" t="str">
        <f>RIGHT(T3281,LEN(T3281)-FIND("/",T3281))</f>
        <v>plays</v>
      </c>
      <c r="S3281" s="4" t="b">
        <v>1</v>
      </c>
      <c r="T3281" s="4" t="s">
        <v>8271</v>
      </c>
    </row>
    <row r="3282" spans="1:20" ht="28.8" x14ac:dyDescent="0.3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11">
        <f t="shared" si="153"/>
        <v>42155.999999999993</v>
      </c>
      <c r="K3282" s="4">
        <v>1430158198</v>
      </c>
      <c r="L3282" s="11">
        <f t="shared" si="154"/>
        <v>42121.548587962963</v>
      </c>
      <c r="M3282" s="4" t="b">
        <v>0</v>
      </c>
      <c r="N3282" s="4">
        <v>30</v>
      </c>
      <c r="O3282" s="16">
        <f>(E3282/D3282)*100</f>
        <v>103</v>
      </c>
      <c r="P3282" s="7">
        <f t="shared" si="155"/>
        <v>68.666666666666671</v>
      </c>
      <c r="Q3282" s="4" t="str">
        <f>LEFT(T3282,FIND("/",T3282,1)-1)</f>
        <v>theater</v>
      </c>
      <c r="R3282" s="4" t="str">
        <f>RIGHT(T3282,LEN(T3282)-FIND("/",T3282))</f>
        <v>plays</v>
      </c>
      <c r="S3282" s="4" t="b">
        <v>1</v>
      </c>
      <c r="T3282" s="4" t="s">
        <v>8271</v>
      </c>
    </row>
    <row r="3283" spans="1:20" ht="28.8" x14ac:dyDescent="0.3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11">
        <f t="shared" si="153"/>
        <v>42248.811400462961</v>
      </c>
      <c r="K3283" s="4">
        <v>1438561705</v>
      </c>
      <c r="L3283" s="11">
        <f t="shared" si="154"/>
        <v>42218.811400462961</v>
      </c>
      <c r="M3283" s="4" t="b">
        <v>0</v>
      </c>
      <c r="N3283" s="4">
        <v>47</v>
      </c>
      <c r="O3283" s="16">
        <f>(E3283/D3283)*100</f>
        <v>121.6</v>
      </c>
      <c r="P3283" s="7">
        <f t="shared" si="155"/>
        <v>129.36170212765958</v>
      </c>
      <c r="Q3283" s="4" t="str">
        <f>LEFT(T3283,FIND("/",T3283,1)-1)</f>
        <v>theater</v>
      </c>
      <c r="R3283" s="4" t="str">
        <f>RIGHT(T3283,LEN(T3283)-FIND("/",T3283))</f>
        <v>plays</v>
      </c>
      <c r="S3283" s="4" t="b">
        <v>1</v>
      </c>
      <c r="T3283" s="4" t="s">
        <v>8271</v>
      </c>
    </row>
    <row r="3284" spans="1:20" ht="28.8" x14ac:dyDescent="0.3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11">
        <f t="shared" si="153"/>
        <v>42488.985972222225</v>
      </c>
      <c r="K3284" s="4">
        <v>1458103188</v>
      </c>
      <c r="L3284" s="11">
        <f t="shared" si="154"/>
        <v>42444.985972222225</v>
      </c>
      <c r="M3284" s="4" t="b">
        <v>0</v>
      </c>
      <c r="N3284" s="4">
        <v>237</v>
      </c>
      <c r="O3284" s="16">
        <f>(E3284/D3284)*100</f>
        <v>102.6467741935484</v>
      </c>
      <c r="P3284" s="7">
        <f t="shared" si="155"/>
        <v>134.26371308016877</v>
      </c>
      <c r="Q3284" s="4" t="str">
        <f>LEFT(T3284,FIND("/",T3284,1)-1)</f>
        <v>theater</v>
      </c>
      <c r="R3284" s="4" t="str">
        <f>RIGHT(T3284,LEN(T3284)-FIND("/",T3284))</f>
        <v>plays</v>
      </c>
      <c r="S3284" s="4" t="b">
        <v>1</v>
      </c>
      <c r="T3284" s="4" t="s">
        <v>8271</v>
      </c>
    </row>
    <row r="3285" spans="1:20" ht="28.8" x14ac:dyDescent="0.3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11">
        <f t="shared" si="153"/>
        <v>42410.666666666664</v>
      </c>
      <c r="K3285" s="4">
        <v>1452448298</v>
      </c>
      <c r="L3285" s="11">
        <f t="shared" si="154"/>
        <v>42379.535856481474</v>
      </c>
      <c r="M3285" s="4" t="b">
        <v>0</v>
      </c>
      <c r="N3285" s="4">
        <v>47</v>
      </c>
      <c r="O3285" s="16">
        <f>(E3285/D3285)*100</f>
        <v>104.75000000000001</v>
      </c>
      <c r="P3285" s="7">
        <f t="shared" si="155"/>
        <v>17.829787234042552</v>
      </c>
      <c r="Q3285" s="4" t="str">
        <f>LEFT(T3285,FIND("/",T3285,1)-1)</f>
        <v>theater</v>
      </c>
      <c r="R3285" s="4" t="str">
        <f>RIGHT(T3285,LEN(T3285)-FIND("/",T3285))</f>
        <v>plays</v>
      </c>
      <c r="S3285" s="4" t="b">
        <v>1</v>
      </c>
      <c r="T3285" s="4" t="s">
        <v>8271</v>
      </c>
    </row>
    <row r="3286" spans="1:20" x14ac:dyDescent="0.3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11">
        <f t="shared" si="153"/>
        <v>42398.040972222218</v>
      </c>
      <c r="K3286" s="4">
        <v>1452546853</v>
      </c>
      <c r="L3286" s="11">
        <f t="shared" si="154"/>
        <v>42380.676539351851</v>
      </c>
      <c r="M3286" s="4" t="b">
        <v>0</v>
      </c>
      <c r="N3286" s="4">
        <v>15</v>
      </c>
      <c r="O3286" s="16">
        <f>(E3286/D3286)*100</f>
        <v>101.6</v>
      </c>
      <c r="P3286" s="7">
        <f t="shared" si="155"/>
        <v>203.2</v>
      </c>
      <c r="Q3286" s="4" t="str">
        <f>LEFT(T3286,FIND("/",T3286,1)-1)</f>
        <v>theater</v>
      </c>
      <c r="R3286" s="4" t="str">
        <f>RIGHT(T3286,LEN(T3286)-FIND("/",T3286))</f>
        <v>plays</v>
      </c>
      <c r="S3286" s="4" t="b">
        <v>1</v>
      </c>
      <c r="T3286" s="4" t="s">
        <v>8271</v>
      </c>
    </row>
    <row r="3287" spans="1:20" x14ac:dyDescent="0.3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11">
        <f t="shared" si="153"/>
        <v>42793.999999999993</v>
      </c>
      <c r="K3287" s="4">
        <v>1485556626</v>
      </c>
      <c r="L3287" s="11">
        <f t="shared" si="154"/>
        <v>42762.734097222223</v>
      </c>
      <c r="M3287" s="4" t="b">
        <v>0</v>
      </c>
      <c r="N3287" s="4">
        <v>81</v>
      </c>
      <c r="O3287" s="16">
        <f>(E3287/D3287)*100</f>
        <v>112.10242048409683</v>
      </c>
      <c r="P3287" s="7">
        <f t="shared" si="155"/>
        <v>69.18518518518519</v>
      </c>
      <c r="Q3287" s="4" t="str">
        <f>LEFT(T3287,FIND("/",T3287,1)-1)</f>
        <v>theater</v>
      </c>
      <c r="R3287" s="4" t="str">
        <f>RIGHT(T3287,LEN(T3287)-FIND("/",T3287))</f>
        <v>plays</v>
      </c>
      <c r="S3287" s="4" t="b">
        <v>1</v>
      </c>
      <c r="T3287" s="4" t="s">
        <v>8271</v>
      </c>
    </row>
    <row r="3288" spans="1:20" ht="28.8" x14ac:dyDescent="0.3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11">
        <f t="shared" si="153"/>
        <v>42597.631736111107</v>
      </c>
      <c r="K3288" s="4">
        <v>1468699782</v>
      </c>
      <c r="L3288" s="11">
        <f t="shared" si="154"/>
        <v>42567.631736111107</v>
      </c>
      <c r="M3288" s="4" t="b">
        <v>0</v>
      </c>
      <c r="N3288" s="4">
        <v>122</v>
      </c>
      <c r="O3288" s="16">
        <f>(E3288/D3288)*100</f>
        <v>101.76666666666667</v>
      </c>
      <c r="P3288" s="7">
        <f t="shared" si="155"/>
        <v>125.12295081967213</v>
      </c>
      <c r="Q3288" s="4" t="str">
        <f>LEFT(T3288,FIND("/",T3288,1)-1)</f>
        <v>theater</v>
      </c>
      <c r="R3288" s="4" t="str">
        <f>RIGHT(T3288,LEN(T3288)-FIND("/",T3288))</f>
        <v>plays</v>
      </c>
      <c r="S3288" s="4" t="b">
        <v>1</v>
      </c>
      <c r="T3288" s="4" t="s">
        <v>8271</v>
      </c>
    </row>
    <row r="3289" spans="1:20" x14ac:dyDescent="0.3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11">
        <f t="shared" si="153"/>
        <v>42336.541990740741</v>
      </c>
      <c r="K3289" s="4">
        <v>1446573628</v>
      </c>
      <c r="L3289" s="11">
        <f t="shared" si="154"/>
        <v>42311.541990740741</v>
      </c>
      <c r="M3289" s="4" t="b">
        <v>0</v>
      </c>
      <c r="N3289" s="4">
        <v>34</v>
      </c>
      <c r="O3289" s="16">
        <f>(E3289/D3289)*100</f>
        <v>100</v>
      </c>
      <c r="P3289" s="7">
        <f t="shared" si="155"/>
        <v>73.529411764705884</v>
      </c>
      <c r="Q3289" s="4" t="str">
        <f>LEFT(T3289,FIND("/",T3289,1)-1)</f>
        <v>theater</v>
      </c>
      <c r="R3289" s="4" t="str">
        <f>RIGHT(T3289,LEN(T3289)-FIND("/",T3289))</f>
        <v>plays</v>
      </c>
      <c r="S3289" s="4" t="b">
        <v>1</v>
      </c>
      <c r="T3289" s="4" t="s">
        <v>8271</v>
      </c>
    </row>
    <row r="3290" spans="1:20" ht="28.8" x14ac:dyDescent="0.3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11">
        <f t="shared" si="153"/>
        <v>42541.749999999993</v>
      </c>
      <c r="K3290" s="4">
        <v>1463337315</v>
      </c>
      <c r="L3290" s="11">
        <f t="shared" si="154"/>
        <v>42505.566145833327</v>
      </c>
      <c r="M3290" s="4" t="b">
        <v>0</v>
      </c>
      <c r="N3290" s="4">
        <v>207</v>
      </c>
      <c r="O3290" s="16">
        <f>(E3290/D3290)*100</f>
        <v>100.26489999999998</v>
      </c>
      <c r="P3290" s="7">
        <f t="shared" si="155"/>
        <v>48.437149758454105</v>
      </c>
      <c r="Q3290" s="4" t="str">
        <f>LEFT(T3290,FIND("/",T3290,1)-1)</f>
        <v>theater</v>
      </c>
      <c r="R3290" s="4" t="str">
        <f>RIGHT(T3290,LEN(T3290)-FIND("/",T3290))</f>
        <v>plays</v>
      </c>
      <c r="S3290" s="4" t="b">
        <v>1</v>
      </c>
      <c r="T3290" s="4" t="s">
        <v>8271</v>
      </c>
    </row>
    <row r="3291" spans="1:20" ht="28.8" x14ac:dyDescent="0.3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11">
        <f t="shared" si="153"/>
        <v>42786.159745370365</v>
      </c>
      <c r="K3291" s="4">
        <v>1485161402</v>
      </c>
      <c r="L3291" s="11">
        <f t="shared" si="154"/>
        <v>42758.159745370365</v>
      </c>
      <c r="M3291" s="4" t="b">
        <v>0</v>
      </c>
      <c r="N3291" s="4">
        <v>25</v>
      </c>
      <c r="O3291" s="16">
        <f>(E3291/D3291)*100</f>
        <v>133.04200000000003</v>
      </c>
      <c r="P3291" s="7">
        <f t="shared" si="155"/>
        <v>26.608400000000003</v>
      </c>
      <c r="Q3291" s="4" t="str">
        <f>LEFT(T3291,FIND("/",T3291,1)-1)</f>
        <v>theater</v>
      </c>
      <c r="R3291" s="4" t="str">
        <f>RIGHT(T3291,LEN(T3291)-FIND("/",T3291))</f>
        <v>plays</v>
      </c>
      <c r="S3291" s="4" t="b">
        <v>1</v>
      </c>
      <c r="T3291" s="4" t="s">
        <v>8271</v>
      </c>
    </row>
    <row r="3292" spans="1:20" ht="43.2" x14ac:dyDescent="0.3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11">
        <f t="shared" si="153"/>
        <v>42805.306608796294</v>
      </c>
      <c r="K3292" s="4">
        <v>1486642891</v>
      </c>
      <c r="L3292" s="11">
        <f t="shared" si="154"/>
        <v>42775.306608796294</v>
      </c>
      <c r="M3292" s="4" t="b">
        <v>0</v>
      </c>
      <c r="N3292" s="4">
        <v>72</v>
      </c>
      <c r="O3292" s="16">
        <f>(E3292/D3292)*100</f>
        <v>121.2</v>
      </c>
      <c r="P3292" s="7">
        <f t="shared" si="155"/>
        <v>33.666666666666664</v>
      </c>
      <c r="Q3292" s="4" t="str">
        <f>LEFT(T3292,FIND("/",T3292,1)-1)</f>
        <v>theater</v>
      </c>
      <c r="R3292" s="4" t="str">
        <f>RIGHT(T3292,LEN(T3292)-FIND("/",T3292))</f>
        <v>plays</v>
      </c>
      <c r="S3292" s="4" t="b">
        <v>1</v>
      </c>
      <c r="T3292" s="4" t="s">
        <v>8271</v>
      </c>
    </row>
    <row r="3293" spans="1:20" ht="28.8" x14ac:dyDescent="0.3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11">
        <f t="shared" si="153"/>
        <v>42263.957638888889</v>
      </c>
      <c r="K3293" s="4">
        <v>1439743900</v>
      </c>
      <c r="L3293" s="11">
        <f t="shared" si="154"/>
        <v>42232.494212962956</v>
      </c>
      <c r="M3293" s="4" t="b">
        <v>0</v>
      </c>
      <c r="N3293" s="4">
        <v>14</v>
      </c>
      <c r="O3293" s="16">
        <f>(E3293/D3293)*100</f>
        <v>113.99999999999999</v>
      </c>
      <c r="P3293" s="7">
        <f t="shared" si="155"/>
        <v>40.714285714285715</v>
      </c>
      <c r="Q3293" s="4" t="str">
        <f>LEFT(T3293,FIND("/",T3293,1)-1)</f>
        <v>theater</v>
      </c>
      <c r="R3293" s="4" t="str">
        <f>RIGHT(T3293,LEN(T3293)-FIND("/",T3293))</f>
        <v>plays</v>
      </c>
      <c r="S3293" s="4" t="b">
        <v>1</v>
      </c>
      <c r="T3293" s="4" t="s">
        <v>8271</v>
      </c>
    </row>
    <row r="3294" spans="1:20" x14ac:dyDescent="0.3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11">
        <f t="shared" si="153"/>
        <v>42342.603564814817</v>
      </c>
      <c r="K3294" s="4">
        <v>1444069748</v>
      </c>
      <c r="L3294" s="11">
        <f t="shared" si="154"/>
        <v>42282.561898148146</v>
      </c>
      <c r="M3294" s="4" t="b">
        <v>0</v>
      </c>
      <c r="N3294" s="4">
        <v>15</v>
      </c>
      <c r="O3294" s="16">
        <f>(E3294/D3294)*100</f>
        <v>286.13861386138615</v>
      </c>
      <c r="P3294" s="7">
        <f t="shared" si="155"/>
        <v>19.266666666666666</v>
      </c>
      <c r="Q3294" s="4" t="str">
        <f>LEFT(T3294,FIND("/",T3294,1)-1)</f>
        <v>theater</v>
      </c>
      <c r="R3294" s="4" t="str">
        <f>RIGHT(T3294,LEN(T3294)-FIND("/",T3294))</f>
        <v>plays</v>
      </c>
      <c r="S3294" s="4" t="b">
        <v>1</v>
      </c>
      <c r="T3294" s="4" t="s">
        <v>8271</v>
      </c>
    </row>
    <row r="3295" spans="1:20" ht="28.8" x14ac:dyDescent="0.3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11">
        <f t="shared" si="153"/>
        <v>42798.217037037037</v>
      </c>
      <c r="K3295" s="4">
        <v>1486030352</v>
      </c>
      <c r="L3295" s="11">
        <f t="shared" si="154"/>
        <v>42768.217037037037</v>
      </c>
      <c r="M3295" s="4" t="b">
        <v>0</v>
      </c>
      <c r="N3295" s="4">
        <v>91</v>
      </c>
      <c r="O3295" s="16">
        <f>(E3295/D3295)*100</f>
        <v>170.44444444444446</v>
      </c>
      <c r="P3295" s="7">
        <f t="shared" si="155"/>
        <v>84.285714285714292</v>
      </c>
      <c r="Q3295" s="4" t="str">
        <f>LEFT(T3295,FIND("/",T3295,1)-1)</f>
        <v>theater</v>
      </c>
      <c r="R3295" s="4" t="str">
        <f>RIGHT(T3295,LEN(T3295)-FIND("/",T3295))</f>
        <v>plays</v>
      </c>
      <c r="S3295" s="4" t="b">
        <v>1</v>
      </c>
      <c r="T3295" s="4" t="s">
        <v>8271</v>
      </c>
    </row>
    <row r="3296" spans="1:20" ht="28.8" x14ac:dyDescent="0.3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11">
        <f t="shared" si="153"/>
        <v>42171.33280092592</v>
      </c>
      <c r="K3296" s="4">
        <v>1431867554</v>
      </c>
      <c r="L3296" s="11">
        <f t="shared" si="154"/>
        <v>42141.33280092592</v>
      </c>
      <c r="M3296" s="4" t="b">
        <v>0</v>
      </c>
      <c r="N3296" s="4">
        <v>24</v>
      </c>
      <c r="O3296" s="16">
        <f>(E3296/D3296)*100</f>
        <v>118.33333333333333</v>
      </c>
      <c r="P3296" s="7">
        <f t="shared" si="155"/>
        <v>29.583333333333332</v>
      </c>
      <c r="Q3296" s="4" t="str">
        <f>LEFT(T3296,FIND("/",T3296,1)-1)</f>
        <v>theater</v>
      </c>
      <c r="R3296" s="4" t="str">
        <f>RIGHT(T3296,LEN(T3296)-FIND("/",T3296))</f>
        <v>plays</v>
      </c>
      <c r="S3296" s="4" t="b">
        <v>1</v>
      </c>
      <c r="T3296" s="4" t="s">
        <v>8271</v>
      </c>
    </row>
    <row r="3297" spans="1:20" ht="28.8" x14ac:dyDescent="0.3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11">
        <f t="shared" si="153"/>
        <v>42639.234131944446</v>
      </c>
      <c r="K3297" s="4">
        <v>1472294229</v>
      </c>
      <c r="L3297" s="11">
        <f t="shared" si="154"/>
        <v>42609.234131944446</v>
      </c>
      <c r="M3297" s="4" t="b">
        <v>0</v>
      </c>
      <c r="N3297" s="4">
        <v>27</v>
      </c>
      <c r="O3297" s="16">
        <f>(E3297/D3297)*100</f>
        <v>102.85857142857142</v>
      </c>
      <c r="P3297" s="7">
        <f t="shared" si="155"/>
        <v>26.667037037037037</v>
      </c>
      <c r="Q3297" s="4" t="str">
        <f>LEFT(T3297,FIND("/",T3297,1)-1)</f>
        <v>theater</v>
      </c>
      <c r="R3297" s="4" t="str">
        <f>RIGHT(T3297,LEN(T3297)-FIND("/",T3297))</f>
        <v>plays</v>
      </c>
      <c r="S3297" s="4" t="b">
        <v>1</v>
      </c>
      <c r="T3297" s="4" t="s">
        <v>8271</v>
      </c>
    </row>
    <row r="3298" spans="1:20" ht="28.8" x14ac:dyDescent="0.3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11">
        <f t="shared" si="153"/>
        <v>42330.708333333336</v>
      </c>
      <c r="K3298" s="4">
        <v>1446401372</v>
      </c>
      <c r="L3298" s="11">
        <f t="shared" si="154"/>
        <v>42309.54828703704</v>
      </c>
      <c r="M3298" s="4" t="b">
        <v>0</v>
      </c>
      <c r="N3298" s="4">
        <v>47</v>
      </c>
      <c r="O3298" s="16">
        <f>(E3298/D3298)*100</f>
        <v>144.06666666666666</v>
      </c>
      <c r="P3298" s="7">
        <f t="shared" si="155"/>
        <v>45.978723404255319</v>
      </c>
      <c r="Q3298" s="4" t="str">
        <f>LEFT(T3298,FIND("/",T3298,1)-1)</f>
        <v>theater</v>
      </c>
      <c r="R3298" s="4" t="str">
        <f>RIGHT(T3298,LEN(T3298)-FIND("/",T3298))</f>
        <v>plays</v>
      </c>
      <c r="S3298" s="4" t="b">
        <v>1</v>
      </c>
      <c r="T3298" s="4" t="s">
        <v>8271</v>
      </c>
    </row>
    <row r="3299" spans="1:20" x14ac:dyDescent="0.3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11">
        <f t="shared" si="153"/>
        <v>42212.749305555553</v>
      </c>
      <c r="K3299" s="4">
        <v>1436380256</v>
      </c>
      <c r="L3299" s="11">
        <f t="shared" si="154"/>
        <v>42193.563148148147</v>
      </c>
      <c r="M3299" s="4" t="b">
        <v>0</v>
      </c>
      <c r="N3299" s="4">
        <v>44</v>
      </c>
      <c r="O3299" s="16">
        <f>(E3299/D3299)*100</f>
        <v>100.07272727272726</v>
      </c>
      <c r="P3299" s="7">
        <f t="shared" si="155"/>
        <v>125.09090909090909</v>
      </c>
      <c r="Q3299" s="4" t="str">
        <f>LEFT(T3299,FIND("/",T3299,1)-1)</f>
        <v>theater</v>
      </c>
      <c r="R3299" s="4" t="str">
        <f>RIGHT(T3299,LEN(T3299)-FIND("/",T3299))</f>
        <v>plays</v>
      </c>
      <c r="S3299" s="4" t="b">
        <v>1</v>
      </c>
      <c r="T3299" s="4" t="s">
        <v>8271</v>
      </c>
    </row>
    <row r="3300" spans="1:20" ht="28.8" x14ac:dyDescent="0.3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11">
        <f t="shared" si="153"/>
        <v>42259.791666666664</v>
      </c>
      <c r="K3300" s="4">
        <v>1440370768</v>
      </c>
      <c r="L3300" s="11">
        <f t="shared" si="154"/>
        <v>42239.749629629623</v>
      </c>
      <c r="M3300" s="4" t="b">
        <v>0</v>
      </c>
      <c r="N3300" s="4">
        <v>72</v>
      </c>
      <c r="O3300" s="16">
        <f>(E3300/D3300)*100</f>
        <v>101.73</v>
      </c>
      <c r="P3300" s="7">
        <f t="shared" si="155"/>
        <v>141.29166666666666</v>
      </c>
      <c r="Q3300" s="4" t="str">
        <f>LEFT(T3300,FIND("/",T3300,1)-1)</f>
        <v>theater</v>
      </c>
      <c r="R3300" s="4" t="str">
        <f>RIGHT(T3300,LEN(T3300)-FIND("/",T3300))</f>
        <v>plays</v>
      </c>
      <c r="S3300" s="4" t="b">
        <v>1</v>
      </c>
      <c r="T3300" s="4" t="s">
        <v>8271</v>
      </c>
    </row>
    <row r="3301" spans="1:20" ht="28.8" x14ac:dyDescent="0.3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11">
        <f t="shared" si="153"/>
        <v>42291.709062499998</v>
      </c>
      <c r="K3301" s="4">
        <v>1442268063</v>
      </c>
      <c r="L3301" s="11">
        <f t="shared" si="154"/>
        <v>42261.709062499998</v>
      </c>
      <c r="M3301" s="4" t="b">
        <v>0</v>
      </c>
      <c r="N3301" s="4">
        <v>63</v>
      </c>
      <c r="O3301" s="16">
        <f>(E3301/D3301)*100</f>
        <v>116.19999999999999</v>
      </c>
      <c r="P3301" s="7">
        <f t="shared" si="155"/>
        <v>55.333333333333336</v>
      </c>
      <c r="Q3301" s="4" t="str">
        <f>LEFT(T3301,FIND("/",T3301,1)-1)</f>
        <v>theater</v>
      </c>
      <c r="R3301" s="4" t="str">
        <f>RIGHT(T3301,LEN(T3301)-FIND("/",T3301))</f>
        <v>plays</v>
      </c>
      <c r="S3301" s="4" t="b">
        <v>1</v>
      </c>
      <c r="T3301" s="4" t="s">
        <v>8271</v>
      </c>
    </row>
    <row r="3302" spans="1:20" x14ac:dyDescent="0.3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11">
        <f t="shared" si="153"/>
        <v>42123.535439814812</v>
      </c>
      <c r="K3302" s="4">
        <v>1428515462</v>
      </c>
      <c r="L3302" s="11">
        <f t="shared" si="154"/>
        <v>42102.535439814812</v>
      </c>
      <c r="M3302" s="4" t="b">
        <v>0</v>
      </c>
      <c r="N3302" s="4">
        <v>88</v>
      </c>
      <c r="O3302" s="16">
        <f>(E3302/D3302)*100</f>
        <v>136.16666666666666</v>
      </c>
      <c r="P3302" s="7">
        <f t="shared" si="155"/>
        <v>46.420454545454547</v>
      </c>
      <c r="Q3302" s="4" t="str">
        <f>LEFT(T3302,FIND("/",T3302,1)-1)</f>
        <v>theater</v>
      </c>
      <c r="R3302" s="4" t="str">
        <f>RIGHT(T3302,LEN(T3302)-FIND("/",T3302))</f>
        <v>plays</v>
      </c>
      <c r="S3302" s="4" t="b">
        <v>1</v>
      </c>
      <c r="T3302" s="4" t="s">
        <v>8271</v>
      </c>
    </row>
    <row r="3303" spans="1:20" ht="28.8" x14ac:dyDescent="0.3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11">
        <f t="shared" si="153"/>
        <v>42583.082638888889</v>
      </c>
      <c r="K3303" s="4">
        <v>1466185176</v>
      </c>
      <c r="L3303" s="11">
        <f t="shared" si="154"/>
        <v>42538.527500000004</v>
      </c>
      <c r="M3303" s="4" t="b">
        <v>0</v>
      </c>
      <c r="N3303" s="4">
        <v>70</v>
      </c>
      <c r="O3303" s="16">
        <f>(E3303/D3303)*100</f>
        <v>133.46666666666667</v>
      </c>
      <c r="P3303" s="7">
        <f t="shared" si="155"/>
        <v>57.2</v>
      </c>
      <c r="Q3303" s="4" t="str">
        <f>LEFT(T3303,FIND("/",T3303,1)-1)</f>
        <v>theater</v>
      </c>
      <c r="R3303" s="4" t="str">
        <f>RIGHT(T3303,LEN(T3303)-FIND("/",T3303))</f>
        <v>plays</v>
      </c>
      <c r="S3303" s="4" t="b">
        <v>1</v>
      </c>
      <c r="T3303" s="4" t="s">
        <v>8271</v>
      </c>
    </row>
    <row r="3304" spans="1:20" x14ac:dyDescent="0.3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11">
        <f t="shared" si="153"/>
        <v>42711.143240740734</v>
      </c>
      <c r="K3304" s="4">
        <v>1478507176</v>
      </c>
      <c r="L3304" s="11">
        <f t="shared" si="154"/>
        <v>42681.143240740734</v>
      </c>
      <c r="M3304" s="4" t="b">
        <v>0</v>
      </c>
      <c r="N3304" s="4">
        <v>50</v>
      </c>
      <c r="O3304" s="16">
        <f>(E3304/D3304)*100</f>
        <v>103.39285714285715</v>
      </c>
      <c r="P3304" s="7">
        <f t="shared" si="155"/>
        <v>173.7</v>
      </c>
      <c r="Q3304" s="4" t="str">
        <f>LEFT(T3304,FIND("/",T3304,1)-1)</f>
        <v>theater</v>
      </c>
      <c r="R3304" s="4" t="str">
        <f>RIGHT(T3304,LEN(T3304)-FIND("/",T3304))</f>
        <v>plays</v>
      </c>
      <c r="S3304" s="4" t="b">
        <v>1</v>
      </c>
      <c r="T3304" s="4" t="s">
        <v>8271</v>
      </c>
    </row>
    <row r="3305" spans="1:20" x14ac:dyDescent="0.3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11">
        <f t="shared" si="153"/>
        <v>42091.401435185187</v>
      </c>
      <c r="K3305" s="4">
        <v>1424533084</v>
      </c>
      <c r="L3305" s="11">
        <f t="shared" si="154"/>
        <v>42056.443101851844</v>
      </c>
      <c r="M3305" s="4" t="b">
        <v>0</v>
      </c>
      <c r="N3305" s="4">
        <v>35</v>
      </c>
      <c r="O3305" s="16">
        <f>(E3305/D3305)*100</f>
        <v>115.88888888888889</v>
      </c>
      <c r="P3305" s="7">
        <f t="shared" si="155"/>
        <v>59.6</v>
      </c>
      <c r="Q3305" s="4" t="str">
        <f>LEFT(T3305,FIND("/",T3305,1)-1)</f>
        <v>theater</v>
      </c>
      <c r="R3305" s="4" t="str">
        <f>RIGHT(T3305,LEN(T3305)-FIND("/",T3305))</f>
        <v>plays</v>
      </c>
      <c r="S3305" s="4" t="b">
        <v>1</v>
      </c>
      <c r="T3305" s="4" t="s">
        <v>8271</v>
      </c>
    </row>
    <row r="3306" spans="1:20" x14ac:dyDescent="0.3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11">
        <f t="shared" si="153"/>
        <v>42726.41611111111</v>
      </c>
      <c r="K3306" s="4">
        <v>1479826752</v>
      </c>
      <c r="L3306" s="11">
        <f t="shared" si="154"/>
        <v>42696.41611111111</v>
      </c>
      <c r="M3306" s="4" t="b">
        <v>0</v>
      </c>
      <c r="N3306" s="4">
        <v>175</v>
      </c>
      <c r="O3306" s="16">
        <f>(E3306/D3306)*100</f>
        <v>104.51666666666665</v>
      </c>
      <c r="P3306" s="7">
        <f t="shared" si="155"/>
        <v>89.585714285714289</v>
      </c>
      <c r="Q3306" s="4" t="str">
        <f>LEFT(T3306,FIND("/",T3306,1)-1)</f>
        <v>theater</v>
      </c>
      <c r="R3306" s="4" t="str">
        <f>RIGHT(T3306,LEN(T3306)-FIND("/",T3306))</f>
        <v>plays</v>
      </c>
      <c r="S3306" s="4" t="b">
        <v>1</v>
      </c>
      <c r="T3306" s="4" t="s">
        <v>8271</v>
      </c>
    </row>
    <row r="3307" spans="1:20" ht="28.8" x14ac:dyDescent="0.3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11">
        <f t="shared" si="153"/>
        <v>42216.647546296292</v>
      </c>
      <c r="K3307" s="4">
        <v>1435782748</v>
      </c>
      <c r="L3307" s="11">
        <f t="shared" si="154"/>
        <v>42186.647546296292</v>
      </c>
      <c r="M3307" s="4" t="b">
        <v>0</v>
      </c>
      <c r="N3307" s="4">
        <v>20</v>
      </c>
      <c r="O3307" s="16">
        <f>(E3307/D3307)*100</f>
        <v>102.02500000000001</v>
      </c>
      <c r="P3307" s="7">
        <f t="shared" si="155"/>
        <v>204.05</v>
      </c>
      <c r="Q3307" s="4" t="str">
        <f>LEFT(T3307,FIND("/",T3307,1)-1)</f>
        <v>theater</v>
      </c>
      <c r="R3307" s="4" t="str">
        <f>RIGHT(T3307,LEN(T3307)-FIND("/",T3307))</f>
        <v>plays</v>
      </c>
      <c r="S3307" s="4" t="b">
        <v>1</v>
      </c>
      <c r="T3307" s="4" t="s">
        <v>8271</v>
      </c>
    </row>
    <row r="3308" spans="1:20" ht="28.8" x14ac:dyDescent="0.3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11">
        <f t="shared" si="153"/>
        <v>42530.916666666664</v>
      </c>
      <c r="K3308" s="4">
        <v>1462252542</v>
      </c>
      <c r="L3308" s="11">
        <f t="shared" si="154"/>
        <v>42493.010902777773</v>
      </c>
      <c r="M3308" s="4" t="b">
        <v>0</v>
      </c>
      <c r="N3308" s="4">
        <v>54</v>
      </c>
      <c r="O3308" s="16">
        <f>(E3308/D3308)*100</f>
        <v>175.33333333333334</v>
      </c>
      <c r="P3308" s="7">
        <f t="shared" si="155"/>
        <v>48.703703703703702</v>
      </c>
      <c r="Q3308" s="4" t="str">
        <f>LEFT(T3308,FIND("/",T3308,1)-1)</f>
        <v>theater</v>
      </c>
      <c r="R3308" s="4" t="str">
        <f>RIGHT(T3308,LEN(T3308)-FIND("/",T3308))</f>
        <v>plays</v>
      </c>
      <c r="S3308" s="4" t="b">
        <v>1</v>
      </c>
      <c r="T3308" s="4" t="s">
        <v>8271</v>
      </c>
    </row>
    <row r="3309" spans="1:20" ht="28.8" x14ac:dyDescent="0.3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11">
        <f t="shared" si="153"/>
        <v>42504.848831018513</v>
      </c>
      <c r="K3309" s="4">
        <v>1460683339</v>
      </c>
      <c r="L3309" s="11">
        <f t="shared" si="154"/>
        <v>42474.848831018513</v>
      </c>
      <c r="M3309" s="4" t="b">
        <v>0</v>
      </c>
      <c r="N3309" s="4">
        <v>20</v>
      </c>
      <c r="O3309" s="16">
        <f>(E3309/D3309)*100</f>
        <v>106.67999999999999</v>
      </c>
      <c r="P3309" s="7">
        <f t="shared" si="155"/>
        <v>53.339999999999996</v>
      </c>
      <c r="Q3309" s="4" t="str">
        <f>LEFT(T3309,FIND("/",T3309,1)-1)</f>
        <v>theater</v>
      </c>
      <c r="R3309" s="4" t="str">
        <f>RIGHT(T3309,LEN(T3309)-FIND("/",T3309))</f>
        <v>plays</v>
      </c>
      <c r="S3309" s="4" t="b">
        <v>1</v>
      </c>
      <c r="T3309" s="4" t="s">
        <v>8271</v>
      </c>
    </row>
    <row r="3310" spans="1:20" ht="28.8" x14ac:dyDescent="0.3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11">
        <f t="shared" si="153"/>
        <v>42473.668576388889</v>
      </c>
      <c r="K3310" s="4">
        <v>1458766965</v>
      </c>
      <c r="L3310" s="11">
        <f t="shared" si="154"/>
        <v>42452.668576388889</v>
      </c>
      <c r="M3310" s="4" t="b">
        <v>0</v>
      </c>
      <c r="N3310" s="4">
        <v>57</v>
      </c>
      <c r="O3310" s="16">
        <f>(E3310/D3310)*100</f>
        <v>122.28571428571429</v>
      </c>
      <c r="P3310" s="7">
        <f t="shared" si="155"/>
        <v>75.087719298245617</v>
      </c>
      <c r="Q3310" s="4" t="str">
        <f>LEFT(T3310,FIND("/",T3310,1)-1)</f>
        <v>theater</v>
      </c>
      <c r="R3310" s="4" t="str">
        <f>RIGHT(T3310,LEN(T3310)-FIND("/",T3310))</f>
        <v>plays</v>
      </c>
      <c r="S3310" s="4" t="b">
        <v>1</v>
      </c>
      <c r="T3310" s="4" t="s">
        <v>8271</v>
      </c>
    </row>
    <row r="3311" spans="1:20" x14ac:dyDescent="0.3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11">
        <f t="shared" si="153"/>
        <v>42659.441874999997</v>
      </c>
      <c r="K3311" s="4">
        <v>1473953778</v>
      </c>
      <c r="L3311" s="11">
        <f t="shared" si="154"/>
        <v>42628.441874999997</v>
      </c>
      <c r="M3311" s="4" t="b">
        <v>0</v>
      </c>
      <c r="N3311" s="4">
        <v>31</v>
      </c>
      <c r="O3311" s="16">
        <f>(E3311/D3311)*100</f>
        <v>159.42857142857144</v>
      </c>
      <c r="P3311" s="7">
        <f t="shared" si="155"/>
        <v>18</v>
      </c>
      <c r="Q3311" s="4" t="str">
        <f>LEFT(T3311,FIND("/",T3311,1)-1)</f>
        <v>theater</v>
      </c>
      <c r="R3311" s="4" t="str">
        <f>RIGHT(T3311,LEN(T3311)-FIND("/",T3311))</f>
        <v>plays</v>
      </c>
      <c r="S3311" s="4" t="b">
        <v>1</v>
      </c>
      <c r="T3311" s="4" t="s">
        <v>8271</v>
      </c>
    </row>
    <row r="3312" spans="1:20" x14ac:dyDescent="0.3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11">
        <f t="shared" si="153"/>
        <v>42283.720196759255</v>
      </c>
      <c r="K3312" s="4">
        <v>1441577825</v>
      </c>
      <c r="L3312" s="11">
        <f t="shared" si="154"/>
        <v>42253.720196759255</v>
      </c>
      <c r="M3312" s="4" t="b">
        <v>0</v>
      </c>
      <c r="N3312" s="4">
        <v>31</v>
      </c>
      <c r="O3312" s="16">
        <f>(E3312/D3312)*100</f>
        <v>100.07692307692308</v>
      </c>
      <c r="P3312" s="7">
        <f t="shared" si="155"/>
        <v>209.83870967741936</v>
      </c>
      <c r="Q3312" s="4" t="str">
        <f>LEFT(T3312,FIND("/",T3312,1)-1)</f>
        <v>theater</v>
      </c>
      <c r="R3312" s="4" t="str">
        <f>RIGHT(T3312,LEN(T3312)-FIND("/",T3312))</f>
        <v>plays</v>
      </c>
      <c r="S3312" s="4" t="b">
        <v>1</v>
      </c>
      <c r="T3312" s="4" t="s">
        <v>8271</v>
      </c>
    </row>
    <row r="3313" spans="1:20" ht="28.8" x14ac:dyDescent="0.3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11">
        <f t="shared" si="153"/>
        <v>42294.083449074074</v>
      </c>
      <c r="K3313" s="4">
        <v>1442473210</v>
      </c>
      <c r="L3313" s="11">
        <f t="shared" si="154"/>
        <v>42264.083449074074</v>
      </c>
      <c r="M3313" s="4" t="b">
        <v>0</v>
      </c>
      <c r="N3313" s="4">
        <v>45</v>
      </c>
      <c r="O3313" s="16">
        <f>(E3313/D3313)*100</f>
        <v>109.84</v>
      </c>
      <c r="P3313" s="7">
        <f t="shared" si="155"/>
        <v>61.022222222222226</v>
      </c>
      <c r="Q3313" s="4" t="str">
        <f>LEFT(T3313,FIND("/",T3313,1)-1)</f>
        <v>theater</v>
      </c>
      <c r="R3313" s="4" t="str">
        <f>RIGHT(T3313,LEN(T3313)-FIND("/",T3313))</f>
        <v>plays</v>
      </c>
      <c r="S3313" s="4" t="b">
        <v>1</v>
      </c>
      <c r="T3313" s="4" t="s">
        <v>8271</v>
      </c>
    </row>
    <row r="3314" spans="1:20" x14ac:dyDescent="0.3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11">
        <f t="shared" si="153"/>
        <v>42685.708333333336</v>
      </c>
      <c r="K3314" s="4">
        <v>1477077946</v>
      </c>
      <c r="L3314" s="11">
        <f t="shared" si="154"/>
        <v>42664.601226851846</v>
      </c>
      <c r="M3314" s="4" t="b">
        <v>0</v>
      </c>
      <c r="N3314" s="4">
        <v>41</v>
      </c>
      <c r="O3314" s="16">
        <f>(E3314/D3314)*100</f>
        <v>100.03999999999999</v>
      </c>
      <c r="P3314" s="7">
        <f t="shared" si="155"/>
        <v>61</v>
      </c>
      <c r="Q3314" s="4" t="str">
        <f>LEFT(T3314,FIND("/",T3314,1)-1)</f>
        <v>theater</v>
      </c>
      <c r="R3314" s="4" t="str">
        <f>RIGHT(T3314,LEN(T3314)-FIND("/",T3314))</f>
        <v>plays</v>
      </c>
      <c r="S3314" s="4" t="b">
        <v>1</v>
      </c>
      <c r="T3314" s="4" t="s">
        <v>8271</v>
      </c>
    </row>
    <row r="3315" spans="1:20" x14ac:dyDescent="0.3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11">
        <f t="shared" si="153"/>
        <v>42395.833333333336</v>
      </c>
      <c r="K3315" s="4">
        <v>1452664317</v>
      </c>
      <c r="L3315" s="11">
        <f t="shared" si="154"/>
        <v>42382.036076388882</v>
      </c>
      <c r="M3315" s="4" t="b">
        <v>0</v>
      </c>
      <c r="N3315" s="4">
        <v>29</v>
      </c>
      <c r="O3315" s="16">
        <f>(E3315/D3315)*100</f>
        <v>116.05000000000001</v>
      </c>
      <c r="P3315" s="7">
        <f t="shared" si="155"/>
        <v>80.034482758620683</v>
      </c>
      <c r="Q3315" s="4" t="str">
        <f>LEFT(T3315,FIND("/",T3315,1)-1)</f>
        <v>theater</v>
      </c>
      <c r="R3315" s="4" t="str">
        <f>RIGHT(T3315,LEN(T3315)-FIND("/",T3315))</f>
        <v>plays</v>
      </c>
      <c r="S3315" s="4" t="b">
        <v>1</v>
      </c>
      <c r="T3315" s="4" t="s">
        <v>8271</v>
      </c>
    </row>
    <row r="3316" spans="1:20" ht="28.8" x14ac:dyDescent="0.3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11">
        <f t="shared" si="153"/>
        <v>42132.628472222219</v>
      </c>
      <c r="K3316" s="4">
        <v>1428733511</v>
      </c>
      <c r="L3316" s="11">
        <f t="shared" si="154"/>
        <v>42105.059155092589</v>
      </c>
      <c r="M3316" s="4" t="b">
        <v>0</v>
      </c>
      <c r="N3316" s="4">
        <v>58</v>
      </c>
      <c r="O3316" s="16">
        <f>(E3316/D3316)*100</f>
        <v>210.75</v>
      </c>
      <c r="P3316" s="7">
        <f t="shared" si="155"/>
        <v>29.068965517241381</v>
      </c>
      <c r="Q3316" s="4" t="str">
        <f>LEFT(T3316,FIND("/",T3316,1)-1)</f>
        <v>theater</v>
      </c>
      <c r="R3316" s="4" t="str">
        <f>RIGHT(T3316,LEN(T3316)-FIND("/",T3316))</f>
        <v>plays</v>
      </c>
      <c r="S3316" s="4" t="b">
        <v>1</v>
      </c>
      <c r="T3316" s="4" t="s">
        <v>8271</v>
      </c>
    </row>
    <row r="3317" spans="1:20" x14ac:dyDescent="0.3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11">
        <f t="shared" si="153"/>
        <v>42496.095381944448</v>
      </c>
      <c r="K3317" s="4">
        <v>1459927041</v>
      </c>
      <c r="L3317" s="11">
        <f t="shared" si="154"/>
        <v>42466.095381944448</v>
      </c>
      <c r="M3317" s="4" t="b">
        <v>0</v>
      </c>
      <c r="N3317" s="4">
        <v>89</v>
      </c>
      <c r="O3317" s="16">
        <f>(E3317/D3317)*100</f>
        <v>110.00000000000001</v>
      </c>
      <c r="P3317" s="7">
        <f t="shared" si="155"/>
        <v>49.438202247191015</v>
      </c>
      <c r="Q3317" s="4" t="str">
        <f>LEFT(T3317,FIND("/",T3317,1)-1)</f>
        <v>theater</v>
      </c>
      <c r="R3317" s="4" t="str">
        <f>RIGHT(T3317,LEN(T3317)-FIND("/",T3317))</f>
        <v>plays</v>
      </c>
      <c r="S3317" s="4" t="b">
        <v>1</v>
      </c>
      <c r="T3317" s="4" t="s">
        <v>8271</v>
      </c>
    </row>
    <row r="3318" spans="1:20" ht="43.2" x14ac:dyDescent="0.3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11">
        <f t="shared" si="153"/>
        <v>41859.370833333334</v>
      </c>
      <c r="K3318" s="4">
        <v>1404680075</v>
      </c>
      <c r="L3318" s="11">
        <f t="shared" si="154"/>
        <v>41826.662905092591</v>
      </c>
      <c r="M3318" s="4" t="b">
        <v>0</v>
      </c>
      <c r="N3318" s="4">
        <v>125</v>
      </c>
      <c r="O3318" s="16">
        <f>(E3318/D3318)*100</f>
        <v>100.08673425918037</v>
      </c>
      <c r="P3318" s="7">
        <f t="shared" si="155"/>
        <v>93.977440000000001</v>
      </c>
      <c r="Q3318" s="4" t="str">
        <f>LEFT(T3318,FIND("/",T3318,1)-1)</f>
        <v>theater</v>
      </c>
      <c r="R3318" s="4" t="str">
        <f>RIGHT(T3318,LEN(T3318)-FIND("/",T3318))</f>
        <v>plays</v>
      </c>
      <c r="S3318" s="4" t="b">
        <v>1</v>
      </c>
      <c r="T3318" s="4" t="s">
        <v>8271</v>
      </c>
    </row>
    <row r="3319" spans="1:20" x14ac:dyDescent="0.3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11">
        <f t="shared" si="153"/>
        <v>42528.831296296288</v>
      </c>
      <c r="K3319" s="4">
        <v>1462755424</v>
      </c>
      <c r="L3319" s="11">
        <f t="shared" si="154"/>
        <v>42498.831296296288</v>
      </c>
      <c r="M3319" s="4" t="b">
        <v>0</v>
      </c>
      <c r="N3319" s="4">
        <v>18</v>
      </c>
      <c r="O3319" s="16">
        <f>(E3319/D3319)*100</f>
        <v>106.19047619047619</v>
      </c>
      <c r="P3319" s="7">
        <f t="shared" si="155"/>
        <v>61.944444444444443</v>
      </c>
      <c r="Q3319" s="4" t="str">
        <f>LEFT(T3319,FIND("/",T3319,1)-1)</f>
        <v>theater</v>
      </c>
      <c r="R3319" s="4" t="str">
        <f>RIGHT(T3319,LEN(T3319)-FIND("/",T3319))</f>
        <v>plays</v>
      </c>
      <c r="S3319" s="4" t="b">
        <v>1</v>
      </c>
      <c r="T3319" s="4" t="s">
        <v>8271</v>
      </c>
    </row>
    <row r="3320" spans="1:20" x14ac:dyDescent="0.3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11">
        <f t="shared" si="153"/>
        <v>42470.895833333336</v>
      </c>
      <c r="K3320" s="4">
        <v>1456902893</v>
      </c>
      <c r="L3320" s="11">
        <f t="shared" si="154"/>
        <v>42431.093668981477</v>
      </c>
      <c r="M3320" s="4" t="b">
        <v>0</v>
      </c>
      <c r="N3320" s="4">
        <v>32</v>
      </c>
      <c r="O3320" s="16">
        <f>(E3320/D3320)*100</f>
        <v>125.6</v>
      </c>
      <c r="P3320" s="7">
        <f t="shared" si="155"/>
        <v>78.5</v>
      </c>
      <c r="Q3320" s="4" t="str">
        <f>LEFT(T3320,FIND("/",T3320,1)-1)</f>
        <v>theater</v>
      </c>
      <c r="R3320" s="4" t="str">
        <f>RIGHT(T3320,LEN(T3320)-FIND("/",T3320))</f>
        <v>plays</v>
      </c>
      <c r="S3320" s="4" t="b">
        <v>1</v>
      </c>
      <c r="T3320" s="4" t="s">
        <v>8271</v>
      </c>
    </row>
    <row r="3321" spans="1:20" ht="28.8" x14ac:dyDescent="0.3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11">
        <f t="shared" si="153"/>
        <v>42035.377152777779</v>
      </c>
      <c r="K3321" s="4">
        <v>1418824986</v>
      </c>
      <c r="L3321" s="11">
        <f t="shared" si="154"/>
        <v>41990.377152777779</v>
      </c>
      <c r="M3321" s="4" t="b">
        <v>0</v>
      </c>
      <c r="N3321" s="4">
        <v>16</v>
      </c>
      <c r="O3321" s="16">
        <f>(E3321/D3321)*100</f>
        <v>108</v>
      </c>
      <c r="P3321" s="7">
        <f t="shared" si="155"/>
        <v>33.75</v>
      </c>
      <c r="Q3321" s="4" t="str">
        <f>LEFT(T3321,FIND("/",T3321,1)-1)</f>
        <v>theater</v>
      </c>
      <c r="R3321" s="4" t="str">
        <f>RIGHT(T3321,LEN(T3321)-FIND("/",T3321))</f>
        <v>plays</v>
      </c>
      <c r="S3321" s="4" t="b">
        <v>1</v>
      </c>
      <c r="T3321" s="4" t="s">
        <v>8271</v>
      </c>
    </row>
    <row r="3322" spans="1:20" x14ac:dyDescent="0.3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11">
        <f t="shared" si="153"/>
        <v>42542.837465277778</v>
      </c>
      <c r="K3322" s="4">
        <v>1463965557</v>
      </c>
      <c r="L3322" s="11">
        <f t="shared" si="154"/>
        <v>42512.837465277778</v>
      </c>
      <c r="M3322" s="4" t="b">
        <v>0</v>
      </c>
      <c r="N3322" s="4">
        <v>38</v>
      </c>
      <c r="O3322" s="16">
        <f>(E3322/D3322)*100</f>
        <v>101</v>
      </c>
      <c r="P3322" s="7">
        <f t="shared" si="155"/>
        <v>66.44736842105263</v>
      </c>
      <c r="Q3322" s="4" t="str">
        <f>LEFT(T3322,FIND("/",T3322,1)-1)</f>
        <v>theater</v>
      </c>
      <c r="R3322" s="4" t="str">
        <f>RIGHT(T3322,LEN(T3322)-FIND("/",T3322))</f>
        <v>plays</v>
      </c>
      <c r="S3322" s="4" t="b">
        <v>1</v>
      </c>
      <c r="T3322" s="4" t="s">
        <v>8271</v>
      </c>
    </row>
    <row r="3323" spans="1:20" ht="28.8" x14ac:dyDescent="0.3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11">
        <f t="shared" si="153"/>
        <v>41927.957638888889</v>
      </c>
      <c r="K3323" s="4">
        <v>1412216665</v>
      </c>
      <c r="L3323" s="11">
        <f t="shared" si="154"/>
        <v>41913.891956018517</v>
      </c>
      <c r="M3323" s="4" t="b">
        <v>0</v>
      </c>
      <c r="N3323" s="4">
        <v>15</v>
      </c>
      <c r="O3323" s="16">
        <f>(E3323/D3323)*100</f>
        <v>107.4</v>
      </c>
      <c r="P3323" s="7">
        <f t="shared" si="155"/>
        <v>35.799999999999997</v>
      </c>
      <c r="Q3323" s="4" t="str">
        <f>LEFT(T3323,FIND("/",T3323,1)-1)</f>
        <v>theater</v>
      </c>
      <c r="R3323" s="4" t="str">
        <f>RIGHT(T3323,LEN(T3323)-FIND("/",T3323))</f>
        <v>plays</v>
      </c>
      <c r="S3323" s="4" t="b">
        <v>1</v>
      </c>
      <c r="T3323" s="4" t="s">
        <v>8271</v>
      </c>
    </row>
    <row r="3324" spans="1:20" ht="28.8" x14ac:dyDescent="0.3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11">
        <f t="shared" si="153"/>
        <v>42542.954861111109</v>
      </c>
      <c r="K3324" s="4">
        <v>1464653696</v>
      </c>
      <c r="L3324" s="11">
        <f t="shared" si="154"/>
        <v>42520.802037037036</v>
      </c>
      <c r="M3324" s="4" t="b">
        <v>0</v>
      </c>
      <c r="N3324" s="4">
        <v>23</v>
      </c>
      <c r="O3324" s="16">
        <f>(E3324/D3324)*100</f>
        <v>101.51515151515152</v>
      </c>
      <c r="P3324" s="7">
        <f t="shared" si="155"/>
        <v>145.65217391304347</v>
      </c>
      <c r="Q3324" s="4" t="str">
        <f>LEFT(T3324,FIND("/",T3324,1)-1)</f>
        <v>theater</v>
      </c>
      <c r="R3324" s="4" t="str">
        <f>RIGHT(T3324,LEN(T3324)-FIND("/",T3324))</f>
        <v>plays</v>
      </c>
      <c r="S3324" s="4" t="b">
        <v>1</v>
      </c>
      <c r="T3324" s="4" t="s">
        <v>8271</v>
      </c>
    </row>
    <row r="3325" spans="1:20" ht="28.8" x14ac:dyDescent="0.3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11">
        <f t="shared" si="153"/>
        <v>42638.157499999994</v>
      </c>
      <c r="K3325" s="4">
        <v>1472201208</v>
      </c>
      <c r="L3325" s="11">
        <f t="shared" si="154"/>
        <v>42608.157499999994</v>
      </c>
      <c r="M3325" s="4" t="b">
        <v>0</v>
      </c>
      <c r="N3325" s="4">
        <v>49</v>
      </c>
      <c r="O3325" s="16">
        <f>(E3325/D3325)*100</f>
        <v>125.89999999999999</v>
      </c>
      <c r="P3325" s="7">
        <f t="shared" si="155"/>
        <v>25.693877551020407</v>
      </c>
      <c r="Q3325" s="4" t="str">
        <f>LEFT(T3325,FIND("/",T3325,1)-1)</f>
        <v>theater</v>
      </c>
      <c r="R3325" s="4" t="str">
        <f>RIGHT(T3325,LEN(T3325)-FIND("/",T3325))</f>
        <v>plays</v>
      </c>
      <c r="S3325" s="4" t="b">
        <v>1</v>
      </c>
      <c r="T3325" s="4" t="s">
        <v>8271</v>
      </c>
    </row>
    <row r="3326" spans="1:20" x14ac:dyDescent="0.3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11">
        <f t="shared" si="153"/>
        <v>42526.374884259254</v>
      </c>
      <c r="K3326" s="4">
        <v>1463925590</v>
      </c>
      <c r="L3326" s="11">
        <f t="shared" si="154"/>
        <v>42512.374884259254</v>
      </c>
      <c r="M3326" s="4" t="b">
        <v>0</v>
      </c>
      <c r="N3326" s="4">
        <v>10</v>
      </c>
      <c r="O3326" s="16">
        <f>(E3326/D3326)*100</f>
        <v>101.66666666666666</v>
      </c>
      <c r="P3326" s="7">
        <f t="shared" si="155"/>
        <v>152.5</v>
      </c>
      <c r="Q3326" s="4" t="str">
        <f>LEFT(T3326,FIND("/",T3326,1)-1)</f>
        <v>theater</v>
      </c>
      <c r="R3326" s="4" t="str">
        <f>RIGHT(T3326,LEN(T3326)-FIND("/",T3326))</f>
        <v>plays</v>
      </c>
      <c r="S3326" s="4" t="b">
        <v>1</v>
      </c>
      <c r="T3326" s="4" t="s">
        <v>8271</v>
      </c>
    </row>
    <row r="3327" spans="1:20" ht="28.8" x14ac:dyDescent="0.3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11">
        <f t="shared" si="153"/>
        <v>42099.535613425927</v>
      </c>
      <c r="K3327" s="4">
        <v>1425235877</v>
      </c>
      <c r="L3327" s="11">
        <f t="shared" si="154"/>
        <v>42064.577280092592</v>
      </c>
      <c r="M3327" s="4" t="b">
        <v>0</v>
      </c>
      <c r="N3327" s="4">
        <v>15</v>
      </c>
      <c r="O3327" s="16">
        <f>(E3327/D3327)*100</f>
        <v>112.5</v>
      </c>
      <c r="P3327" s="7">
        <f t="shared" si="155"/>
        <v>30</v>
      </c>
      <c r="Q3327" s="4" t="str">
        <f>LEFT(T3327,FIND("/",T3327,1)-1)</f>
        <v>theater</v>
      </c>
      <c r="R3327" s="4" t="str">
        <f>RIGHT(T3327,LEN(T3327)-FIND("/",T3327))</f>
        <v>plays</v>
      </c>
      <c r="S3327" s="4" t="b">
        <v>1</v>
      </c>
      <c r="T3327" s="4" t="s">
        <v>8271</v>
      </c>
    </row>
    <row r="3328" spans="1:20" ht="28.8" x14ac:dyDescent="0.3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11">
        <f t="shared" si="153"/>
        <v>42071.464178240734</v>
      </c>
      <c r="K3328" s="4">
        <v>1423242505</v>
      </c>
      <c r="L3328" s="11">
        <f t="shared" si="154"/>
        <v>42041.505844907406</v>
      </c>
      <c r="M3328" s="4" t="b">
        <v>0</v>
      </c>
      <c r="N3328" s="4">
        <v>57</v>
      </c>
      <c r="O3328" s="16">
        <f>(E3328/D3328)*100</f>
        <v>101.375</v>
      </c>
      <c r="P3328" s="7">
        <f t="shared" si="155"/>
        <v>142.28070175438597</v>
      </c>
      <c r="Q3328" s="4" t="str">
        <f>LEFT(T3328,FIND("/",T3328,1)-1)</f>
        <v>theater</v>
      </c>
      <c r="R3328" s="4" t="str">
        <f>RIGHT(T3328,LEN(T3328)-FIND("/",T3328))</f>
        <v>plays</v>
      </c>
      <c r="S3328" s="4" t="b">
        <v>1</v>
      </c>
      <c r="T3328" s="4" t="s">
        <v>8271</v>
      </c>
    </row>
    <row r="3329" spans="1:20" ht="28.8" x14ac:dyDescent="0.3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11">
        <f t="shared" si="153"/>
        <v>42498.166273148141</v>
      </c>
      <c r="K3329" s="4">
        <v>1460105966</v>
      </c>
      <c r="L3329" s="11">
        <f t="shared" si="154"/>
        <v>42468.166273148141</v>
      </c>
      <c r="M3329" s="4" t="b">
        <v>0</v>
      </c>
      <c r="N3329" s="4">
        <v>33</v>
      </c>
      <c r="O3329" s="16">
        <f>(E3329/D3329)*100</f>
        <v>101.25</v>
      </c>
      <c r="P3329" s="7">
        <f t="shared" si="155"/>
        <v>24.545454545454547</v>
      </c>
      <c r="Q3329" s="4" t="str">
        <f>LEFT(T3329,FIND("/",T3329,1)-1)</f>
        <v>theater</v>
      </c>
      <c r="R3329" s="4" t="str">
        <f>RIGHT(T3329,LEN(T3329)-FIND("/",T3329))</f>
        <v>plays</v>
      </c>
      <c r="S3329" s="4" t="b">
        <v>1</v>
      </c>
      <c r="T3329" s="4" t="s">
        <v>8271</v>
      </c>
    </row>
    <row r="3330" spans="1:20" ht="28.8" x14ac:dyDescent="0.3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11">
        <f t="shared" si="153"/>
        <v>41824.833333333328</v>
      </c>
      <c r="K3330" s="4">
        <v>1404308883</v>
      </c>
      <c r="L3330" s="11">
        <f t="shared" si="154"/>
        <v>41822.366701388884</v>
      </c>
      <c r="M3330" s="4" t="b">
        <v>0</v>
      </c>
      <c r="N3330" s="4">
        <v>9</v>
      </c>
      <c r="O3330" s="16">
        <f>(E3330/D3330)*100</f>
        <v>146.38888888888889</v>
      </c>
      <c r="P3330" s="7">
        <f t="shared" si="155"/>
        <v>292.77777777777777</v>
      </c>
      <c r="Q3330" s="4" t="str">
        <f>LEFT(T3330,FIND("/",T3330,1)-1)</f>
        <v>theater</v>
      </c>
      <c r="R3330" s="4" t="str">
        <f>RIGHT(T3330,LEN(T3330)-FIND("/",T3330))</f>
        <v>plays</v>
      </c>
      <c r="S3330" s="4" t="b">
        <v>1</v>
      </c>
      <c r="T3330" s="4" t="s">
        <v>8271</v>
      </c>
    </row>
    <row r="3331" spans="1:20" x14ac:dyDescent="0.3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11">
        <f t="shared" ref="J3331:J3394" si="156">(((I3331/60)/60)/24)+DATE(1970,1,1)+(-5/24)</f>
        <v>41847.75</v>
      </c>
      <c r="K3331" s="4">
        <v>1405583108</v>
      </c>
      <c r="L3331" s="11">
        <f t="shared" ref="L3331:L3394" si="157">(((K3331/60)/60)/24)+DATE(1970,1,1)+(-5/24)</f>
        <v>41837.114675925921</v>
      </c>
      <c r="M3331" s="4" t="b">
        <v>0</v>
      </c>
      <c r="N3331" s="4">
        <v>26</v>
      </c>
      <c r="O3331" s="16">
        <f>(E3331/D3331)*100</f>
        <v>116.8</v>
      </c>
      <c r="P3331" s="7">
        <f t="shared" ref="P3331:P3394" si="158">(E3331/N3331)</f>
        <v>44.92307692307692</v>
      </c>
      <c r="Q3331" s="4" t="str">
        <f>LEFT(T3331,FIND("/",T3331,1)-1)</f>
        <v>theater</v>
      </c>
      <c r="R3331" s="4" t="str">
        <f>RIGHT(T3331,LEN(T3331)-FIND("/",T3331))</f>
        <v>plays</v>
      </c>
      <c r="S3331" s="4" t="b">
        <v>1</v>
      </c>
      <c r="T3331" s="4" t="s">
        <v>8271</v>
      </c>
    </row>
    <row r="3332" spans="1:20" x14ac:dyDescent="0.3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11">
        <f t="shared" si="156"/>
        <v>42095.637361111112</v>
      </c>
      <c r="K3332" s="4">
        <v>1425331068</v>
      </c>
      <c r="L3332" s="11">
        <f t="shared" si="157"/>
        <v>42065.679027777776</v>
      </c>
      <c r="M3332" s="4" t="b">
        <v>0</v>
      </c>
      <c r="N3332" s="4">
        <v>69</v>
      </c>
      <c r="O3332" s="16">
        <f>(E3332/D3332)*100</f>
        <v>106.26666666666667</v>
      </c>
      <c r="P3332" s="7">
        <f t="shared" si="158"/>
        <v>23.10144927536232</v>
      </c>
      <c r="Q3332" s="4" t="str">
        <f>LEFT(T3332,FIND("/",T3332,1)-1)</f>
        <v>theater</v>
      </c>
      <c r="R3332" s="4" t="str">
        <f>RIGHT(T3332,LEN(T3332)-FIND("/",T3332))</f>
        <v>plays</v>
      </c>
      <c r="S3332" s="4" t="b">
        <v>1</v>
      </c>
      <c r="T3332" s="4" t="s">
        <v>8271</v>
      </c>
    </row>
    <row r="3333" spans="1:20" ht="28.8" x14ac:dyDescent="0.3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11">
        <f t="shared" si="156"/>
        <v>42283.48942129629</v>
      </c>
      <c r="K3333" s="4">
        <v>1441125886</v>
      </c>
      <c r="L3333" s="11">
        <f t="shared" si="157"/>
        <v>42248.48942129629</v>
      </c>
      <c r="M3333" s="4" t="b">
        <v>0</v>
      </c>
      <c r="N3333" s="4">
        <v>65</v>
      </c>
      <c r="O3333" s="16">
        <f>(E3333/D3333)*100</f>
        <v>104.52</v>
      </c>
      <c r="P3333" s="7">
        <f t="shared" si="158"/>
        <v>80.400000000000006</v>
      </c>
      <c r="Q3333" s="4" t="str">
        <f>LEFT(T3333,FIND("/",T3333,1)-1)</f>
        <v>theater</v>
      </c>
      <c r="R3333" s="4" t="str">
        <f>RIGHT(T3333,LEN(T3333)-FIND("/",T3333))</f>
        <v>plays</v>
      </c>
      <c r="S3333" s="4" t="b">
        <v>1</v>
      </c>
      <c r="T3333" s="4" t="s">
        <v>8271</v>
      </c>
    </row>
    <row r="3334" spans="1:20" x14ac:dyDescent="0.3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11">
        <f t="shared" si="156"/>
        <v>41839.651967592588</v>
      </c>
      <c r="K3334" s="4">
        <v>1403210330</v>
      </c>
      <c r="L3334" s="11">
        <f t="shared" si="157"/>
        <v>41809.651967592588</v>
      </c>
      <c r="M3334" s="4" t="b">
        <v>0</v>
      </c>
      <c r="N3334" s="4">
        <v>83</v>
      </c>
      <c r="O3334" s="16">
        <f>(E3334/D3334)*100</f>
        <v>100</v>
      </c>
      <c r="P3334" s="7">
        <f t="shared" si="158"/>
        <v>72.289156626506028</v>
      </c>
      <c r="Q3334" s="4" t="str">
        <f>LEFT(T3334,FIND("/",T3334,1)-1)</f>
        <v>theater</v>
      </c>
      <c r="R3334" s="4" t="str">
        <f>RIGHT(T3334,LEN(T3334)-FIND("/",T3334))</f>
        <v>plays</v>
      </c>
      <c r="S3334" s="4" t="b">
        <v>1</v>
      </c>
      <c r="T3334" s="4" t="s">
        <v>8271</v>
      </c>
    </row>
    <row r="3335" spans="1:20" ht="28.8" x14ac:dyDescent="0.3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11">
        <f t="shared" si="156"/>
        <v>42170.468518518515</v>
      </c>
      <c r="K3335" s="4">
        <v>1432484080</v>
      </c>
      <c r="L3335" s="11">
        <f t="shared" si="157"/>
        <v>42148.468518518515</v>
      </c>
      <c r="M3335" s="4" t="b">
        <v>0</v>
      </c>
      <c r="N3335" s="4">
        <v>111</v>
      </c>
      <c r="O3335" s="16">
        <f>(E3335/D3335)*100</f>
        <v>104.57142857142858</v>
      </c>
      <c r="P3335" s="7">
        <f t="shared" si="158"/>
        <v>32.972972972972975</v>
      </c>
      <c r="Q3335" s="4" t="str">
        <f>LEFT(T3335,FIND("/",T3335,1)-1)</f>
        <v>theater</v>
      </c>
      <c r="R3335" s="4" t="str">
        <f>RIGHT(T3335,LEN(T3335)-FIND("/",T3335))</f>
        <v>plays</v>
      </c>
      <c r="S3335" s="4" t="b">
        <v>1</v>
      </c>
      <c r="T3335" s="4" t="s">
        <v>8271</v>
      </c>
    </row>
    <row r="3336" spans="1:20" x14ac:dyDescent="0.3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11">
        <f t="shared" si="156"/>
        <v>42215.312754629624</v>
      </c>
      <c r="K3336" s="4">
        <v>1435667422</v>
      </c>
      <c r="L3336" s="11">
        <f t="shared" si="157"/>
        <v>42185.312754629624</v>
      </c>
      <c r="M3336" s="4" t="b">
        <v>0</v>
      </c>
      <c r="N3336" s="4">
        <v>46</v>
      </c>
      <c r="O3336" s="16">
        <f>(E3336/D3336)*100</f>
        <v>138.62051149573753</v>
      </c>
      <c r="P3336" s="7">
        <f t="shared" si="158"/>
        <v>116.65217391304348</v>
      </c>
      <c r="Q3336" s="4" t="str">
        <f>LEFT(T3336,FIND("/",T3336,1)-1)</f>
        <v>theater</v>
      </c>
      <c r="R3336" s="4" t="str">
        <f>RIGHT(T3336,LEN(T3336)-FIND("/",T3336))</f>
        <v>plays</v>
      </c>
      <c r="S3336" s="4" t="b">
        <v>1</v>
      </c>
      <c r="T3336" s="4" t="s">
        <v>8271</v>
      </c>
    </row>
    <row r="3337" spans="1:20" ht="28.8" x14ac:dyDescent="0.3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11">
        <f t="shared" si="156"/>
        <v>41854.75</v>
      </c>
      <c r="K3337" s="4">
        <v>1404749446</v>
      </c>
      <c r="L3337" s="11">
        <f t="shared" si="157"/>
        <v>41827.465810185182</v>
      </c>
      <c r="M3337" s="4" t="b">
        <v>0</v>
      </c>
      <c r="N3337" s="4">
        <v>63</v>
      </c>
      <c r="O3337" s="16">
        <f>(E3337/D3337)*100</f>
        <v>100.32000000000001</v>
      </c>
      <c r="P3337" s="7">
        <f t="shared" si="158"/>
        <v>79.61904761904762</v>
      </c>
      <c r="Q3337" s="4" t="str">
        <f>LEFT(T3337,FIND("/",T3337,1)-1)</f>
        <v>theater</v>
      </c>
      <c r="R3337" s="4" t="str">
        <f>RIGHT(T3337,LEN(T3337)-FIND("/",T3337))</f>
        <v>plays</v>
      </c>
      <c r="S3337" s="4" t="b">
        <v>1</v>
      </c>
      <c r="T3337" s="4" t="s">
        <v>8271</v>
      </c>
    </row>
    <row r="3338" spans="1:20" x14ac:dyDescent="0.3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11">
        <f t="shared" si="156"/>
        <v>42465.148680555554</v>
      </c>
      <c r="K3338" s="4">
        <v>1457429646</v>
      </c>
      <c r="L3338" s="11">
        <f t="shared" si="157"/>
        <v>42437.190347222226</v>
      </c>
      <c r="M3338" s="4" t="b">
        <v>0</v>
      </c>
      <c r="N3338" s="4">
        <v>9</v>
      </c>
      <c r="O3338" s="16">
        <f>(E3338/D3338)*100</f>
        <v>100</v>
      </c>
      <c r="P3338" s="7">
        <f t="shared" si="158"/>
        <v>27.777777777777779</v>
      </c>
      <c r="Q3338" s="4" t="str">
        <f>LEFT(T3338,FIND("/",T3338,1)-1)</f>
        <v>theater</v>
      </c>
      <c r="R3338" s="4" t="str">
        <f>RIGHT(T3338,LEN(T3338)-FIND("/",T3338))</f>
        <v>plays</v>
      </c>
      <c r="S3338" s="4" t="b">
        <v>1</v>
      </c>
      <c r="T3338" s="4" t="s">
        <v>8271</v>
      </c>
    </row>
    <row r="3339" spans="1:20" x14ac:dyDescent="0.3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11">
        <f t="shared" si="156"/>
        <v>41922.666666666664</v>
      </c>
      <c r="K3339" s="4">
        <v>1411109167</v>
      </c>
      <c r="L3339" s="11">
        <f t="shared" si="157"/>
        <v>41901.073692129627</v>
      </c>
      <c r="M3339" s="4" t="b">
        <v>0</v>
      </c>
      <c r="N3339" s="4">
        <v>34</v>
      </c>
      <c r="O3339" s="16">
        <f>(E3339/D3339)*100</f>
        <v>110.2</v>
      </c>
      <c r="P3339" s="7">
        <f t="shared" si="158"/>
        <v>81.029411764705884</v>
      </c>
      <c r="Q3339" s="4" t="str">
        <f>LEFT(T3339,FIND("/",T3339,1)-1)</f>
        <v>theater</v>
      </c>
      <c r="R3339" s="4" t="str">
        <f>RIGHT(T3339,LEN(T3339)-FIND("/",T3339))</f>
        <v>plays</v>
      </c>
      <c r="S3339" s="4" t="b">
        <v>1</v>
      </c>
      <c r="T3339" s="4" t="s">
        <v>8271</v>
      </c>
    </row>
    <row r="3340" spans="1:20" x14ac:dyDescent="0.3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11">
        <f t="shared" si="156"/>
        <v>42790.366666666661</v>
      </c>
      <c r="K3340" s="4">
        <v>1486129680</v>
      </c>
      <c r="L3340" s="11">
        <f t="shared" si="157"/>
        <v>42769.366666666661</v>
      </c>
      <c r="M3340" s="4" t="b">
        <v>0</v>
      </c>
      <c r="N3340" s="4">
        <v>112</v>
      </c>
      <c r="O3340" s="16">
        <f>(E3340/D3340)*100</f>
        <v>102.18</v>
      </c>
      <c r="P3340" s="7">
        <f t="shared" si="158"/>
        <v>136.84821428571428</v>
      </c>
      <c r="Q3340" s="4" t="str">
        <f>LEFT(T3340,FIND("/",T3340,1)-1)</f>
        <v>theater</v>
      </c>
      <c r="R3340" s="4" t="str">
        <f>RIGHT(T3340,LEN(T3340)-FIND("/",T3340))</f>
        <v>plays</v>
      </c>
      <c r="S3340" s="4" t="b">
        <v>1</v>
      </c>
      <c r="T3340" s="4" t="s">
        <v>8271</v>
      </c>
    </row>
    <row r="3341" spans="1:20" ht="28.8" x14ac:dyDescent="0.3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11">
        <f t="shared" si="156"/>
        <v>42579.457384259258</v>
      </c>
      <c r="K3341" s="4">
        <v>1467129518</v>
      </c>
      <c r="L3341" s="11">
        <f t="shared" si="157"/>
        <v>42549.457384259258</v>
      </c>
      <c r="M3341" s="4" t="b">
        <v>0</v>
      </c>
      <c r="N3341" s="4">
        <v>47</v>
      </c>
      <c r="O3341" s="16">
        <f>(E3341/D3341)*100</f>
        <v>104.35000000000001</v>
      </c>
      <c r="P3341" s="7">
        <f t="shared" si="158"/>
        <v>177.61702127659575</v>
      </c>
      <c r="Q3341" s="4" t="str">
        <f>LEFT(T3341,FIND("/",T3341,1)-1)</f>
        <v>theater</v>
      </c>
      <c r="R3341" s="4" t="str">
        <f>RIGHT(T3341,LEN(T3341)-FIND("/",T3341))</f>
        <v>plays</v>
      </c>
      <c r="S3341" s="4" t="b">
        <v>1</v>
      </c>
      <c r="T3341" s="4" t="s">
        <v>8271</v>
      </c>
    </row>
    <row r="3342" spans="1:20" ht="28.8" x14ac:dyDescent="0.3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11">
        <f t="shared" si="156"/>
        <v>42710.765671296293</v>
      </c>
      <c r="K3342" s="4">
        <v>1478906554</v>
      </c>
      <c r="L3342" s="11">
        <f t="shared" si="157"/>
        <v>42685.765671296293</v>
      </c>
      <c r="M3342" s="4" t="b">
        <v>0</v>
      </c>
      <c r="N3342" s="4">
        <v>38</v>
      </c>
      <c r="O3342" s="16">
        <f>(E3342/D3342)*100</f>
        <v>138.16666666666666</v>
      </c>
      <c r="P3342" s="7">
        <f t="shared" si="158"/>
        <v>109.07894736842105</v>
      </c>
      <c r="Q3342" s="4" t="str">
        <f>LEFT(T3342,FIND("/",T3342,1)-1)</f>
        <v>theater</v>
      </c>
      <c r="R3342" s="4" t="str">
        <f>RIGHT(T3342,LEN(T3342)-FIND("/",T3342))</f>
        <v>plays</v>
      </c>
      <c r="S3342" s="4" t="b">
        <v>1</v>
      </c>
      <c r="T3342" s="4" t="s">
        <v>8271</v>
      </c>
    </row>
    <row r="3343" spans="1:20" ht="28.8" x14ac:dyDescent="0.3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11">
        <f t="shared" si="156"/>
        <v>42533.499999999993</v>
      </c>
      <c r="K3343" s="4">
        <v>1463771421</v>
      </c>
      <c r="L3343" s="11">
        <f t="shared" si="157"/>
        <v>42510.590520833335</v>
      </c>
      <c r="M3343" s="4" t="b">
        <v>0</v>
      </c>
      <c r="N3343" s="4">
        <v>28</v>
      </c>
      <c r="O3343" s="16">
        <f>(E3343/D3343)*100</f>
        <v>100</v>
      </c>
      <c r="P3343" s="7">
        <f t="shared" si="158"/>
        <v>119.64285714285714</v>
      </c>
      <c r="Q3343" s="4" t="str">
        <f>LEFT(T3343,FIND("/",T3343,1)-1)</f>
        <v>theater</v>
      </c>
      <c r="R3343" s="4" t="str">
        <f>RIGHT(T3343,LEN(T3343)-FIND("/",T3343))</f>
        <v>plays</v>
      </c>
      <c r="S3343" s="4" t="b">
        <v>1</v>
      </c>
      <c r="T3343" s="4" t="s">
        <v>8271</v>
      </c>
    </row>
    <row r="3344" spans="1:20" x14ac:dyDescent="0.3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11">
        <f t="shared" si="156"/>
        <v>42094.999305555553</v>
      </c>
      <c r="K3344" s="4">
        <v>1425020810</v>
      </c>
      <c r="L3344" s="11">
        <f t="shared" si="157"/>
        <v>42062.088078703695</v>
      </c>
      <c r="M3344" s="4" t="b">
        <v>0</v>
      </c>
      <c r="N3344" s="4">
        <v>78</v>
      </c>
      <c r="O3344" s="16">
        <f>(E3344/D3344)*100</f>
        <v>101.66666666666666</v>
      </c>
      <c r="P3344" s="7">
        <f t="shared" si="158"/>
        <v>78.205128205128204</v>
      </c>
      <c r="Q3344" s="4" t="str">
        <f>LEFT(T3344,FIND("/",T3344,1)-1)</f>
        <v>theater</v>
      </c>
      <c r="R3344" s="4" t="str">
        <f>RIGHT(T3344,LEN(T3344)-FIND("/",T3344))</f>
        <v>plays</v>
      </c>
      <c r="S3344" s="4" t="b">
        <v>1</v>
      </c>
      <c r="T3344" s="4" t="s">
        <v>8271</v>
      </c>
    </row>
    <row r="3345" spans="1:20" x14ac:dyDescent="0.3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11">
        <f t="shared" si="156"/>
        <v>42473.345833333333</v>
      </c>
      <c r="K3345" s="4">
        <v>1458770384</v>
      </c>
      <c r="L3345" s="11">
        <f t="shared" si="157"/>
        <v>42452.708148148151</v>
      </c>
      <c r="M3345" s="4" t="b">
        <v>0</v>
      </c>
      <c r="N3345" s="4">
        <v>23</v>
      </c>
      <c r="O3345" s="16">
        <f>(E3345/D3345)*100</f>
        <v>171.42857142857142</v>
      </c>
      <c r="P3345" s="7">
        <f t="shared" si="158"/>
        <v>52.173913043478258</v>
      </c>
      <c r="Q3345" s="4" t="str">
        <f>LEFT(T3345,FIND("/",T3345,1)-1)</f>
        <v>theater</v>
      </c>
      <c r="R3345" s="4" t="str">
        <f>RIGHT(T3345,LEN(T3345)-FIND("/",T3345))</f>
        <v>plays</v>
      </c>
      <c r="S3345" s="4" t="b">
        <v>1</v>
      </c>
      <c r="T3345" s="4" t="s">
        <v>8271</v>
      </c>
    </row>
    <row r="3346" spans="1:20" ht="28.8" x14ac:dyDescent="0.3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11">
        <f t="shared" si="156"/>
        <v>41880.991817129623</v>
      </c>
      <c r="K3346" s="4">
        <v>1406782093</v>
      </c>
      <c r="L3346" s="11">
        <f t="shared" si="157"/>
        <v>41850.991817129623</v>
      </c>
      <c r="M3346" s="4" t="b">
        <v>0</v>
      </c>
      <c r="N3346" s="4">
        <v>40</v>
      </c>
      <c r="O3346" s="16">
        <f>(E3346/D3346)*100</f>
        <v>101.44444444444444</v>
      </c>
      <c r="P3346" s="7">
        <f t="shared" si="158"/>
        <v>114.125</v>
      </c>
      <c r="Q3346" s="4" t="str">
        <f>LEFT(T3346,FIND("/",T3346,1)-1)</f>
        <v>theater</v>
      </c>
      <c r="R3346" s="4" t="str">
        <f>RIGHT(T3346,LEN(T3346)-FIND("/",T3346))</f>
        <v>plays</v>
      </c>
      <c r="S3346" s="4" t="b">
        <v>1</v>
      </c>
      <c r="T3346" s="4" t="s">
        <v>8271</v>
      </c>
    </row>
    <row r="3347" spans="1:20" ht="28.8" x14ac:dyDescent="0.3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11">
        <f t="shared" si="156"/>
        <v>42111.817361111105</v>
      </c>
      <c r="K3347" s="4">
        <v>1424226768</v>
      </c>
      <c r="L3347" s="11">
        <f t="shared" si="157"/>
        <v>42052.897777777776</v>
      </c>
      <c r="M3347" s="4" t="b">
        <v>0</v>
      </c>
      <c r="N3347" s="4">
        <v>13</v>
      </c>
      <c r="O3347" s="16">
        <f>(E3347/D3347)*100</f>
        <v>130</v>
      </c>
      <c r="P3347" s="7">
        <f t="shared" si="158"/>
        <v>50</v>
      </c>
      <c r="Q3347" s="4" t="str">
        <f>LEFT(T3347,FIND("/",T3347,1)-1)</f>
        <v>theater</v>
      </c>
      <c r="R3347" s="4" t="str">
        <f>RIGHT(T3347,LEN(T3347)-FIND("/",T3347))</f>
        <v>plays</v>
      </c>
      <c r="S3347" s="4" t="b">
        <v>1</v>
      </c>
      <c r="T3347" s="4" t="s">
        <v>8271</v>
      </c>
    </row>
    <row r="3348" spans="1:20" ht="28.8" x14ac:dyDescent="0.3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11">
        <f t="shared" si="156"/>
        <v>42060.816087962965</v>
      </c>
      <c r="K3348" s="4">
        <v>1424306110</v>
      </c>
      <c r="L3348" s="11">
        <f t="shared" si="157"/>
        <v>42053.816087962965</v>
      </c>
      <c r="M3348" s="4" t="b">
        <v>0</v>
      </c>
      <c r="N3348" s="4">
        <v>18</v>
      </c>
      <c r="O3348" s="16">
        <f>(E3348/D3348)*100</f>
        <v>110.00000000000001</v>
      </c>
      <c r="P3348" s="7">
        <f t="shared" si="158"/>
        <v>91.666666666666671</v>
      </c>
      <c r="Q3348" s="4" t="str">
        <f>LEFT(T3348,FIND("/",T3348,1)-1)</f>
        <v>theater</v>
      </c>
      <c r="R3348" s="4" t="str">
        <f>RIGHT(T3348,LEN(T3348)-FIND("/",T3348))</f>
        <v>plays</v>
      </c>
      <c r="S3348" s="4" t="b">
        <v>1</v>
      </c>
      <c r="T3348" s="4" t="s">
        <v>8271</v>
      </c>
    </row>
    <row r="3349" spans="1:20" ht="28.8" x14ac:dyDescent="0.3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11">
        <f t="shared" si="156"/>
        <v>42498.666666666664</v>
      </c>
      <c r="K3349" s="4">
        <v>1461503654</v>
      </c>
      <c r="L3349" s="11">
        <f t="shared" si="157"/>
        <v>42484.343217592592</v>
      </c>
      <c r="M3349" s="4" t="b">
        <v>0</v>
      </c>
      <c r="N3349" s="4">
        <v>22</v>
      </c>
      <c r="O3349" s="16">
        <f>(E3349/D3349)*100</f>
        <v>119.44999999999999</v>
      </c>
      <c r="P3349" s="7">
        <f t="shared" si="158"/>
        <v>108.59090909090909</v>
      </c>
      <c r="Q3349" s="4" t="str">
        <f>LEFT(T3349,FIND("/",T3349,1)-1)</f>
        <v>theater</v>
      </c>
      <c r="R3349" s="4" t="str">
        <f>RIGHT(T3349,LEN(T3349)-FIND("/",T3349))</f>
        <v>plays</v>
      </c>
      <c r="S3349" s="4" t="b">
        <v>1</v>
      </c>
      <c r="T3349" s="4" t="s">
        <v>8271</v>
      </c>
    </row>
    <row r="3350" spans="1:20" ht="28.8" x14ac:dyDescent="0.3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11">
        <f t="shared" si="156"/>
        <v>42489.957638888889</v>
      </c>
      <c r="K3350" s="4">
        <v>1459949080</v>
      </c>
      <c r="L3350" s="11">
        <f t="shared" si="157"/>
        <v>42466.350462962961</v>
      </c>
      <c r="M3350" s="4" t="b">
        <v>0</v>
      </c>
      <c r="N3350" s="4">
        <v>79</v>
      </c>
      <c r="O3350" s="16">
        <f>(E3350/D3350)*100</f>
        <v>100.2909090909091</v>
      </c>
      <c r="P3350" s="7">
        <f t="shared" si="158"/>
        <v>69.822784810126578</v>
      </c>
      <c r="Q3350" s="4" t="str">
        <f>LEFT(T3350,FIND("/",T3350,1)-1)</f>
        <v>theater</v>
      </c>
      <c r="R3350" s="4" t="str">
        <f>RIGHT(T3350,LEN(T3350)-FIND("/",T3350))</f>
        <v>plays</v>
      </c>
      <c r="S3350" s="4" t="b">
        <v>1</v>
      </c>
      <c r="T3350" s="4" t="s">
        <v>8271</v>
      </c>
    </row>
    <row r="3351" spans="1:20" ht="28.8" x14ac:dyDescent="0.3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11">
        <f t="shared" si="156"/>
        <v>42534.499999999993</v>
      </c>
      <c r="K3351" s="4">
        <v>1463971172</v>
      </c>
      <c r="L3351" s="11">
        <f t="shared" si="157"/>
        <v>42512.902453703697</v>
      </c>
      <c r="M3351" s="4" t="b">
        <v>0</v>
      </c>
      <c r="N3351" s="4">
        <v>14</v>
      </c>
      <c r="O3351" s="16">
        <f>(E3351/D3351)*100</f>
        <v>153.4</v>
      </c>
      <c r="P3351" s="7">
        <f t="shared" si="158"/>
        <v>109.57142857142857</v>
      </c>
      <c r="Q3351" s="4" t="str">
        <f>LEFT(T3351,FIND("/",T3351,1)-1)</f>
        <v>theater</v>
      </c>
      <c r="R3351" s="4" t="str">
        <f>RIGHT(T3351,LEN(T3351)-FIND("/",T3351))</f>
        <v>plays</v>
      </c>
      <c r="S3351" s="4" t="b">
        <v>1</v>
      </c>
      <c r="T3351" s="4" t="s">
        <v>8271</v>
      </c>
    </row>
    <row r="3352" spans="1:20" ht="28.8" x14ac:dyDescent="0.3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11">
        <f t="shared" si="156"/>
        <v>42337.749999999993</v>
      </c>
      <c r="K3352" s="4">
        <v>1445791811</v>
      </c>
      <c r="L3352" s="11">
        <f t="shared" si="157"/>
        <v>42302.493182870363</v>
      </c>
      <c r="M3352" s="4" t="b">
        <v>0</v>
      </c>
      <c r="N3352" s="4">
        <v>51</v>
      </c>
      <c r="O3352" s="16">
        <f>(E3352/D3352)*100</f>
        <v>104.42857142857143</v>
      </c>
      <c r="P3352" s="7">
        <f t="shared" si="158"/>
        <v>71.666666666666671</v>
      </c>
      <c r="Q3352" s="4" t="str">
        <f>LEFT(T3352,FIND("/",T3352,1)-1)</f>
        <v>theater</v>
      </c>
      <c r="R3352" s="4" t="str">
        <f>RIGHT(T3352,LEN(T3352)-FIND("/",T3352))</f>
        <v>plays</v>
      </c>
      <c r="S3352" s="4" t="b">
        <v>1</v>
      </c>
      <c r="T3352" s="4" t="s">
        <v>8271</v>
      </c>
    </row>
    <row r="3353" spans="1:20" ht="28.8" x14ac:dyDescent="0.3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11">
        <f t="shared" si="156"/>
        <v>41843.25</v>
      </c>
      <c r="K3353" s="4">
        <v>1402910965</v>
      </c>
      <c r="L3353" s="11">
        <f t="shared" si="157"/>
        <v>41806.187094907407</v>
      </c>
      <c r="M3353" s="4" t="b">
        <v>0</v>
      </c>
      <c r="N3353" s="4">
        <v>54</v>
      </c>
      <c r="O3353" s="16">
        <f>(E3353/D3353)*100</f>
        <v>101.1</v>
      </c>
      <c r="P3353" s="7">
        <f t="shared" si="158"/>
        <v>93.611111111111114</v>
      </c>
      <c r="Q3353" s="4" t="str">
        <f>LEFT(T3353,FIND("/",T3353,1)-1)</f>
        <v>theater</v>
      </c>
      <c r="R3353" s="4" t="str">
        <f>RIGHT(T3353,LEN(T3353)-FIND("/",T3353))</f>
        <v>plays</v>
      </c>
      <c r="S3353" s="4" t="b">
        <v>1</v>
      </c>
      <c r="T3353" s="4" t="s">
        <v>8271</v>
      </c>
    </row>
    <row r="3354" spans="1:20" ht="28.8" x14ac:dyDescent="0.3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11">
        <f t="shared" si="156"/>
        <v>42552.749999999993</v>
      </c>
      <c r="K3354" s="4">
        <v>1462492178</v>
      </c>
      <c r="L3354" s="11">
        <f t="shared" si="157"/>
        <v>42495.784467592595</v>
      </c>
      <c r="M3354" s="4" t="b">
        <v>0</v>
      </c>
      <c r="N3354" s="4">
        <v>70</v>
      </c>
      <c r="O3354" s="16">
        <f>(E3354/D3354)*100</f>
        <v>107.52</v>
      </c>
      <c r="P3354" s="7">
        <f t="shared" si="158"/>
        <v>76.8</v>
      </c>
      <c r="Q3354" s="4" t="str">
        <f>LEFT(T3354,FIND("/",T3354,1)-1)</f>
        <v>theater</v>
      </c>
      <c r="R3354" s="4" t="str">
        <f>RIGHT(T3354,LEN(T3354)-FIND("/",T3354))</f>
        <v>plays</v>
      </c>
      <c r="S3354" s="4" t="b">
        <v>1</v>
      </c>
      <c r="T3354" s="4" t="s">
        <v>8271</v>
      </c>
    </row>
    <row r="3355" spans="1:20" ht="28.8" x14ac:dyDescent="0.3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11">
        <f t="shared" si="156"/>
        <v>42492.749999999993</v>
      </c>
      <c r="K3355" s="4">
        <v>1461061350</v>
      </c>
      <c r="L3355" s="11">
        <f t="shared" si="157"/>
        <v>42479.223958333336</v>
      </c>
      <c r="M3355" s="4" t="b">
        <v>0</v>
      </c>
      <c r="N3355" s="4">
        <v>44</v>
      </c>
      <c r="O3355" s="16">
        <f>(E3355/D3355)*100</f>
        <v>315</v>
      </c>
      <c r="P3355" s="7">
        <f t="shared" si="158"/>
        <v>35.795454545454547</v>
      </c>
      <c r="Q3355" s="4" t="str">
        <f>LEFT(T3355,FIND("/",T3355,1)-1)</f>
        <v>theater</v>
      </c>
      <c r="R3355" s="4" t="str">
        <f>RIGHT(T3355,LEN(T3355)-FIND("/",T3355))</f>
        <v>plays</v>
      </c>
      <c r="S3355" s="4" t="b">
        <v>1</v>
      </c>
      <c r="T3355" s="4" t="s">
        <v>8271</v>
      </c>
    </row>
    <row r="3356" spans="1:20" x14ac:dyDescent="0.3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11">
        <f t="shared" si="156"/>
        <v>42305.959027777775</v>
      </c>
      <c r="K3356" s="4">
        <v>1443029206</v>
      </c>
      <c r="L3356" s="11">
        <f t="shared" si="157"/>
        <v>42270.518587962964</v>
      </c>
      <c r="M3356" s="4" t="b">
        <v>0</v>
      </c>
      <c r="N3356" s="4">
        <v>55</v>
      </c>
      <c r="O3356" s="16">
        <f>(E3356/D3356)*100</f>
        <v>101.93333333333334</v>
      </c>
      <c r="P3356" s="7">
        <f t="shared" si="158"/>
        <v>55.6</v>
      </c>
      <c r="Q3356" s="4" t="str">
        <f>LEFT(T3356,FIND("/",T3356,1)-1)</f>
        <v>theater</v>
      </c>
      <c r="R3356" s="4" t="str">
        <f>RIGHT(T3356,LEN(T3356)-FIND("/",T3356))</f>
        <v>plays</v>
      </c>
      <c r="S3356" s="4" t="b">
        <v>1</v>
      </c>
      <c r="T3356" s="4" t="s">
        <v>8271</v>
      </c>
    </row>
    <row r="3357" spans="1:20" ht="28.8" x14ac:dyDescent="0.3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11">
        <f t="shared" si="156"/>
        <v>42500.261805555558</v>
      </c>
      <c r="K3357" s="4">
        <v>1461941527</v>
      </c>
      <c r="L3357" s="11">
        <f t="shared" si="157"/>
        <v>42489.411192129628</v>
      </c>
      <c r="M3357" s="4" t="b">
        <v>0</v>
      </c>
      <c r="N3357" s="4">
        <v>15</v>
      </c>
      <c r="O3357" s="16">
        <f>(E3357/D3357)*100</f>
        <v>126.28571428571429</v>
      </c>
      <c r="P3357" s="7">
        <f t="shared" si="158"/>
        <v>147.33333333333334</v>
      </c>
      <c r="Q3357" s="4" t="str">
        <f>LEFT(T3357,FIND("/",T3357,1)-1)</f>
        <v>theater</v>
      </c>
      <c r="R3357" s="4" t="str">
        <f>RIGHT(T3357,LEN(T3357)-FIND("/",T3357))</f>
        <v>plays</v>
      </c>
      <c r="S3357" s="4" t="b">
        <v>1</v>
      </c>
      <c r="T3357" s="4" t="s">
        <v>8271</v>
      </c>
    </row>
    <row r="3358" spans="1:20" ht="28.8" x14ac:dyDescent="0.3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11">
        <f t="shared" si="156"/>
        <v>42566.607314814813</v>
      </c>
      <c r="K3358" s="4">
        <v>1466019272</v>
      </c>
      <c r="L3358" s="11">
        <f t="shared" si="157"/>
        <v>42536.607314814813</v>
      </c>
      <c r="M3358" s="4" t="b">
        <v>0</v>
      </c>
      <c r="N3358" s="4">
        <v>27</v>
      </c>
      <c r="O3358" s="16">
        <f>(E3358/D3358)*100</f>
        <v>101.4</v>
      </c>
      <c r="P3358" s="7">
        <f t="shared" si="158"/>
        <v>56.333333333333336</v>
      </c>
      <c r="Q3358" s="4" t="str">
        <f>LEFT(T3358,FIND("/",T3358,1)-1)</f>
        <v>theater</v>
      </c>
      <c r="R3358" s="4" t="str">
        <f>RIGHT(T3358,LEN(T3358)-FIND("/",T3358))</f>
        <v>plays</v>
      </c>
      <c r="S3358" s="4" t="b">
        <v>1</v>
      </c>
      <c r="T3358" s="4" t="s">
        <v>8271</v>
      </c>
    </row>
    <row r="3359" spans="1:20" ht="28.8" x14ac:dyDescent="0.3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11">
        <f t="shared" si="156"/>
        <v>41852.209606481476</v>
      </c>
      <c r="K3359" s="4">
        <v>1404295310</v>
      </c>
      <c r="L3359" s="11">
        <f t="shared" si="157"/>
        <v>41822.209606481476</v>
      </c>
      <c r="M3359" s="4" t="b">
        <v>0</v>
      </c>
      <c r="N3359" s="4">
        <v>21</v>
      </c>
      <c r="O3359" s="16">
        <f>(E3359/D3359)*100</f>
        <v>101</v>
      </c>
      <c r="P3359" s="7">
        <f t="shared" si="158"/>
        <v>96.19047619047619</v>
      </c>
      <c r="Q3359" s="4" t="str">
        <f>LEFT(T3359,FIND("/",T3359,1)-1)</f>
        <v>theater</v>
      </c>
      <c r="R3359" s="4" t="str">
        <f>RIGHT(T3359,LEN(T3359)-FIND("/",T3359))</f>
        <v>plays</v>
      </c>
      <c r="S3359" s="4" t="b">
        <v>1</v>
      </c>
      <c r="T3359" s="4" t="s">
        <v>8271</v>
      </c>
    </row>
    <row r="3360" spans="1:20" x14ac:dyDescent="0.3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11">
        <f t="shared" si="156"/>
        <v>41962.144432870373</v>
      </c>
      <c r="K3360" s="4">
        <v>1413790079</v>
      </c>
      <c r="L3360" s="11">
        <f t="shared" si="157"/>
        <v>41932.102766203701</v>
      </c>
      <c r="M3360" s="4" t="b">
        <v>0</v>
      </c>
      <c r="N3360" s="4">
        <v>162</v>
      </c>
      <c r="O3360" s="16">
        <f>(E3360/D3360)*100</f>
        <v>102.99000000000001</v>
      </c>
      <c r="P3360" s="7">
        <f t="shared" si="158"/>
        <v>63.574074074074076</v>
      </c>
      <c r="Q3360" s="4" t="str">
        <f>LEFT(T3360,FIND("/",T3360,1)-1)</f>
        <v>theater</v>
      </c>
      <c r="R3360" s="4" t="str">
        <f>RIGHT(T3360,LEN(T3360)-FIND("/",T3360))</f>
        <v>plays</v>
      </c>
      <c r="S3360" s="4" t="b">
        <v>1</v>
      </c>
      <c r="T3360" s="4" t="s">
        <v>8271</v>
      </c>
    </row>
    <row r="3361" spans="1:20" x14ac:dyDescent="0.3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11">
        <f t="shared" si="156"/>
        <v>42790.848773148151</v>
      </c>
      <c r="K3361" s="4">
        <v>1484097734</v>
      </c>
      <c r="L3361" s="11">
        <f t="shared" si="157"/>
        <v>42745.848773148151</v>
      </c>
      <c r="M3361" s="4" t="b">
        <v>0</v>
      </c>
      <c r="N3361" s="4">
        <v>23</v>
      </c>
      <c r="O3361" s="16">
        <f>(E3361/D3361)*100</f>
        <v>106.25</v>
      </c>
      <c r="P3361" s="7">
        <f t="shared" si="158"/>
        <v>184.78260869565219</v>
      </c>
      <c r="Q3361" s="4" t="str">
        <f>LEFT(T3361,FIND("/",T3361,1)-1)</f>
        <v>theater</v>
      </c>
      <c r="R3361" s="4" t="str">
        <f>RIGHT(T3361,LEN(T3361)-FIND("/",T3361))</f>
        <v>plays</v>
      </c>
      <c r="S3361" s="4" t="b">
        <v>1</v>
      </c>
      <c r="T3361" s="4" t="s">
        <v>8271</v>
      </c>
    </row>
    <row r="3362" spans="1:20" x14ac:dyDescent="0.3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11">
        <f t="shared" si="156"/>
        <v>42718.457638888889</v>
      </c>
      <c r="K3362" s="4">
        <v>1479866343</v>
      </c>
      <c r="L3362" s="11">
        <f t="shared" si="157"/>
        <v>42696.874340277776</v>
      </c>
      <c r="M3362" s="4" t="b">
        <v>0</v>
      </c>
      <c r="N3362" s="4">
        <v>72</v>
      </c>
      <c r="O3362" s="16">
        <f>(E3362/D3362)*100</f>
        <v>101.37777777777779</v>
      </c>
      <c r="P3362" s="7">
        <f t="shared" si="158"/>
        <v>126.72222222222223</v>
      </c>
      <c r="Q3362" s="4" t="str">
        <f>LEFT(T3362,FIND("/",T3362,1)-1)</f>
        <v>theater</v>
      </c>
      <c r="R3362" s="4" t="str">
        <f>RIGHT(T3362,LEN(T3362)-FIND("/",T3362))</f>
        <v>plays</v>
      </c>
      <c r="S3362" s="4" t="b">
        <v>1</v>
      </c>
      <c r="T3362" s="4" t="s">
        <v>8271</v>
      </c>
    </row>
    <row r="3363" spans="1:20" ht="28.8" x14ac:dyDescent="0.3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11">
        <f t="shared" si="156"/>
        <v>41883.457638888889</v>
      </c>
      <c r="K3363" s="4">
        <v>1408062990</v>
      </c>
      <c r="L3363" s="11">
        <f t="shared" si="157"/>
        <v>41865.817013888889</v>
      </c>
      <c r="M3363" s="4" t="b">
        <v>0</v>
      </c>
      <c r="N3363" s="4">
        <v>68</v>
      </c>
      <c r="O3363" s="16">
        <f>(E3363/D3363)*100</f>
        <v>113.46000000000001</v>
      </c>
      <c r="P3363" s="7">
        <f t="shared" si="158"/>
        <v>83.42647058823529</v>
      </c>
      <c r="Q3363" s="4" t="str">
        <f>LEFT(T3363,FIND("/",T3363,1)-1)</f>
        <v>theater</v>
      </c>
      <c r="R3363" s="4" t="str">
        <f>RIGHT(T3363,LEN(T3363)-FIND("/",T3363))</f>
        <v>plays</v>
      </c>
      <c r="S3363" s="4" t="b">
        <v>1</v>
      </c>
      <c r="T3363" s="4" t="s">
        <v>8271</v>
      </c>
    </row>
    <row r="3364" spans="1:20" ht="28.8" x14ac:dyDescent="0.3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11">
        <f t="shared" si="156"/>
        <v>42069.996527777774</v>
      </c>
      <c r="K3364" s="4">
        <v>1424484717</v>
      </c>
      <c r="L3364" s="11">
        <f t="shared" si="157"/>
        <v>42055.883298611108</v>
      </c>
      <c r="M3364" s="4" t="b">
        <v>0</v>
      </c>
      <c r="N3364" s="4">
        <v>20</v>
      </c>
      <c r="O3364" s="16">
        <f>(E3364/D3364)*100</f>
        <v>218.00000000000003</v>
      </c>
      <c r="P3364" s="7">
        <f t="shared" si="158"/>
        <v>54.5</v>
      </c>
      <c r="Q3364" s="4" t="str">
        <f>LEFT(T3364,FIND("/",T3364,1)-1)</f>
        <v>theater</v>
      </c>
      <c r="R3364" s="4" t="str">
        <f>RIGHT(T3364,LEN(T3364)-FIND("/",T3364))</f>
        <v>plays</v>
      </c>
      <c r="S3364" s="4" t="b">
        <v>1</v>
      </c>
      <c r="T3364" s="4" t="s">
        <v>8271</v>
      </c>
    </row>
    <row r="3365" spans="1:20" ht="28.8" x14ac:dyDescent="0.3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11">
        <f t="shared" si="156"/>
        <v>41870.458333333328</v>
      </c>
      <c r="K3365" s="4">
        <v>1406831445</v>
      </c>
      <c r="L3365" s="11">
        <f t="shared" si="157"/>
        <v>41851.563020833331</v>
      </c>
      <c r="M3365" s="4" t="b">
        <v>0</v>
      </c>
      <c r="N3365" s="4">
        <v>26</v>
      </c>
      <c r="O3365" s="16">
        <f>(E3365/D3365)*100</f>
        <v>101.41935483870968</v>
      </c>
      <c r="P3365" s="7">
        <f t="shared" si="158"/>
        <v>302.30769230769232</v>
      </c>
      <c r="Q3365" s="4" t="str">
        <f>LEFT(T3365,FIND("/",T3365,1)-1)</f>
        <v>theater</v>
      </c>
      <c r="R3365" s="4" t="str">
        <f>RIGHT(T3365,LEN(T3365)-FIND("/",T3365))</f>
        <v>plays</v>
      </c>
      <c r="S3365" s="4" t="b">
        <v>1</v>
      </c>
      <c r="T3365" s="4" t="s">
        <v>8271</v>
      </c>
    </row>
    <row r="3366" spans="1:20" ht="28.8" x14ac:dyDescent="0.3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11">
        <f t="shared" si="156"/>
        <v>42444.666666666664</v>
      </c>
      <c r="K3366" s="4">
        <v>1456183649</v>
      </c>
      <c r="L3366" s="11">
        <f t="shared" si="157"/>
        <v>42422.769085648142</v>
      </c>
      <c r="M3366" s="4" t="b">
        <v>0</v>
      </c>
      <c r="N3366" s="4">
        <v>72</v>
      </c>
      <c r="O3366" s="16">
        <f>(E3366/D3366)*100</f>
        <v>105.93333333333332</v>
      </c>
      <c r="P3366" s="7">
        <f t="shared" si="158"/>
        <v>44.138888888888886</v>
      </c>
      <c r="Q3366" s="4" t="str">
        <f>LEFT(T3366,FIND("/",T3366,1)-1)</f>
        <v>theater</v>
      </c>
      <c r="R3366" s="4" t="str">
        <f>RIGHT(T3366,LEN(T3366)-FIND("/",T3366))</f>
        <v>plays</v>
      </c>
      <c r="S3366" s="4" t="b">
        <v>1</v>
      </c>
      <c r="T3366" s="4" t="s">
        <v>8271</v>
      </c>
    </row>
    <row r="3367" spans="1:20" ht="28.8" x14ac:dyDescent="0.3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11">
        <f t="shared" si="156"/>
        <v>42350.893425925926</v>
      </c>
      <c r="K3367" s="4">
        <v>1447381592</v>
      </c>
      <c r="L3367" s="11">
        <f t="shared" si="157"/>
        <v>42320.893425925926</v>
      </c>
      <c r="M3367" s="4" t="b">
        <v>0</v>
      </c>
      <c r="N3367" s="4">
        <v>3</v>
      </c>
      <c r="O3367" s="16">
        <f>(E3367/D3367)*100</f>
        <v>104</v>
      </c>
      <c r="P3367" s="7">
        <f t="shared" si="158"/>
        <v>866.66666666666663</v>
      </c>
      <c r="Q3367" s="4" t="str">
        <f>LEFT(T3367,FIND("/",T3367,1)-1)</f>
        <v>theater</v>
      </c>
      <c r="R3367" s="4" t="str">
        <f>RIGHT(T3367,LEN(T3367)-FIND("/",T3367))</f>
        <v>plays</v>
      </c>
      <c r="S3367" s="4" t="b">
        <v>1</v>
      </c>
      <c r="T3367" s="4" t="s">
        <v>8271</v>
      </c>
    </row>
    <row r="3368" spans="1:20" ht="28.8" x14ac:dyDescent="0.3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11">
        <f t="shared" si="156"/>
        <v>42136.859224537031</v>
      </c>
      <c r="K3368" s="4">
        <v>1428889037</v>
      </c>
      <c r="L3368" s="11">
        <f t="shared" si="157"/>
        <v>42106.859224537031</v>
      </c>
      <c r="M3368" s="4" t="b">
        <v>0</v>
      </c>
      <c r="N3368" s="4">
        <v>18</v>
      </c>
      <c r="O3368" s="16">
        <f>(E3368/D3368)*100</f>
        <v>221</v>
      </c>
      <c r="P3368" s="7">
        <f t="shared" si="158"/>
        <v>61.388888888888886</v>
      </c>
      <c r="Q3368" s="4" t="str">
        <f>LEFT(T3368,FIND("/",T3368,1)-1)</f>
        <v>theater</v>
      </c>
      <c r="R3368" s="4" t="str">
        <f>RIGHT(T3368,LEN(T3368)-FIND("/",T3368))</f>
        <v>plays</v>
      </c>
      <c r="S3368" s="4" t="b">
        <v>1</v>
      </c>
      <c r="T3368" s="4" t="s">
        <v>8271</v>
      </c>
    </row>
    <row r="3369" spans="1:20" ht="28.8" x14ac:dyDescent="0.3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11">
        <f t="shared" si="156"/>
        <v>42217.725624999999</v>
      </c>
      <c r="K3369" s="4">
        <v>1436307894</v>
      </c>
      <c r="L3369" s="11">
        <f t="shared" si="157"/>
        <v>42192.725624999999</v>
      </c>
      <c r="M3369" s="4" t="b">
        <v>0</v>
      </c>
      <c r="N3369" s="4">
        <v>30</v>
      </c>
      <c r="O3369" s="16">
        <f>(E3369/D3369)*100</f>
        <v>118.66666666666667</v>
      </c>
      <c r="P3369" s="7">
        <f t="shared" si="158"/>
        <v>29.666666666666668</v>
      </c>
      <c r="Q3369" s="4" t="str">
        <f>LEFT(T3369,FIND("/",T3369,1)-1)</f>
        <v>theater</v>
      </c>
      <c r="R3369" s="4" t="str">
        <f>RIGHT(T3369,LEN(T3369)-FIND("/",T3369))</f>
        <v>plays</v>
      </c>
      <c r="S3369" s="4" t="b">
        <v>1</v>
      </c>
      <c r="T3369" s="4" t="s">
        <v>8271</v>
      </c>
    </row>
    <row r="3370" spans="1:20" x14ac:dyDescent="0.3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11">
        <f t="shared" si="156"/>
        <v>42004.999999999993</v>
      </c>
      <c r="K3370" s="4">
        <v>1416977259</v>
      </c>
      <c r="L3370" s="11">
        <f t="shared" si="157"/>
        <v>41968.991423611107</v>
      </c>
      <c r="M3370" s="4" t="b">
        <v>0</v>
      </c>
      <c r="N3370" s="4">
        <v>23</v>
      </c>
      <c r="O3370" s="16">
        <f>(E3370/D3370)*100</f>
        <v>104.60000000000001</v>
      </c>
      <c r="P3370" s="7">
        <f t="shared" si="158"/>
        <v>45.478260869565219</v>
      </c>
      <c r="Q3370" s="4" t="str">
        <f>LEFT(T3370,FIND("/",T3370,1)-1)</f>
        <v>theater</v>
      </c>
      <c r="R3370" s="4" t="str">
        <f>RIGHT(T3370,LEN(T3370)-FIND("/",T3370))</f>
        <v>plays</v>
      </c>
      <c r="S3370" s="4" t="b">
        <v>1</v>
      </c>
      <c r="T3370" s="4" t="s">
        <v>8271</v>
      </c>
    </row>
    <row r="3371" spans="1:20" x14ac:dyDescent="0.3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11">
        <f t="shared" si="156"/>
        <v>42749.833101851851</v>
      </c>
      <c r="K3371" s="4">
        <v>1479257980</v>
      </c>
      <c r="L3371" s="11">
        <f t="shared" si="157"/>
        <v>42689.833101851851</v>
      </c>
      <c r="M3371" s="4" t="b">
        <v>0</v>
      </c>
      <c r="N3371" s="4">
        <v>54</v>
      </c>
      <c r="O3371" s="16">
        <f>(E3371/D3371)*100</f>
        <v>103.89999999999999</v>
      </c>
      <c r="P3371" s="7">
        <f t="shared" si="158"/>
        <v>96.203703703703709</v>
      </c>
      <c r="Q3371" s="4" t="str">
        <f>LEFT(T3371,FIND("/",T3371,1)-1)</f>
        <v>theater</v>
      </c>
      <c r="R3371" s="4" t="str">
        <f>RIGHT(T3371,LEN(T3371)-FIND("/",T3371))</f>
        <v>plays</v>
      </c>
      <c r="S3371" s="4" t="b">
        <v>1</v>
      </c>
      <c r="T3371" s="4" t="s">
        <v>8271</v>
      </c>
    </row>
    <row r="3372" spans="1:20" x14ac:dyDescent="0.3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11">
        <f t="shared" si="156"/>
        <v>42721.124999999993</v>
      </c>
      <c r="K3372" s="4">
        <v>1479283285</v>
      </c>
      <c r="L3372" s="11">
        <f t="shared" si="157"/>
        <v>42690.125983796293</v>
      </c>
      <c r="M3372" s="4" t="b">
        <v>0</v>
      </c>
      <c r="N3372" s="4">
        <v>26</v>
      </c>
      <c r="O3372" s="16">
        <f>(E3372/D3372)*100</f>
        <v>117.73333333333333</v>
      </c>
      <c r="P3372" s="7">
        <f t="shared" si="158"/>
        <v>67.92307692307692</v>
      </c>
      <c r="Q3372" s="4" t="str">
        <f>LEFT(T3372,FIND("/",T3372,1)-1)</f>
        <v>theater</v>
      </c>
      <c r="R3372" s="4" t="str">
        <f>RIGHT(T3372,LEN(T3372)-FIND("/",T3372))</f>
        <v>plays</v>
      </c>
      <c r="S3372" s="4" t="b">
        <v>1</v>
      </c>
      <c r="T3372" s="4" t="s">
        <v>8271</v>
      </c>
    </row>
    <row r="3373" spans="1:20" x14ac:dyDescent="0.3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11">
        <f t="shared" si="156"/>
        <v>42340.666261574072</v>
      </c>
      <c r="K3373" s="4">
        <v>1446670765</v>
      </c>
      <c r="L3373" s="11">
        <f t="shared" si="157"/>
        <v>42312.666261574072</v>
      </c>
      <c r="M3373" s="4" t="b">
        <v>0</v>
      </c>
      <c r="N3373" s="4">
        <v>9</v>
      </c>
      <c r="O3373" s="16">
        <f>(E3373/D3373)*100</f>
        <v>138.5</v>
      </c>
      <c r="P3373" s="7">
        <f t="shared" si="158"/>
        <v>30.777777777777779</v>
      </c>
      <c r="Q3373" s="4" t="str">
        <f>LEFT(T3373,FIND("/",T3373,1)-1)</f>
        <v>theater</v>
      </c>
      <c r="R3373" s="4" t="str">
        <f>RIGHT(T3373,LEN(T3373)-FIND("/",T3373))</f>
        <v>plays</v>
      </c>
      <c r="S3373" s="4" t="b">
        <v>1</v>
      </c>
      <c r="T3373" s="4" t="s">
        <v>8271</v>
      </c>
    </row>
    <row r="3374" spans="1:20" x14ac:dyDescent="0.3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11">
        <f t="shared" si="156"/>
        <v>41875.999305555553</v>
      </c>
      <c r="K3374" s="4">
        <v>1407157756</v>
      </c>
      <c r="L3374" s="11">
        <f t="shared" si="157"/>
        <v>41855.339768518512</v>
      </c>
      <c r="M3374" s="4" t="b">
        <v>0</v>
      </c>
      <c r="N3374" s="4">
        <v>27</v>
      </c>
      <c r="O3374" s="16">
        <f>(E3374/D3374)*100</f>
        <v>103.49999999999999</v>
      </c>
      <c r="P3374" s="7">
        <f t="shared" si="158"/>
        <v>38.333333333333336</v>
      </c>
      <c r="Q3374" s="4" t="str">
        <f>LEFT(T3374,FIND("/",T3374,1)-1)</f>
        <v>theater</v>
      </c>
      <c r="R3374" s="4" t="str">
        <f>RIGHT(T3374,LEN(T3374)-FIND("/",T3374))</f>
        <v>plays</v>
      </c>
      <c r="S3374" s="4" t="b">
        <v>1</v>
      </c>
      <c r="T3374" s="4" t="s">
        <v>8271</v>
      </c>
    </row>
    <row r="3375" spans="1:20" ht="28.8" x14ac:dyDescent="0.3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11">
        <f t="shared" si="156"/>
        <v>42203.458333333336</v>
      </c>
      <c r="K3375" s="4">
        <v>1435177840</v>
      </c>
      <c r="L3375" s="11">
        <f t="shared" si="157"/>
        <v>42179.646296296291</v>
      </c>
      <c r="M3375" s="4" t="b">
        <v>0</v>
      </c>
      <c r="N3375" s="4">
        <v>30</v>
      </c>
      <c r="O3375" s="16">
        <f>(E3375/D3375)*100</f>
        <v>100.25</v>
      </c>
      <c r="P3375" s="7">
        <f t="shared" si="158"/>
        <v>66.833333333333329</v>
      </c>
      <c r="Q3375" s="4" t="str">
        <f>LEFT(T3375,FIND("/",T3375,1)-1)</f>
        <v>theater</v>
      </c>
      <c r="R3375" s="4" t="str">
        <f>RIGHT(T3375,LEN(T3375)-FIND("/",T3375))</f>
        <v>plays</v>
      </c>
      <c r="S3375" s="4" t="b">
        <v>1</v>
      </c>
      <c r="T3375" s="4" t="s">
        <v>8271</v>
      </c>
    </row>
    <row r="3376" spans="1:20" x14ac:dyDescent="0.3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11">
        <f t="shared" si="156"/>
        <v>42305.523333333331</v>
      </c>
      <c r="K3376" s="4">
        <v>1443461616</v>
      </c>
      <c r="L3376" s="11">
        <f t="shared" si="157"/>
        <v>42275.523333333331</v>
      </c>
      <c r="M3376" s="4" t="b">
        <v>0</v>
      </c>
      <c r="N3376" s="4">
        <v>52</v>
      </c>
      <c r="O3376" s="16">
        <f>(E3376/D3376)*100</f>
        <v>106.57142857142856</v>
      </c>
      <c r="P3376" s="7">
        <f t="shared" si="158"/>
        <v>71.730769230769226</v>
      </c>
      <c r="Q3376" s="4" t="str">
        <f>LEFT(T3376,FIND("/",T3376,1)-1)</f>
        <v>theater</v>
      </c>
      <c r="R3376" s="4" t="str">
        <f>RIGHT(T3376,LEN(T3376)-FIND("/",T3376))</f>
        <v>plays</v>
      </c>
      <c r="S3376" s="4" t="b">
        <v>1</v>
      </c>
      <c r="T3376" s="4" t="s">
        <v>8271</v>
      </c>
    </row>
    <row r="3377" spans="1:20" ht="28.8" x14ac:dyDescent="0.3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11">
        <f t="shared" si="156"/>
        <v>41777.402465277773</v>
      </c>
      <c r="K3377" s="4">
        <v>1399387173</v>
      </c>
      <c r="L3377" s="11">
        <f t="shared" si="157"/>
        <v>41765.402465277773</v>
      </c>
      <c r="M3377" s="4" t="b">
        <v>0</v>
      </c>
      <c r="N3377" s="4">
        <v>17</v>
      </c>
      <c r="O3377" s="16">
        <f>(E3377/D3377)*100</f>
        <v>100</v>
      </c>
      <c r="P3377" s="7">
        <f t="shared" si="158"/>
        <v>176.47058823529412</v>
      </c>
      <c r="Q3377" s="4" t="str">
        <f>LEFT(T3377,FIND("/",T3377,1)-1)</f>
        <v>theater</v>
      </c>
      <c r="R3377" s="4" t="str">
        <f>RIGHT(T3377,LEN(T3377)-FIND("/",T3377))</f>
        <v>plays</v>
      </c>
      <c r="S3377" s="4" t="b">
        <v>1</v>
      </c>
      <c r="T3377" s="4" t="s">
        <v>8271</v>
      </c>
    </row>
    <row r="3378" spans="1:20" ht="28.8" x14ac:dyDescent="0.3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11">
        <f t="shared" si="156"/>
        <v>42119.451319444437</v>
      </c>
      <c r="K3378" s="4">
        <v>1424796594</v>
      </c>
      <c r="L3378" s="11">
        <f t="shared" si="157"/>
        <v>42059.492986111109</v>
      </c>
      <c r="M3378" s="4" t="b">
        <v>0</v>
      </c>
      <c r="N3378" s="4">
        <v>19</v>
      </c>
      <c r="O3378" s="16">
        <f>(E3378/D3378)*100</f>
        <v>100.01249999999999</v>
      </c>
      <c r="P3378" s="7">
        <f t="shared" si="158"/>
        <v>421.10526315789474</v>
      </c>
      <c r="Q3378" s="4" t="str">
        <f>LEFT(T3378,FIND("/",T3378,1)-1)</f>
        <v>theater</v>
      </c>
      <c r="R3378" s="4" t="str">
        <f>RIGHT(T3378,LEN(T3378)-FIND("/",T3378))</f>
        <v>plays</v>
      </c>
      <c r="S3378" s="4" t="b">
        <v>1</v>
      </c>
      <c r="T3378" s="4" t="s">
        <v>8271</v>
      </c>
    </row>
    <row r="3379" spans="1:20" ht="28.8" x14ac:dyDescent="0.3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11">
        <f t="shared" si="156"/>
        <v>42083.49722222222</v>
      </c>
      <c r="K3379" s="4">
        <v>1424280899</v>
      </c>
      <c r="L3379" s="11">
        <f t="shared" si="157"/>
        <v>42053.524293981485</v>
      </c>
      <c r="M3379" s="4" t="b">
        <v>0</v>
      </c>
      <c r="N3379" s="4">
        <v>77</v>
      </c>
      <c r="O3379" s="16">
        <f>(E3379/D3379)*100</f>
        <v>101.05</v>
      </c>
      <c r="P3379" s="7">
        <f t="shared" si="158"/>
        <v>104.98701298701299</v>
      </c>
      <c r="Q3379" s="4" t="str">
        <f>LEFT(T3379,FIND("/",T3379,1)-1)</f>
        <v>theater</v>
      </c>
      <c r="R3379" s="4" t="str">
        <f>RIGHT(T3379,LEN(T3379)-FIND("/",T3379))</f>
        <v>plays</v>
      </c>
      <c r="S3379" s="4" t="b">
        <v>1</v>
      </c>
      <c r="T3379" s="4" t="s">
        <v>8271</v>
      </c>
    </row>
    <row r="3380" spans="1:20" ht="28.8" x14ac:dyDescent="0.3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11">
        <f t="shared" si="156"/>
        <v>41882.338888888888</v>
      </c>
      <c r="K3380" s="4">
        <v>1407400306</v>
      </c>
      <c r="L3380" s="11">
        <f t="shared" si="157"/>
        <v>41858.147060185183</v>
      </c>
      <c r="M3380" s="4" t="b">
        <v>0</v>
      </c>
      <c r="N3380" s="4">
        <v>21</v>
      </c>
      <c r="O3380" s="16">
        <f>(E3380/D3380)*100</f>
        <v>107.63636363636364</v>
      </c>
      <c r="P3380" s="7">
        <f t="shared" si="158"/>
        <v>28.19047619047619</v>
      </c>
      <c r="Q3380" s="4" t="str">
        <f>LEFT(T3380,FIND("/",T3380,1)-1)</f>
        <v>theater</v>
      </c>
      <c r="R3380" s="4" t="str">
        <f>RIGHT(T3380,LEN(T3380)-FIND("/",T3380))</f>
        <v>plays</v>
      </c>
      <c r="S3380" s="4" t="b">
        <v>1</v>
      </c>
      <c r="T3380" s="4" t="s">
        <v>8271</v>
      </c>
    </row>
    <row r="3381" spans="1:20" ht="28.8" x14ac:dyDescent="0.3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11">
        <f t="shared" si="156"/>
        <v>42242.749999999993</v>
      </c>
      <c r="K3381" s="4">
        <v>1439122800</v>
      </c>
      <c r="L3381" s="11">
        <f t="shared" si="157"/>
        <v>42225.305555555555</v>
      </c>
      <c r="M3381" s="4" t="b">
        <v>0</v>
      </c>
      <c r="N3381" s="4">
        <v>38</v>
      </c>
      <c r="O3381" s="16">
        <f>(E3381/D3381)*100</f>
        <v>103.64999999999999</v>
      </c>
      <c r="P3381" s="7">
        <f t="shared" si="158"/>
        <v>54.55263157894737</v>
      </c>
      <c r="Q3381" s="4" t="str">
        <f>LEFT(T3381,FIND("/",T3381,1)-1)</f>
        <v>theater</v>
      </c>
      <c r="R3381" s="4" t="str">
        <f>RIGHT(T3381,LEN(T3381)-FIND("/",T3381))</f>
        <v>plays</v>
      </c>
      <c r="S3381" s="4" t="b">
        <v>1</v>
      </c>
      <c r="T3381" s="4" t="s">
        <v>8271</v>
      </c>
    </row>
    <row r="3382" spans="1:20" ht="28.8" x14ac:dyDescent="0.3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11">
        <f t="shared" si="156"/>
        <v>41972.786782407398</v>
      </c>
      <c r="K3382" s="4">
        <v>1414277578</v>
      </c>
      <c r="L3382" s="11">
        <f t="shared" si="157"/>
        <v>41937.745115740734</v>
      </c>
      <c r="M3382" s="4" t="b">
        <v>0</v>
      </c>
      <c r="N3382" s="4">
        <v>28</v>
      </c>
      <c r="O3382" s="16">
        <f>(E3382/D3382)*100</f>
        <v>104.43333333333334</v>
      </c>
      <c r="P3382" s="7">
        <f t="shared" si="158"/>
        <v>111.89285714285714</v>
      </c>
      <c r="Q3382" s="4" t="str">
        <f>LEFT(T3382,FIND("/",T3382,1)-1)</f>
        <v>theater</v>
      </c>
      <c r="R3382" s="4" t="str">
        <f>RIGHT(T3382,LEN(T3382)-FIND("/",T3382))</f>
        <v>plays</v>
      </c>
      <c r="S3382" s="4" t="b">
        <v>1</v>
      </c>
      <c r="T3382" s="4" t="s">
        <v>8271</v>
      </c>
    </row>
    <row r="3383" spans="1:20" ht="28.8" x14ac:dyDescent="0.3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11">
        <f t="shared" si="156"/>
        <v>42073.934988425921</v>
      </c>
      <c r="K3383" s="4">
        <v>1423455983</v>
      </c>
      <c r="L3383" s="11">
        <f t="shared" si="157"/>
        <v>42043.976655092592</v>
      </c>
      <c r="M3383" s="4" t="b">
        <v>0</v>
      </c>
      <c r="N3383" s="4">
        <v>48</v>
      </c>
      <c r="O3383" s="16">
        <f>(E3383/D3383)*100</f>
        <v>102.25</v>
      </c>
      <c r="P3383" s="7">
        <f t="shared" si="158"/>
        <v>85.208333333333329</v>
      </c>
      <c r="Q3383" s="4" t="str">
        <f>LEFT(T3383,FIND("/",T3383,1)-1)</f>
        <v>theater</v>
      </c>
      <c r="R3383" s="4" t="str">
        <f>RIGHT(T3383,LEN(T3383)-FIND("/",T3383))</f>
        <v>plays</v>
      </c>
      <c r="S3383" s="4" t="b">
        <v>1</v>
      </c>
      <c r="T3383" s="4" t="s">
        <v>8271</v>
      </c>
    </row>
    <row r="3384" spans="1:20" ht="28.8" x14ac:dyDescent="0.3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11">
        <f t="shared" si="156"/>
        <v>42583.749305555553</v>
      </c>
      <c r="K3384" s="4">
        <v>1467973256</v>
      </c>
      <c r="L3384" s="11">
        <f t="shared" si="157"/>
        <v>42559.222870370366</v>
      </c>
      <c r="M3384" s="4" t="b">
        <v>0</v>
      </c>
      <c r="N3384" s="4">
        <v>46</v>
      </c>
      <c r="O3384" s="16">
        <f>(E3384/D3384)*100</f>
        <v>100.74285714285713</v>
      </c>
      <c r="P3384" s="7">
        <f t="shared" si="158"/>
        <v>76.652173913043484</v>
      </c>
      <c r="Q3384" s="4" t="str">
        <f>LEFT(T3384,FIND("/",T3384,1)-1)</f>
        <v>theater</v>
      </c>
      <c r="R3384" s="4" t="str">
        <f>RIGHT(T3384,LEN(T3384)-FIND("/",T3384))</f>
        <v>plays</v>
      </c>
      <c r="S3384" s="4" t="b">
        <v>1</v>
      </c>
      <c r="T3384" s="4" t="s">
        <v>8271</v>
      </c>
    </row>
    <row r="3385" spans="1:20" ht="28.8" x14ac:dyDescent="0.3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11">
        <f t="shared" si="156"/>
        <v>42544.574305555558</v>
      </c>
      <c r="K3385" s="4">
        <v>1464979620</v>
      </c>
      <c r="L3385" s="11">
        <f t="shared" si="157"/>
        <v>42524.574305555558</v>
      </c>
      <c r="M3385" s="4" t="b">
        <v>0</v>
      </c>
      <c r="N3385" s="4">
        <v>30</v>
      </c>
      <c r="O3385" s="16">
        <f>(E3385/D3385)*100</f>
        <v>111.71428571428572</v>
      </c>
      <c r="P3385" s="7">
        <f t="shared" si="158"/>
        <v>65.166666666666671</v>
      </c>
      <c r="Q3385" s="4" t="str">
        <f>LEFT(T3385,FIND("/",T3385,1)-1)</f>
        <v>theater</v>
      </c>
      <c r="R3385" s="4" t="str">
        <f>RIGHT(T3385,LEN(T3385)-FIND("/",T3385))</f>
        <v>plays</v>
      </c>
      <c r="S3385" s="4" t="b">
        <v>1</v>
      </c>
      <c r="T3385" s="4" t="s">
        <v>8271</v>
      </c>
    </row>
    <row r="3386" spans="1:20" ht="28.8" x14ac:dyDescent="0.3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11">
        <f t="shared" si="156"/>
        <v>42328.916666666664</v>
      </c>
      <c r="K3386" s="4">
        <v>1444874768</v>
      </c>
      <c r="L3386" s="11">
        <f t="shared" si="157"/>
        <v>42291.879259259258</v>
      </c>
      <c r="M3386" s="4" t="b">
        <v>0</v>
      </c>
      <c r="N3386" s="4">
        <v>64</v>
      </c>
      <c r="O3386" s="16">
        <f>(E3386/D3386)*100</f>
        <v>100.01100000000001</v>
      </c>
      <c r="P3386" s="7">
        <f t="shared" si="158"/>
        <v>93.760312499999998</v>
      </c>
      <c r="Q3386" s="4" t="str">
        <f>LEFT(T3386,FIND("/",T3386,1)-1)</f>
        <v>theater</v>
      </c>
      <c r="R3386" s="4" t="str">
        <f>RIGHT(T3386,LEN(T3386)-FIND("/",T3386))</f>
        <v>plays</v>
      </c>
      <c r="S3386" s="4" t="b">
        <v>1</v>
      </c>
      <c r="T3386" s="4" t="s">
        <v>8271</v>
      </c>
    </row>
    <row r="3387" spans="1:20" ht="28.8" x14ac:dyDescent="0.3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11">
        <f t="shared" si="156"/>
        <v>41983.659166666665</v>
      </c>
      <c r="K3387" s="4">
        <v>1415652552</v>
      </c>
      <c r="L3387" s="11">
        <f t="shared" si="157"/>
        <v>41953.659166666665</v>
      </c>
      <c r="M3387" s="4" t="b">
        <v>0</v>
      </c>
      <c r="N3387" s="4">
        <v>15</v>
      </c>
      <c r="O3387" s="16">
        <f>(E3387/D3387)*100</f>
        <v>100</v>
      </c>
      <c r="P3387" s="7">
        <f t="shared" si="158"/>
        <v>133.33333333333334</v>
      </c>
      <c r="Q3387" s="4" t="str">
        <f>LEFT(T3387,FIND("/",T3387,1)-1)</f>
        <v>theater</v>
      </c>
      <c r="R3387" s="4" t="str">
        <f>RIGHT(T3387,LEN(T3387)-FIND("/",T3387))</f>
        <v>plays</v>
      </c>
      <c r="S3387" s="4" t="b">
        <v>1</v>
      </c>
      <c r="T3387" s="4" t="s">
        <v>8271</v>
      </c>
    </row>
    <row r="3388" spans="1:20" ht="28.8" x14ac:dyDescent="0.3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11">
        <f t="shared" si="156"/>
        <v>41976.436412037037</v>
      </c>
      <c r="K3388" s="4">
        <v>1415028506</v>
      </c>
      <c r="L3388" s="11">
        <f t="shared" si="157"/>
        <v>41946.436412037037</v>
      </c>
      <c r="M3388" s="4" t="b">
        <v>0</v>
      </c>
      <c r="N3388" s="4">
        <v>41</v>
      </c>
      <c r="O3388" s="16">
        <f>(E3388/D3388)*100</f>
        <v>105</v>
      </c>
      <c r="P3388" s="7">
        <f t="shared" si="158"/>
        <v>51.219512195121951</v>
      </c>
      <c r="Q3388" s="4" t="str">
        <f>LEFT(T3388,FIND("/",T3388,1)-1)</f>
        <v>theater</v>
      </c>
      <c r="R3388" s="4" t="str">
        <f>RIGHT(T3388,LEN(T3388)-FIND("/",T3388))</f>
        <v>plays</v>
      </c>
      <c r="S3388" s="4" t="b">
        <v>1</v>
      </c>
      <c r="T3388" s="4" t="s">
        <v>8271</v>
      </c>
    </row>
    <row r="3389" spans="1:20" ht="28.8" x14ac:dyDescent="0.3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11">
        <f t="shared" si="156"/>
        <v>41987.554259259261</v>
      </c>
      <c r="K3389" s="4">
        <v>1415125088</v>
      </c>
      <c r="L3389" s="11">
        <f t="shared" si="157"/>
        <v>41947.554259259254</v>
      </c>
      <c r="M3389" s="4" t="b">
        <v>0</v>
      </c>
      <c r="N3389" s="4">
        <v>35</v>
      </c>
      <c r="O3389" s="16">
        <f>(E3389/D3389)*100</f>
        <v>116.86666666666667</v>
      </c>
      <c r="P3389" s="7">
        <f t="shared" si="158"/>
        <v>100.17142857142858</v>
      </c>
      <c r="Q3389" s="4" t="str">
        <f>LEFT(T3389,FIND("/",T3389,1)-1)</f>
        <v>theater</v>
      </c>
      <c r="R3389" s="4" t="str">
        <f>RIGHT(T3389,LEN(T3389)-FIND("/",T3389))</f>
        <v>plays</v>
      </c>
      <c r="S3389" s="4" t="b">
        <v>1</v>
      </c>
      <c r="T3389" s="4" t="s">
        <v>8271</v>
      </c>
    </row>
    <row r="3390" spans="1:20" ht="28.8" x14ac:dyDescent="0.3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11">
        <f t="shared" si="156"/>
        <v>42173.252789351849</v>
      </c>
      <c r="K3390" s="4">
        <v>1432033441</v>
      </c>
      <c r="L3390" s="11">
        <f t="shared" si="157"/>
        <v>42143.252789351849</v>
      </c>
      <c r="M3390" s="4" t="b">
        <v>0</v>
      </c>
      <c r="N3390" s="4">
        <v>45</v>
      </c>
      <c r="O3390" s="16">
        <f>(E3390/D3390)*100</f>
        <v>103.8</v>
      </c>
      <c r="P3390" s="7">
        <f t="shared" si="158"/>
        <v>34.6</v>
      </c>
      <c r="Q3390" s="4" t="str">
        <f>LEFT(T3390,FIND("/",T3390,1)-1)</f>
        <v>theater</v>
      </c>
      <c r="R3390" s="4" t="str">
        <f>RIGHT(T3390,LEN(T3390)-FIND("/",T3390))</f>
        <v>plays</v>
      </c>
      <c r="S3390" s="4" t="b">
        <v>1</v>
      </c>
      <c r="T3390" s="4" t="s">
        <v>8271</v>
      </c>
    </row>
    <row r="3391" spans="1:20" x14ac:dyDescent="0.3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11">
        <f t="shared" si="156"/>
        <v>42524.355115740742</v>
      </c>
      <c r="K3391" s="4">
        <v>1462368682</v>
      </c>
      <c r="L3391" s="11">
        <f t="shared" si="157"/>
        <v>42494.355115740742</v>
      </c>
      <c r="M3391" s="4" t="b">
        <v>0</v>
      </c>
      <c r="N3391" s="4">
        <v>62</v>
      </c>
      <c r="O3391" s="16">
        <f>(E3391/D3391)*100</f>
        <v>114.5</v>
      </c>
      <c r="P3391" s="7">
        <f t="shared" si="158"/>
        <v>184.67741935483872</v>
      </c>
      <c r="Q3391" s="4" t="str">
        <f>LEFT(T3391,FIND("/",T3391,1)-1)</f>
        <v>theater</v>
      </c>
      <c r="R3391" s="4" t="str">
        <f>RIGHT(T3391,LEN(T3391)-FIND("/",T3391))</f>
        <v>plays</v>
      </c>
      <c r="S3391" s="4" t="b">
        <v>1</v>
      </c>
      <c r="T3391" s="4" t="s">
        <v>8271</v>
      </c>
    </row>
    <row r="3392" spans="1:20" ht="28.8" x14ac:dyDescent="0.3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11">
        <f t="shared" si="156"/>
        <v>41830.56649305555</v>
      </c>
      <c r="K3392" s="4">
        <v>1403721345</v>
      </c>
      <c r="L3392" s="11">
        <f t="shared" si="157"/>
        <v>41815.56649305555</v>
      </c>
      <c r="M3392" s="4" t="b">
        <v>0</v>
      </c>
      <c r="N3392" s="4">
        <v>22</v>
      </c>
      <c r="O3392" s="16">
        <f>(E3392/D3392)*100</f>
        <v>102.4</v>
      </c>
      <c r="P3392" s="7">
        <f t="shared" si="158"/>
        <v>69.818181818181813</v>
      </c>
      <c r="Q3392" s="4" t="str">
        <f>LEFT(T3392,FIND("/",T3392,1)-1)</f>
        <v>theater</v>
      </c>
      <c r="R3392" s="4" t="str">
        <f>RIGHT(T3392,LEN(T3392)-FIND("/",T3392))</f>
        <v>plays</v>
      </c>
      <c r="S3392" s="4" t="b">
        <v>1</v>
      </c>
      <c r="T3392" s="4" t="s">
        <v>8271</v>
      </c>
    </row>
    <row r="3393" spans="1:20" ht="28.8" x14ac:dyDescent="0.3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11">
        <f t="shared" si="156"/>
        <v>41859.727777777778</v>
      </c>
      <c r="K3393" s="4">
        <v>1404997548</v>
      </c>
      <c r="L3393" s="11">
        <f t="shared" si="157"/>
        <v>41830.337361111109</v>
      </c>
      <c r="M3393" s="4" t="b">
        <v>0</v>
      </c>
      <c r="N3393" s="4">
        <v>18</v>
      </c>
      <c r="O3393" s="16">
        <f>(E3393/D3393)*100</f>
        <v>223</v>
      </c>
      <c r="P3393" s="7">
        <f t="shared" si="158"/>
        <v>61.944444444444443</v>
      </c>
      <c r="Q3393" s="4" t="str">
        <f>LEFT(T3393,FIND("/",T3393,1)-1)</f>
        <v>theater</v>
      </c>
      <c r="R3393" s="4" t="str">
        <f>RIGHT(T3393,LEN(T3393)-FIND("/",T3393))</f>
        <v>plays</v>
      </c>
      <c r="S3393" s="4" t="b">
        <v>1</v>
      </c>
      <c r="T3393" s="4" t="s">
        <v>8271</v>
      </c>
    </row>
    <row r="3394" spans="1:20" ht="28.8" x14ac:dyDescent="0.3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11">
        <f t="shared" si="156"/>
        <v>42496.63721064815</v>
      </c>
      <c r="K3394" s="4">
        <v>1458245855</v>
      </c>
      <c r="L3394" s="11">
        <f t="shared" si="157"/>
        <v>42446.63721064815</v>
      </c>
      <c r="M3394" s="4" t="b">
        <v>0</v>
      </c>
      <c r="N3394" s="4">
        <v>12</v>
      </c>
      <c r="O3394" s="16">
        <f>(E3394/D3394)*100</f>
        <v>100</v>
      </c>
      <c r="P3394" s="7">
        <f t="shared" si="158"/>
        <v>41.666666666666664</v>
      </c>
      <c r="Q3394" s="4" t="str">
        <f>LEFT(T3394,FIND("/",T3394,1)-1)</f>
        <v>theater</v>
      </c>
      <c r="R3394" s="4" t="str">
        <f>RIGHT(T3394,LEN(T3394)-FIND("/",T3394))</f>
        <v>plays</v>
      </c>
      <c r="S3394" s="4" t="b">
        <v>1</v>
      </c>
      <c r="T3394" s="4" t="s">
        <v>8271</v>
      </c>
    </row>
    <row r="3395" spans="1:20" x14ac:dyDescent="0.3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11">
        <f t="shared" ref="J3395:J3458" si="159">(((I3395/60)/60)/24)+DATE(1970,1,1)+(-5/24)</f>
        <v>41948.823611111111</v>
      </c>
      <c r="K3395" s="4">
        <v>1413065230</v>
      </c>
      <c r="L3395" s="11">
        <f t="shared" ref="L3395:L3458" si="160">(((K3395/60)/60)/24)+DATE(1970,1,1)+(-5/24)</f>
        <v>41923.713310185187</v>
      </c>
      <c r="M3395" s="4" t="b">
        <v>0</v>
      </c>
      <c r="N3395" s="4">
        <v>44</v>
      </c>
      <c r="O3395" s="16">
        <f>(E3395/D3395)*100</f>
        <v>105.80000000000001</v>
      </c>
      <c r="P3395" s="7">
        <f t="shared" ref="P3395:P3458" si="161">(E3395/N3395)</f>
        <v>36.06818181818182</v>
      </c>
      <c r="Q3395" s="4" t="str">
        <f>LEFT(T3395,FIND("/",T3395,1)-1)</f>
        <v>theater</v>
      </c>
      <c r="R3395" s="4" t="str">
        <f>RIGHT(T3395,LEN(T3395)-FIND("/",T3395))</f>
        <v>plays</v>
      </c>
      <c r="S3395" s="4" t="b">
        <v>1</v>
      </c>
      <c r="T3395" s="4" t="s">
        <v>8271</v>
      </c>
    </row>
    <row r="3396" spans="1:20" ht="28.8" x14ac:dyDescent="0.3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11">
        <f t="shared" si="159"/>
        <v>41847.387094907404</v>
      </c>
      <c r="K3396" s="4">
        <v>1403878645</v>
      </c>
      <c r="L3396" s="11">
        <f t="shared" si="160"/>
        <v>41817.387094907404</v>
      </c>
      <c r="M3396" s="4" t="b">
        <v>0</v>
      </c>
      <c r="N3396" s="4">
        <v>27</v>
      </c>
      <c r="O3396" s="16">
        <f>(E3396/D3396)*100</f>
        <v>142.36363636363635</v>
      </c>
      <c r="P3396" s="7">
        <f t="shared" si="161"/>
        <v>29</v>
      </c>
      <c r="Q3396" s="4" t="str">
        <f>LEFT(T3396,FIND("/",T3396,1)-1)</f>
        <v>theater</v>
      </c>
      <c r="R3396" s="4" t="str">
        <f>RIGHT(T3396,LEN(T3396)-FIND("/",T3396))</f>
        <v>plays</v>
      </c>
      <c r="S3396" s="4" t="b">
        <v>1</v>
      </c>
      <c r="T3396" s="4" t="s">
        <v>8271</v>
      </c>
    </row>
    <row r="3397" spans="1:20" x14ac:dyDescent="0.3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11">
        <f t="shared" si="159"/>
        <v>42154.548611111109</v>
      </c>
      <c r="K3397" s="4">
        <v>1431795944</v>
      </c>
      <c r="L3397" s="11">
        <f t="shared" si="160"/>
        <v>42140.503981481481</v>
      </c>
      <c r="M3397" s="4" t="b">
        <v>0</v>
      </c>
      <c r="N3397" s="4">
        <v>38</v>
      </c>
      <c r="O3397" s="16">
        <f>(E3397/D3397)*100</f>
        <v>184</v>
      </c>
      <c r="P3397" s="7">
        <f t="shared" si="161"/>
        <v>24.210526315789473</v>
      </c>
      <c r="Q3397" s="4" t="str">
        <f>LEFT(T3397,FIND("/",T3397,1)-1)</f>
        <v>theater</v>
      </c>
      <c r="R3397" s="4" t="str">
        <f>RIGHT(T3397,LEN(T3397)-FIND("/",T3397))</f>
        <v>plays</v>
      </c>
      <c r="S3397" s="4" t="b">
        <v>1</v>
      </c>
      <c r="T3397" s="4" t="s">
        <v>8271</v>
      </c>
    </row>
    <row r="3398" spans="1:20" x14ac:dyDescent="0.3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11">
        <f t="shared" si="159"/>
        <v>41790.957638888889</v>
      </c>
      <c r="K3398" s="4">
        <v>1399286589</v>
      </c>
      <c r="L3398" s="11">
        <f t="shared" si="160"/>
        <v>41764.238298611104</v>
      </c>
      <c r="M3398" s="4" t="b">
        <v>0</v>
      </c>
      <c r="N3398" s="4">
        <v>28</v>
      </c>
      <c r="O3398" s="16">
        <f>(E3398/D3398)*100</f>
        <v>104.33333333333333</v>
      </c>
      <c r="P3398" s="7">
        <f t="shared" si="161"/>
        <v>55.892857142857146</v>
      </c>
      <c r="Q3398" s="4" t="str">
        <f>LEFT(T3398,FIND("/",T3398,1)-1)</f>
        <v>theater</v>
      </c>
      <c r="R3398" s="4" t="str">
        <f>RIGHT(T3398,LEN(T3398)-FIND("/",T3398))</f>
        <v>plays</v>
      </c>
      <c r="S3398" s="4" t="b">
        <v>1</v>
      </c>
      <c r="T3398" s="4" t="s">
        <v>8271</v>
      </c>
    </row>
    <row r="3399" spans="1:20" x14ac:dyDescent="0.3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11">
        <f t="shared" si="159"/>
        <v>42418.708333333336</v>
      </c>
      <c r="K3399" s="4">
        <v>1452338929</v>
      </c>
      <c r="L3399" s="11">
        <f t="shared" si="160"/>
        <v>42378.270011574066</v>
      </c>
      <c r="M3399" s="4" t="b">
        <v>0</v>
      </c>
      <c r="N3399" s="4">
        <v>24</v>
      </c>
      <c r="O3399" s="16">
        <f>(E3399/D3399)*100</f>
        <v>112.00000000000001</v>
      </c>
      <c r="P3399" s="7">
        <f t="shared" si="161"/>
        <v>11.666666666666666</v>
      </c>
      <c r="Q3399" s="4" t="str">
        <f>LEFT(T3399,FIND("/",T3399,1)-1)</f>
        <v>theater</v>
      </c>
      <c r="R3399" s="4" t="str">
        <f>RIGHT(T3399,LEN(T3399)-FIND("/",T3399))</f>
        <v>plays</v>
      </c>
      <c r="S3399" s="4" t="b">
        <v>1</v>
      </c>
      <c r="T3399" s="4" t="s">
        <v>8271</v>
      </c>
    </row>
    <row r="3400" spans="1:20" ht="28.8" x14ac:dyDescent="0.3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11">
        <f t="shared" si="159"/>
        <v>41964.499999999993</v>
      </c>
      <c r="K3400" s="4">
        <v>1414605776</v>
      </c>
      <c r="L3400" s="11">
        <f t="shared" si="160"/>
        <v>41941.543703703705</v>
      </c>
      <c r="M3400" s="4" t="b">
        <v>0</v>
      </c>
      <c r="N3400" s="4">
        <v>65</v>
      </c>
      <c r="O3400" s="16">
        <f>(E3400/D3400)*100</f>
        <v>111.07499999999999</v>
      </c>
      <c r="P3400" s="7">
        <f t="shared" si="161"/>
        <v>68.353846153846149</v>
      </c>
      <c r="Q3400" s="4" t="str">
        <f>LEFT(T3400,FIND("/",T3400,1)-1)</f>
        <v>theater</v>
      </c>
      <c r="R3400" s="4" t="str">
        <f>RIGHT(T3400,LEN(T3400)-FIND("/",T3400))</f>
        <v>plays</v>
      </c>
      <c r="S3400" s="4" t="b">
        <v>1</v>
      </c>
      <c r="T3400" s="4" t="s">
        <v>8271</v>
      </c>
    </row>
    <row r="3401" spans="1:20" x14ac:dyDescent="0.3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11">
        <f t="shared" si="159"/>
        <v>42056.712094907409</v>
      </c>
      <c r="K3401" s="4">
        <v>1421964325</v>
      </c>
      <c r="L3401" s="11">
        <f t="shared" si="160"/>
        <v>42026.712094907409</v>
      </c>
      <c r="M3401" s="4" t="b">
        <v>0</v>
      </c>
      <c r="N3401" s="4">
        <v>46</v>
      </c>
      <c r="O3401" s="16">
        <f>(E3401/D3401)*100</f>
        <v>103.75000000000001</v>
      </c>
      <c r="P3401" s="7">
        <f t="shared" si="161"/>
        <v>27.065217391304348</v>
      </c>
      <c r="Q3401" s="4" t="str">
        <f>LEFT(T3401,FIND("/",T3401,1)-1)</f>
        <v>theater</v>
      </c>
      <c r="R3401" s="4" t="str">
        <f>RIGHT(T3401,LEN(T3401)-FIND("/",T3401))</f>
        <v>plays</v>
      </c>
      <c r="S3401" s="4" t="b">
        <v>1</v>
      </c>
      <c r="T3401" s="4" t="s">
        <v>8271</v>
      </c>
    </row>
    <row r="3402" spans="1:20" ht="28.8" x14ac:dyDescent="0.3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11">
        <f t="shared" si="159"/>
        <v>41879.745532407404</v>
      </c>
      <c r="K3402" s="4">
        <v>1405378414</v>
      </c>
      <c r="L3402" s="11">
        <f t="shared" si="160"/>
        <v>41834.745532407404</v>
      </c>
      <c r="M3402" s="4" t="b">
        <v>0</v>
      </c>
      <c r="N3402" s="4">
        <v>85</v>
      </c>
      <c r="O3402" s="16">
        <f>(E3402/D3402)*100</f>
        <v>100.41</v>
      </c>
      <c r="P3402" s="7">
        <f t="shared" si="161"/>
        <v>118.12941176470588</v>
      </c>
      <c r="Q3402" s="4" t="str">
        <f>LEFT(T3402,FIND("/",T3402,1)-1)</f>
        <v>theater</v>
      </c>
      <c r="R3402" s="4" t="str">
        <f>RIGHT(T3402,LEN(T3402)-FIND("/",T3402))</f>
        <v>plays</v>
      </c>
      <c r="S3402" s="4" t="b">
        <v>1</v>
      </c>
      <c r="T3402" s="4" t="s">
        <v>8271</v>
      </c>
    </row>
    <row r="3403" spans="1:20" ht="28.8" x14ac:dyDescent="0.3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11">
        <f t="shared" si="159"/>
        <v>42223.5155787037</v>
      </c>
      <c r="K3403" s="4">
        <v>1436376146</v>
      </c>
      <c r="L3403" s="11">
        <f t="shared" si="160"/>
        <v>42193.5155787037</v>
      </c>
      <c r="M3403" s="4" t="b">
        <v>0</v>
      </c>
      <c r="N3403" s="4">
        <v>66</v>
      </c>
      <c r="O3403" s="16">
        <f>(E3403/D3403)*100</f>
        <v>101.86206896551724</v>
      </c>
      <c r="P3403" s="7">
        <f t="shared" si="161"/>
        <v>44.757575757575758</v>
      </c>
      <c r="Q3403" s="4" t="str">
        <f>LEFT(T3403,FIND("/",T3403,1)-1)</f>
        <v>theater</v>
      </c>
      <c r="R3403" s="4" t="str">
        <f>RIGHT(T3403,LEN(T3403)-FIND("/",T3403))</f>
        <v>plays</v>
      </c>
      <c r="S3403" s="4" t="b">
        <v>1</v>
      </c>
      <c r="T3403" s="4" t="s">
        <v>8271</v>
      </c>
    </row>
    <row r="3404" spans="1:20" ht="28.8" x14ac:dyDescent="0.3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11">
        <f t="shared" si="159"/>
        <v>42319.896527777775</v>
      </c>
      <c r="K3404" s="4">
        <v>1444747843</v>
      </c>
      <c r="L3404" s="11">
        <f t="shared" si="160"/>
        <v>42290.410219907404</v>
      </c>
      <c r="M3404" s="4" t="b">
        <v>0</v>
      </c>
      <c r="N3404" s="4">
        <v>165</v>
      </c>
      <c r="O3404" s="16">
        <f>(E3404/D3404)*100</f>
        <v>109.76666666666665</v>
      </c>
      <c r="P3404" s="7">
        <f t="shared" si="161"/>
        <v>99.787878787878782</v>
      </c>
      <c r="Q3404" s="4" t="str">
        <f>LEFT(T3404,FIND("/",T3404,1)-1)</f>
        <v>theater</v>
      </c>
      <c r="R3404" s="4" t="str">
        <f>RIGHT(T3404,LEN(T3404)-FIND("/",T3404))</f>
        <v>plays</v>
      </c>
      <c r="S3404" s="4" t="b">
        <v>1</v>
      </c>
      <c r="T3404" s="4" t="s">
        <v>8271</v>
      </c>
    </row>
    <row r="3405" spans="1:20" ht="28.8" x14ac:dyDescent="0.3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11">
        <f t="shared" si="159"/>
        <v>42180.253749999996</v>
      </c>
      <c r="K3405" s="4">
        <v>1432638324</v>
      </c>
      <c r="L3405" s="11">
        <f t="shared" si="160"/>
        <v>42150.253749999996</v>
      </c>
      <c r="M3405" s="4" t="b">
        <v>0</v>
      </c>
      <c r="N3405" s="4">
        <v>17</v>
      </c>
      <c r="O3405" s="16">
        <f>(E3405/D3405)*100</f>
        <v>100</v>
      </c>
      <c r="P3405" s="7">
        <f t="shared" si="161"/>
        <v>117.64705882352941</v>
      </c>
      <c r="Q3405" s="4" t="str">
        <f>LEFT(T3405,FIND("/",T3405,1)-1)</f>
        <v>theater</v>
      </c>
      <c r="R3405" s="4" t="str">
        <f>RIGHT(T3405,LEN(T3405)-FIND("/",T3405))</f>
        <v>plays</v>
      </c>
      <c r="S3405" s="4" t="b">
        <v>1</v>
      </c>
      <c r="T3405" s="4" t="s">
        <v>8271</v>
      </c>
    </row>
    <row r="3406" spans="1:20" ht="28.8" x14ac:dyDescent="0.3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11">
        <f t="shared" si="159"/>
        <v>42172.295162037037</v>
      </c>
      <c r="K3406" s="4">
        <v>1432814702</v>
      </c>
      <c r="L3406" s="11">
        <f t="shared" si="160"/>
        <v>42152.295162037037</v>
      </c>
      <c r="M3406" s="4" t="b">
        <v>0</v>
      </c>
      <c r="N3406" s="4">
        <v>3</v>
      </c>
      <c r="O3406" s="16">
        <f>(E3406/D3406)*100</f>
        <v>122</v>
      </c>
      <c r="P3406" s="7">
        <f t="shared" si="161"/>
        <v>203.33333333333334</v>
      </c>
      <c r="Q3406" s="4" t="str">
        <f>LEFT(T3406,FIND("/",T3406,1)-1)</f>
        <v>theater</v>
      </c>
      <c r="R3406" s="4" t="str">
        <f>RIGHT(T3406,LEN(T3406)-FIND("/",T3406))</f>
        <v>plays</v>
      </c>
      <c r="S3406" s="4" t="b">
        <v>1</v>
      </c>
      <c r="T3406" s="4" t="s">
        <v>8271</v>
      </c>
    </row>
    <row r="3407" spans="1:20" x14ac:dyDescent="0.3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11">
        <f t="shared" si="159"/>
        <v>42430.790972222218</v>
      </c>
      <c r="K3407" s="4">
        <v>1455063886</v>
      </c>
      <c r="L3407" s="11">
        <f t="shared" si="160"/>
        <v>42409.808865740742</v>
      </c>
      <c r="M3407" s="4" t="b">
        <v>0</v>
      </c>
      <c r="N3407" s="4">
        <v>17</v>
      </c>
      <c r="O3407" s="16">
        <f>(E3407/D3407)*100</f>
        <v>137.57142857142856</v>
      </c>
      <c r="P3407" s="7">
        <f t="shared" si="161"/>
        <v>28.323529411764707</v>
      </c>
      <c r="Q3407" s="4" t="str">
        <f>LEFT(T3407,FIND("/",T3407,1)-1)</f>
        <v>theater</v>
      </c>
      <c r="R3407" s="4" t="str">
        <f>RIGHT(T3407,LEN(T3407)-FIND("/",T3407))</f>
        <v>plays</v>
      </c>
      <c r="S3407" s="4" t="b">
        <v>1</v>
      </c>
      <c r="T3407" s="4" t="s">
        <v>8271</v>
      </c>
    </row>
    <row r="3408" spans="1:20" x14ac:dyDescent="0.3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11">
        <f t="shared" si="159"/>
        <v>41836.284444444442</v>
      </c>
      <c r="K3408" s="4">
        <v>1401623376</v>
      </c>
      <c r="L3408" s="11">
        <f t="shared" si="160"/>
        <v>41791.284444444442</v>
      </c>
      <c r="M3408" s="4" t="b">
        <v>0</v>
      </c>
      <c r="N3408" s="4">
        <v>91</v>
      </c>
      <c r="O3408" s="16">
        <f>(E3408/D3408)*100</f>
        <v>100.31000000000002</v>
      </c>
      <c r="P3408" s="7">
        <f t="shared" si="161"/>
        <v>110.23076923076923</v>
      </c>
      <c r="Q3408" s="4" t="str">
        <f>LEFT(T3408,FIND("/",T3408,1)-1)</f>
        <v>theater</v>
      </c>
      <c r="R3408" s="4" t="str">
        <f>RIGHT(T3408,LEN(T3408)-FIND("/",T3408))</f>
        <v>plays</v>
      </c>
      <c r="S3408" s="4" t="b">
        <v>1</v>
      </c>
      <c r="T3408" s="4" t="s">
        <v>8271</v>
      </c>
    </row>
    <row r="3409" spans="1:20" ht="28.8" x14ac:dyDescent="0.3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11">
        <f t="shared" si="159"/>
        <v>41826.21399305555</v>
      </c>
      <c r="K3409" s="4">
        <v>1402049289</v>
      </c>
      <c r="L3409" s="11">
        <f t="shared" si="160"/>
        <v>41796.21399305555</v>
      </c>
      <c r="M3409" s="4" t="b">
        <v>0</v>
      </c>
      <c r="N3409" s="4">
        <v>67</v>
      </c>
      <c r="O3409" s="16">
        <f>(E3409/D3409)*100</f>
        <v>107.1</v>
      </c>
      <c r="P3409" s="7">
        <f t="shared" si="161"/>
        <v>31.970149253731343</v>
      </c>
      <c r="Q3409" s="4" t="str">
        <f>LEFT(T3409,FIND("/",T3409,1)-1)</f>
        <v>theater</v>
      </c>
      <c r="R3409" s="4" t="str">
        <f>RIGHT(T3409,LEN(T3409)-FIND("/",T3409))</f>
        <v>plays</v>
      </c>
      <c r="S3409" s="4" t="b">
        <v>1</v>
      </c>
      <c r="T3409" s="4" t="s">
        <v>8271</v>
      </c>
    </row>
    <row r="3410" spans="1:20" ht="28.8" x14ac:dyDescent="0.3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11">
        <f t="shared" si="159"/>
        <v>41838.78361111111</v>
      </c>
      <c r="K3410" s="4">
        <v>1403135304</v>
      </c>
      <c r="L3410" s="11">
        <f t="shared" si="160"/>
        <v>41808.78361111111</v>
      </c>
      <c r="M3410" s="4" t="b">
        <v>0</v>
      </c>
      <c r="N3410" s="4">
        <v>18</v>
      </c>
      <c r="O3410" s="16">
        <f>(E3410/D3410)*100</f>
        <v>211</v>
      </c>
      <c r="P3410" s="7">
        <f t="shared" si="161"/>
        <v>58.611111111111114</v>
      </c>
      <c r="Q3410" s="4" t="str">
        <f>LEFT(T3410,FIND("/",T3410,1)-1)</f>
        <v>theater</v>
      </c>
      <c r="R3410" s="4" t="str">
        <f>RIGHT(T3410,LEN(T3410)-FIND("/",T3410))</f>
        <v>plays</v>
      </c>
      <c r="S3410" s="4" t="b">
        <v>1</v>
      </c>
      <c r="T3410" s="4" t="s">
        <v>8271</v>
      </c>
    </row>
    <row r="3411" spans="1:20" x14ac:dyDescent="0.3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11">
        <f t="shared" si="159"/>
        <v>42582.665277777771</v>
      </c>
      <c r="K3411" s="4">
        <v>1466710358</v>
      </c>
      <c r="L3411" s="11">
        <f t="shared" si="160"/>
        <v>42544.605995370373</v>
      </c>
      <c r="M3411" s="4" t="b">
        <v>0</v>
      </c>
      <c r="N3411" s="4">
        <v>21</v>
      </c>
      <c r="O3411" s="16">
        <f>(E3411/D3411)*100</f>
        <v>123.6</v>
      </c>
      <c r="P3411" s="7">
        <f t="shared" si="161"/>
        <v>29.428571428571427</v>
      </c>
      <c r="Q3411" s="4" t="str">
        <f>LEFT(T3411,FIND("/",T3411,1)-1)</f>
        <v>theater</v>
      </c>
      <c r="R3411" s="4" t="str">
        <f>RIGHT(T3411,LEN(T3411)-FIND("/",T3411))</f>
        <v>plays</v>
      </c>
      <c r="S3411" s="4" t="b">
        <v>1</v>
      </c>
      <c r="T3411" s="4" t="s">
        <v>8271</v>
      </c>
    </row>
    <row r="3412" spans="1:20" x14ac:dyDescent="0.3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11">
        <f t="shared" si="159"/>
        <v>42527.083333333336</v>
      </c>
      <c r="K3412" s="4">
        <v>1462841990</v>
      </c>
      <c r="L3412" s="11">
        <f t="shared" si="160"/>
        <v>42499.83321759259</v>
      </c>
      <c r="M3412" s="4" t="b">
        <v>0</v>
      </c>
      <c r="N3412" s="4">
        <v>40</v>
      </c>
      <c r="O3412" s="16">
        <f>(E3412/D3412)*100</f>
        <v>108.5</v>
      </c>
      <c r="P3412" s="7">
        <f t="shared" si="161"/>
        <v>81.375</v>
      </c>
      <c r="Q3412" s="4" t="str">
        <f>LEFT(T3412,FIND("/",T3412,1)-1)</f>
        <v>theater</v>
      </c>
      <c r="R3412" s="4" t="str">
        <f>RIGHT(T3412,LEN(T3412)-FIND("/",T3412))</f>
        <v>plays</v>
      </c>
      <c r="S3412" s="4" t="b">
        <v>1</v>
      </c>
      <c r="T3412" s="4" t="s">
        <v>8271</v>
      </c>
    </row>
    <row r="3413" spans="1:20" ht="28.8" x14ac:dyDescent="0.3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11">
        <f t="shared" si="159"/>
        <v>42284.814490740733</v>
      </c>
      <c r="K3413" s="4">
        <v>1442536372</v>
      </c>
      <c r="L3413" s="11">
        <f t="shared" si="160"/>
        <v>42264.814490740733</v>
      </c>
      <c r="M3413" s="4" t="b">
        <v>0</v>
      </c>
      <c r="N3413" s="4">
        <v>78</v>
      </c>
      <c r="O3413" s="16">
        <f>(E3413/D3413)*100</f>
        <v>103.56666666666668</v>
      </c>
      <c r="P3413" s="7">
        <f t="shared" si="161"/>
        <v>199.16666666666666</v>
      </c>
      <c r="Q3413" s="4" t="str">
        <f>LEFT(T3413,FIND("/",T3413,1)-1)</f>
        <v>theater</v>
      </c>
      <c r="R3413" s="4" t="str">
        <f>RIGHT(T3413,LEN(T3413)-FIND("/",T3413))</f>
        <v>plays</v>
      </c>
      <c r="S3413" s="4" t="b">
        <v>1</v>
      </c>
      <c r="T3413" s="4" t="s">
        <v>8271</v>
      </c>
    </row>
    <row r="3414" spans="1:20" ht="28.8" x14ac:dyDescent="0.3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11">
        <f t="shared" si="159"/>
        <v>41909.750717592593</v>
      </c>
      <c r="K3414" s="4">
        <v>1409266862</v>
      </c>
      <c r="L3414" s="11">
        <f t="shared" si="160"/>
        <v>41879.750717592593</v>
      </c>
      <c r="M3414" s="4" t="b">
        <v>0</v>
      </c>
      <c r="N3414" s="4">
        <v>26</v>
      </c>
      <c r="O3414" s="16">
        <f>(E3414/D3414)*100</f>
        <v>100</v>
      </c>
      <c r="P3414" s="7">
        <f t="shared" si="161"/>
        <v>115.38461538461539</v>
      </c>
      <c r="Q3414" s="4" t="str">
        <f>LEFT(T3414,FIND("/",T3414,1)-1)</f>
        <v>theater</v>
      </c>
      <c r="R3414" s="4" t="str">
        <f>RIGHT(T3414,LEN(T3414)-FIND("/",T3414))</f>
        <v>plays</v>
      </c>
      <c r="S3414" s="4" t="b">
        <v>1</v>
      </c>
      <c r="T3414" s="4" t="s">
        <v>8271</v>
      </c>
    </row>
    <row r="3415" spans="1:20" ht="28.8" x14ac:dyDescent="0.3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11">
        <f t="shared" si="159"/>
        <v>42062.999305555553</v>
      </c>
      <c r="K3415" s="4">
        <v>1424280938</v>
      </c>
      <c r="L3415" s="11">
        <f t="shared" si="160"/>
        <v>42053.524745370371</v>
      </c>
      <c r="M3415" s="4" t="b">
        <v>0</v>
      </c>
      <c r="N3415" s="4">
        <v>14</v>
      </c>
      <c r="O3415" s="16">
        <f>(E3415/D3415)*100</f>
        <v>130</v>
      </c>
      <c r="P3415" s="7">
        <f t="shared" si="161"/>
        <v>46.428571428571431</v>
      </c>
      <c r="Q3415" s="4" t="str">
        <f>LEFT(T3415,FIND("/",T3415,1)-1)</f>
        <v>theater</v>
      </c>
      <c r="R3415" s="4" t="str">
        <f>RIGHT(T3415,LEN(T3415)-FIND("/",T3415))</f>
        <v>plays</v>
      </c>
      <c r="S3415" s="4" t="b">
        <v>1</v>
      </c>
      <c r="T3415" s="4" t="s">
        <v>8271</v>
      </c>
    </row>
    <row r="3416" spans="1:20" ht="28.8" x14ac:dyDescent="0.3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11">
        <f t="shared" si="159"/>
        <v>42705.124305555553</v>
      </c>
      <c r="K3416" s="4">
        <v>1478030325</v>
      </c>
      <c r="L3416" s="11">
        <f t="shared" si="160"/>
        <v>42675.624131944445</v>
      </c>
      <c r="M3416" s="4" t="b">
        <v>0</v>
      </c>
      <c r="N3416" s="4">
        <v>44</v>
      </c>
      <c r="O3416" s="16">
        <f>(E3416/D3416)*100</f>
        <v>103.49999999999999</v>
      </c>
      <c r="P3416" s="7">
        <f t="shared" si="161"/>
        <v>70.568181818181813</v>
      </c>
      <c r="Q3416" s="4" t="str">
        <f>LEFT(T3416,FIND("/",T3416,1)-1)</f>
        <v>theater</v>
      </c>
      <c r="R3416" s="4" t="str">
        <f>RIGHT(T3416,LEN(T3416)-FIND("/",T3416))</f>
        <v>plays</v>
      </c>
      <c r="S3416" s="4" t="b">
        <v>1</v>
      </c>
      <c r="T3416" s="4" t="s">
        <v>8271</v>
      </c>
    </row>
    <row r="3417" spans="1:20" x14ac:dyDescent="0.3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11">
        <f t="shared" si="159"/>
        <v>42477.770833333336</v>
      </c>
      <c r="K3417" s="4">
        <v>1459999656</v>
      </c>
      <c r="L3417" s="11">
        <f t="shared" si="160"/>
        <v>42466.935833333329</v>
      </c>
      <c r="M3417" s="4" t="b">
        <v>0</v>
      </c>
      <c r="N3417" s="4">
        <v>9</v>
      </c>
      <c r="O3417" s="16">
        <f>(E3417/D3417)*100</f>
        <v>100</v>
      </c>
      <c r="P3417" s="7">
        <f t="shared" si="161"/>
        <v>22.222222222222221</v>
      </c>
      <c r="Q3417" s="4" t="str">
        <f>LEFT(T3417,FIND("/",T3417,1)-1)</f>
        <v>theater</v>
      </c>
      <c r="R3417" s="4" t="str">
        <f>RIGHT(T3417,LEN(T3417)-FIND("/",T3417))</f>
        <v>plays</v>
      </c>
      <c r="S3417" s="4" t="b">
        <v>1</v>
      </c>
      <c r="T3417" s="4" t="s">
        <v>8271</v>
      </c>
    </row>
    <row r="3418" spans="1:20" ht="28.8" x14ac:dyDescent="0.3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11">
        <f t="shared" si="159"/>
        <v>42117.562499999993</v>
      </c>
      <c r="K3418" s="4">
        <v>1427363645</v>
      </c>
      <c r="L3418" s="11">
        <f t="shared" si="160"/>
        <v>42089.204224537032</v>
      </c>
      <c r="M3418" s="4" t="b">
        <v>0</v>
      </c>
      <c r="N3418" s="4">
        <v>30</v>
      </c>
      <c r="O3418" s="16">
        <f>(E3418/D3418)*100</f>
        <v>119.6</v>
      </c>
      <c r="P3418" s="7">
        <f t="shared" si="161"/>
        <v>159.46666666666667</v>
      </c>
      <c r="Q3418" s="4" t="str">
        <f>LEFT(T3418,FIND("/",T3418,1)-1)</f>
        <v>theater</v>
      </c>
      <c r="R3418" s="4" t="str">
        <f>RIGHT(T3418,LEN(T3418)-FIND("/",T3418))</f>
        <v>plays</v>
      </c>
      <c r="S3418" s="4" t="b">
        <v>1</v>
      </c>
      <c r="T3418" s="4" t="s">
        <v>8271</v>
      </c>
    </row>
    <row r="3419" spans="1:20" ht="28.8" x14ac:dyDescent="0.3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11">
        <f t="shared" si="159"/>
        <v>41937.821527777778</v>
      </c>
      <c r="K3419" s="4">
        <v>1410558948</v>
      </c>
      <c r="L3419" s="11">
        <f t="shared" si="160"/>
        <v>41894.705416666664</v>
      </c>
      <c r="M3419" s="4" t="b">
        <v>0</v>
      </c>
      <c r="N3419" s="4">
        <v>45</v>
      </c>
      <c r="O3419" s="16">
        <f>(E3419/D3419)*100</f>
        <v>100.00058823529412</v>
      </c>
      <c r="P3419" s="7">
        <f t="shared" si="161"/>
        <v>37.777999999999999</v>
      </c>
      <c r="Q3419" s="4" t="str">
        <f>LEFT(T3419,FIND("/",T3419,1)-1)</f>
        <v>theater</v>
      </c>
      <c r="R3419" s="4" t="str">
        <f>RIGHT(T3419,LEN(T3419)-FIND("/",T3419))</f>
        <v>plays</v>
      </c>
      <c r="S3419" s="4" t="b">
        <v>1</v>
      </c>
      <c r="T3419" s="4" t="s">
        <v>8271</v>
      </c>
    </row>
    <row r="3420" spans="1:20" ht="28.8" x14ac:dyDescent="0.3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11">
        <f t="shared" si="159"/>
        <v>41782.626238425924</v>
      </c>
      <c r="K3420" s="4">
        <v>1398283307</v>
      </c>
      <c r="L3420" s="11">
        <f t="shared" si="160"/>
        <v>41752.626238425924</v>
      </c>
      <c r="M3420" s="4" t="b">
        <v>0</v>
      </c>
      <c r="N3420" s="4">
        <v>56</v>
      </c>
      <c r="O3420" s="16">
        <f>(E3420/D3420)*100</f>
        <v>100.875</v>
      </c>
      <c r="P3420" s="7">
        <f t="shared" si="161"/>
        <v>72.053571428571431</v>
      </c>
      <c r="Q3420" s="4" t="str">
        <f>LEFT(T3420,FIND("/",T3420,1)-1)</f>
        <v>theater</v>
      </c>
      <c r="R3420" s="4" t="str">
        <f>RIGHT(T3420,LEN(T3420)-FIND("/",T3420))</f>
        <v>plays</v>
      </c>
      <c r="S3420" s="4" t="b">
        <v>1</v>
      </c>
      <c r="T3420" s="4" t="s">
        <v>8271</v>
      </c>
    </row>
    <row r="3421" spans="1:20" ht="28.8" x14ac:dyDescent="0.3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11">
        <f t="shared" si="159"/>
        <v>42466.687499999993</v>
      </c>
      <c r="K3421" s="4">
        <v>1458416585</v>
      </c>
      <c r="L3421" s="11">
        <f t="shared" si="160"/>
        <v>42448.613252314812</v>
      </c>
      <c r="M3421" s="4" t="b">
        <v>0</v>
      </c>
      <c r="N3421" s="4">
        <v>46</v>
      </c>
      <c r="O3421" s="16">
        <f>(E3421/D3421)*100</f>
        <v>106.54545454545455</v>
      </c>
      <c r="P3421" s="7">
        <f t="shared" si="161"/>
        <v>63.695652173913047</v>
      </c>
      <c r="Q3421" s="4" t="str">
        <f>LEFT(T3421,FIND("/",T3421,1)-1)</f>
        <v>theater</v>
      </c>
      <c r="R3421" s="4" t="str">
        <f>RIGHT(T3421,LEN(T3421)-FIND("/",T3421))</f>
        <v>plays</v>
      </c>
      <c r="S3421" s="4" t="b">
        <v>1</v>
      </c>
      <c r="T3421" s="4" t="s">
        <v>8271</v>
      </c>
    </row>
    <row r="3422" spans="1:20" x14ac:dyDescent="0.3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11">
        <f t="shared" si="159"/>
        <v>42413.791666666664</v>
      </c>
      <c r="K3422" s="4">
        <v>1454638202</v>
      </c>
      <c r="L3422" s="11">
        <f t="shared" si="160"/>
        <v>42404.881967592592</v>
      </c>
      <c r="M3422" s="4" t="b">
        <v>0</v>
      </c>
      <c r="N3422" s="4">
        <v>34</v>
      </c>
      <c r="O3422" s="16">
        <f>(E3422/D3422)*100</f>
        <v>138</v>
      </c>
      <c r="P3422" s="7">
        <f t="shared" si="161"/>
        <v>28.411764705882351</v>
      </c>
      <c r="Q3422" s="4" t="str">
        <f>LEFT(T3422,FIND("/",T3422,1)-1)</f>
        <v>theater</v>
      </c>
      <c r="R3422" s="4" t="str">
        <f>RIGHT(T3422,LEN(T3422)-FIND("/",T3422))</f>
        <v>plays</v>
      </c>
      <c r="S3422" s="4" t="b">
        <v>1</v>
      </c>
      <c r="T3422" s="4" t="s">
        <v>8271</v>
      </c>
    </row>
    <row r="3423" spans="1:20" ht="28.8" x14ac:dyDescent="0.3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11">
        <f t="shared" si="159"/>
        <v>42067.582905092589</v>
      </c>
      <c r="K3423" s="4">
        <v>1422903563</v>
      </c>
      <c r="L3423" s="11">
        <f t="shared" si="160"/>
        <v>42037.582905092589</v>
      </c>
      <c r="M3423" s="4" t="b">
        <v>0</v>
      </c>
      <c r="N3423" s="4">
        <v>98</v>
      </c>
      <c r="O3423" s="16">
        <f>(E3423/D3423)*100</f>
        <v>101.15</v>
      </c>
      <c r="P3423" s="7">
        <f t="shared" si="161"/>
        <v>103.21428571428571</v>
      </c>
      <c r="Q3423" s="4" t="str">
        <f>LEFT(T3423,FIND("/",T3423,1)-1)</f>
        <v>theater</v>
      </c>
      <c r="R3423" s="4" t="str">
        <f>RIGHT(T3423,LEN(T3423)-FIND("/",T3423))</f>
        <v>plays</v>
      </c>
      <c r="S3423" s="4" t="b">
        <v>1</v>
      </c>
      <c r="T3423" s="4" t="s">
        <v>8271</v>
      </c>
    </row>
    <row r="3424" spans="1:20" ht="28.8" x14ac:dyDescent="0.3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11">
        <f t="shared" si="159"/>
        <v>42351.791666666664</v>
      </c>
      <c r="K3424" s="4">
        <v>1447594176</v>
      </c>
      <c r="L3424" s="11">
        <f t="shared" si="160"/>
        <v>42323.353888888887</v>
      </c>
      <c r="M3424" s="4" t="b">
        <v>0</v>
      </c>
      <c r="N3424" s="4">
        <v>46</v>
      </c>
      <c r="O3424" s="16">
        <f>(E3424/D3424)*100</f>
        <v>109.1</v>
      </c>
      <c r="P3424" s="7">
        <f t="shared" si="161"/>
        <v>71.152173913043484</v>
      </c>
      <c r="Q3424" s="4" t="str">
        <f>LEFT(T3424,FIND("/",T3424,1)-1)</f>
        <v>theater</v>
      </c>
      <c r="R3424" s="4" t="str">
        <f>RIGHT(T3424,LEN(T3424)-FIND("/",T3424))</f>
        <v>plays</v>
      </c>
      <c r="S3424" s="4" t="b">
        <v>1</v>
      </c>
      <c r="T3424" s="4" t="s">
        <v>8271</v>
      </c>
    </row>
    <row r="3425" spans="1:20" x14ac:dyDescent="0.3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11">
        <f t="shared" si="159"/>
        <v>42118.703020833331</v>
      </c>
      <c r="K3425" s="4">
        <v>1427320341</v>
      </c>
      <c r="L3425" s="11">
        <f t="shared" si="160"/>
        <v>42088.703020833331</v>
      </c>
      <c r="M3425" s="4" t="b">
        <v>0</v>
      </c>
      <c r="N3425" s="4">
        <v>10</v>
      </c>
      <c r="O3425" s="16">
        <f>(E3425/D3425)*100</f>
        <v>140</v>
      </c>
      <c r="P3425" s="7">
        <f t="shared" si="161"/>
        <v>35</v>
      </c>
      <c r="Q3425" s="4" t="str">
        <f>LEFT(T3425,FIND("/",T3425,1)-1)</f>
        <v>theater</v>
      </c>
      <c r="R3425" s="4" t="str">
        <f>RIGHT(T3425,LEN(T3425)-FIND("/",T3425))</f>
        <v>plays</v>
      </c>
      <c r="S3425" s="4" t="b">
        <v>1</v>
      </c>
      <c r="T3425" s="4" t="s">
        <v>8271</v>
      </c>
    </row>
    <row r="3426" spans="1:20" ht="28.8" x14ac:dyDescent="0.3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11">
        <f t="shared" si="159"/>
        <v>42040.082638888889</v>
      </c>
      <c r="K3426" s="4">
        <v>1421252084</v>
      </c>
      <c r="L3426" s="11">
        <f t="shared" si="160"/>
        <v>42018.468564814808</v>
      </c>
      <c r="M3426" s="4" t="b">
        <v>0</v>
      </c>
      <c r="N3426" s="4">
        <v>76</v>
      </c>
      <c r="O3426" s="16">
        <f>(E3426/D3426)*100</f>
        <v>103.58333333333334</v>
      </c>
      <c r="P3426" s="7">
        <f t="shared" si="161"/>
        <v>81.776315789473685</v>
      </c>
      <c r="Q3426" s="4" t="str">
        <f>LEFT(T3426,FIND("/",T3426,1)-1)</f>
        <v>theater</v>
      </c>
      <c r="R3426" s="4" t="str">
        <f>RIGHT(T3426,LEN(T3426)-FIND("/",T3426))</f>
        <v>plays</v>
      </c>
      <c r="S3426" s="4" t="b">
        <v>1</v>
      </c>
      <c r="T3426" s="4" t="s">
        <v>8271</v>
      </c>
    </row>
    <row r="3427" spans="1:20" ht="28.8" x14ac:dyDescent="0.3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11">
        <f t="shared" si="159"/>
        <v>41916.40898148148</v>
      </c>
      <c r="K3427" s="4">
        <v>1409669336</v>
      </c>
      <c r="L3427" s="11">
        <f t="shared" si="160"/>
        <v>41884.40898148148</v>
      </c>
      <c r="M3427" s="4" t="b">
        <v>0</v>
      </c>
      <c r="N3427" s="4">
        <v>104</v>
      </c>
      <c r="O3427" s="16">
        <f>(E3427/D3427)*100</f>
        <v>102.97033333333331</v>
      </c>
      <c r="P3427" s="7">
        <f t="shared" si="161"/>
        <v>297.02980769230766</v>
      </c>
      <c r="Q3427" s="4" t="str">
        <f>LEFT(T3427,FIND("/",T3427,1)-1)</f>
        <v>theater</v>
      </c>
      <c r="R3427" s="4" t="str">
        <f>RIGHT(T3427,LEN(T3427)-FIND("/",T3427))</f>
        <v>plays</v>
      </c>
      <c r="S3427" s="4" t="b">
        <v>1</v>
      </c>
      <c r="T3427" s="4" t="s">
        <v>8271</v>
      </c>
    </row>
    <row r="3428" spans="1:20" x14ac:dyDescent="0.3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11">
        <f t="shared" si="159"/>
        <v>41902.875</v>
      </c>
      <c r="K3428" s="4">
        <v>1409620903</v>
      </c>
      <c r="L3428" s="11">
        <f t="shared" si="160"/>
        <v>41883.848414351851</v>
      </c>
      <c r="M3428" s="4" t="b">
        <v>0</v>
      </c>
      <c r="N3428" s="4">
        <v>87</v>
      </c>
      <c r="O3428" s="16">
        <f>(E3428/D3428)*100</f>
        <v>108.13333333333333</v>
      </c>
      <c r="P3428" s="7">
        <f t="shared" si="161"/>
        <v>46.609195402298852</v>
      </c>
      <c r="Q3428" s="4" t="str">
        <f>LEFT(T3428,FIND("/",T3428,1)-1)</f>
        <v>theater</v>
      </c>
      <c r="R3428" s="4" t="str">
        <f>RIGHT(T3428,LEN(T3428)-FIND("/",T3428))</f>
        <v>plays</v>
      </c>
      <c r="S3428" s="4" t="b">
        <v>1</v>
      </c>
      <c r="T3428" s="4" t="s">
        <v>8271</v>
      </c>
    </row>
    <row r="3429" spans="1:20" x14ac:dyDescent="0.3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11">
        <f t="shared" si="159"/>
        <v>41822.436944444438</v>
      </c>
      <c r="K3429" s="4">
        <v>1401722952</v>
      </c>
      <c r="L3429" s="11">
        <f t="shared" si="160"/>
        <v>41792.436944444438</v>
      </c>
      <c r="M3429" s="4" t="b">
        <v>0</v>
      </c>
      <c r="N3429" s="4">
        <v>29</v>
      </c>
      <c r="O3429" s="16">
        <f>(E3429/D3429)*100</f>
        <v>100</v>
      </c>
      <c r="P3429" s="7">
        <f t="shared" si="161"/>
        <v>51.724137931034484</v>
      </c>
      <c r="Q3429" s="4" t="str">
        <f>LEFT(T3429,FIND("/",T3429,1)-1)</f>
        <v>theater</v>
      </c>
      <c r="R3429" s="4" t="str">
        <f>RIGHT(T3429,LEN(T3429)-FIND("/",T3429))</f>
        <v>plays</v>
      </c>
      <c r="S3429" s="4" t="b">
        <v>1</v>
      </c>
      <c r="T3429" s="4" t="s">
        <v>8271</v>
      </c>
    </row>
    <row r="3430" spans="1:20" ht="28.8" x14ac:dyDescent="0.3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11">
        <f t="shared" si="159"/>
        <v>42063.499999999993</v>
      </c>
      <c r="K3430" s="4">
        <v>1422983847</v>
      </c>
      <c r="L3430" s="11">
        <f t="shared" si="160"/>
        <v>42038.512118055551</v>
      </c>
      <c r="M3430" s="4" t="b">
        <v>0</v>
      </c>
      <c r="N3430" s="4">
        <v>51</v>
      </c>
      <c r="O3430" s="16">
        <f>(E3430/D3430)*100</f>
        <v>102.75000000000001</v>
      </c>
      <c r="P3430" s="7">
        <f t="shared" si="161"/>
        <v>40.294117647058826</v>
      </c>
      <c r="Q3430" s="4" t="str">
        <f>LEFT(T3430,FIND("/",T3430,1)-1)</f>
        <v>theater</v>
      </c>
      <c r="R3430" s="4" t="str">
        <f>RIGHT(T3430,LEN(T3430)-FIND("/",T3430))</f>
        <v>plays</v>
      </c>
      <c r="S3430" s="4" t="b">
        <v>1</v>
      </c>
      <c r="T3430" s="4" t="s">
        <v>8271</v>
      </c>
    </row>
    <row r="3431" spans="1:20" ht="28.8" x14ac:dyDescent="0.3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11">
        <f t="shared" si="159"/>
        <v>42675.813206018516</v>
      </c>
      <c r="K3431" s="4">
        <v>1476837061</v>
      </c>
      <c r="L3431" s="11">
        <f t="shared" si="160"/>
        <v>42661.813206018516</v>
      </c>
      <c r="M3431" s="4" t="b">
        <v>0</v>
      </c>
      <c r="N3431" s="4">
        <v>12</v>
      </c>
      <c r="O3431" s="16">
        <f>(E3431/D3431)*100</f>
        <v>130</v>
      </c>
      <c r="P3431" s="7">
        <f t="shared" si="161"/>
        <v>16.25</v>
      </c>
      <c r="Q3431" s="4" t="str">
        <f>LEFT(T3431,FIND("/",T3431,1)-1)</f>
        <v>theater</v>
      </c>
      <c r="R3431" s="4" t="str">
        <f>RIGHT(T3431,LEN(T3431)-FIND("/",T3431))</f>
        <v>plays</v>
      </c>
      <c r="S3431" s="4" t="b">
        <v>1</v>
      </c>
      <c r="T3431" s="4" t="s">
        <v>8271</v>
      </c>
    </row>
    <row r="3432" spans="1:20" ht="28.8" x14ac:dyDescent="0.3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11">
        <f t="shared" si="159"/>
        <v>41850.737280092588</v>
      </c>
      <c r="K3432" s="4">
        <v>1404168101</v>
      </c>
      <c r="L3432" s="11">
        <f t="shared" si="160"/>
        <v>41820.737280092588</v>
      </c>
      <c r="M3432" s="4" t="b">
        <v>0</v>
      </c>
      <c r="N3432" s="4">
        <v>72</v>
      </c>
      <c r="O3432" s="16">
        <f>(E3432/D3432)*100</f>
        <v>108.54949999999999</v>
      </c>
      <c r="P3432" s="7">
        <f t="shared" si="161"/>
        <v>30.152638888888887</v>
      </c>
      <c r="Q3432" s="4" t="str">
        <f>LEFT(T3432,FIND("/",T3432,1)-1)</f>
        <v>theater</v>
      </c>
      <c r="R3432" s="4" t="str">
        <f>RIGHT(T3432,LEN(T3432)-FIND("/",T3432))</f>
        <v>plays</v>
      </c>
      <c r="S3432" s="4" t="b">
        <v>1</v>
      </c>
      <c r="T3432" s="4" t="s">
        <v>8271</v>
      </c>
    </row>
    <row r="3433" spans="1:20" ht="28.8" x14ac:dyDescent="0.3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11">
        <f t="shared" si="159"/>
        <v>41869.522604166668</v>
      </c>
      <c r="K3433" s="4">
        <v>1405791153</v>
      </c>
      <c r="L3433" s="11">
        <f t="shared" si="160"/>
        <v>41839.522604166668</v>
      </c>
      <c r="M3433" s="4" t="b">
        <v>0</v>
      </c>
      <c r="N3433" s="4">
        <v>21</v>
      </c>
      <c r="O3433" s="16">
        <f>(E3433/D3433)*100</f>
        <v>100</v>
      </c>
      <c r="P3433" s="7">
        <f t="shared" si="161"/>
        <v>95.238095238095241</v>
      </c>
      <c r="Q3433" s="4" t="str">
        <f>LEFT(T3433,FIND("/",T3433,1)-1)</f>
        <v>theater</v>
      </c>
      <c r="R3433" s="4" t="str">
        <f>RIGHT(T3433,LEN(T3433)-FIND("/",T3433))</f>
        <v>plays</v>
      </c>
      <c r="S3433" s="4" t="b">
        <v>1</v>
      </c>
      <c r="T3433" s="4" t="s">
        <v>8271</v>
      </c>
    </row>
    <row r="3434" spans="1:20" x14ac:dyDescent="0.3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11">
        <f t="shared" si="159"/>
        <v>42405.708333333336</v>
      </c>
      <c r="K3434" s="4">
        <v>1452520614</v>
      </c>
      <c r="L3434" s="11">
        <f t="shared" si="160"/>
        <v>42380.372847222221</v>
      </c>
      <c r="M3434" s="4" t="b">
        <v>0</v>
      </c>
      <c r="N3434" s="4">
        <v>42</v>
      </c>
      <c r="O3434" s="16">
        <f>(E3434/D3434)*100</f>
        <v>109.65</v>
      </c>
      <c r="P3434" s="7">
        <f t="shared" si="161"/>
        <v>52.214285714285715</v>
      </c>
      <c r="Q3434" s="4" t="str">
        <f>LEFT(T3434,FIND("/",T3434,1)-1)</f>
        <v>theater</v>
      </c>
      <c r="R3434" s="4" t="str">
        <f>RIGHT(T3434,LEN(T3434)-FIND("/",T3434))</f>
        <v>plays</v>
      </c>
      <c r="S3434" s="4" t="b">
        <v>1</v>
      </c>
      <c r="T3434" s="4" t="s">
        <v>8271</v>
      </c>
    </row>
    <row r="3435" spans="1:20" ht="28.8" x14ac:dyDescent="0.3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11">
        <f t="shared" si="159"/>
        <v>41806.916666666664</v>
      </c>
      <c r="K3435" s="4">
        <v>1400290255</v>
      </c>
      <c r="L3435" s="11">
        <f t="shared" si="160"/>
        <v>41775.854803240742</v>
      </c>
      <c r="M3435" s="4" t="b">
        <v>0</v>
      </c>
      <c r="N3435" s="4">
        <v>71</v>
      </c>
      <c r="O3435" s="16">
        <f>(E3435/D3435)*100</f>
        <v>100.26315789473684</v>
      </c>
      <c r="P3435" s="7">
        <f t="shared" si="161"/>
        <v>134.1549295774648</v>
      </c>
      <c r="Q3435" s="4" t="str">
        <f>LEFT(T3435,FIND("/",T3435,1)-1)</f>
        <v>theater</v>
      </c>
      <c r="R3435" s="4" t="str">
        <f>RIGHT(T3435,LEN(T3435)-FIND("/",T3435))</f>
        <v>plays</v>
      </c>
      <c r="S3435" s="4" t="b">
        <v>1</v>
      </c>
      <c r="T3435" s="4" t="s">
        <v>8271</v>
      </c>
    </row>
    <row r="3436" spans="1:20" ht="28.8" x14ac:dyDescent="0.3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11">
        <f t="shared" si="159"/>
        <v>41830.172094907408</v>
      </c>
      <c r="K3436" s="4">
        <v>1402391269</v>
      </c>
      <c r="L3436" s="11">
        <f t="shared" si="160"/>
        <v>41800.172094907408</v>
      </c>
      <c r="M3436" s="4" t="b">
        <v>0</v>
      </c>
      <c r="N3436" s="4">
        <v>168</v>
      </c>
      <c r="O3436" s="16">
        <f>(E3436/D3436)*100</f>
        <v>105.55000000000001</v>
      </c>
      <c r="P3436" s="7">
        <f t="shared" si="161"/>
        <v>62.827380952380949</v>
      </c>
      <c r="Q3436" s="4" t="str">
        <f>LEFT(T3436,FIND("/",T3436,1)-1)</f>
        <v>theater</v>
      </c>
      <c r="R3436" s="4" t="str">
        <f>RIGHT(T3436,LEN(T3436)-FIND("/",T3436))</f>
        <v>plays</v>
      </c>
      <c r="S3436" s="4" t="b">
        <v>1</v>
      </c>
      <c r="T3436" s="4" t="s">
        <v>8271</v>
      </c>
    </row>
    <row r="3437" spans="1:20" ht="28.8" x14ac:dyDescent="0.3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11">
        <f t="shared" si="159"/>
        <v>42588.916666666664</v>
      </c>
      <c r="K3437" s="4">
        <v>1469112493</v>
      </c>
      <c r="L3437" s="11">
        <f t="shared" si="160"/>
        <v>42572.408483796295</v>
      </c>
      <c r="M3437" s="4" t="b">
        <v>0</v>
      </c>
      <c r="N3437" s="4">
        <v>19</v>
      </c>
      <c r="O3437" s="16">
        <f>(E3437/D3437)*100</f>
        <v>112.00000000000001</v>
      </c>
      <c r="P3437" s="7">
        <f t="shared" si="161"/>
        <v>58.94736842105263</v>
      </c>
      <c r="Q3437" s="4" t="str">
        <f>LEFT(T3437,FIND("/",T3437,1)-1)</f>
        <v>theater</v>
      </c>
      <c r="R3437" s="4" t="str">
        <f>RIGHT(T3437,LEN(T3437)-FIND("/",T3437))</f>
        <v>plays</v>
      </c>
      <c r="S3437" s="4" t="b">
        <v>1</v>
      </c>
      <c r="T3437" s="4" t="s">
        <v>8271</v>
      </c>
    </row>
    <row r="3438" spans="1:20" ht="28.8" x14ac:dyDescent="0.3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11">
        <f t="shared" si="159"/>
        <v>41872.477777777778</v>
      </c>
      <c r="K3438" s="4">
        <v>1406811593</v>
      </c>
      <c r="L3438" s="11">
        <f t="shared" si="160"/>
        <v>41851.333252314813</v>
      </c>
      <c r="M3438" s="4" t="b">
        <v>0</v>
      </c>
      <c r="N3438" s="4">
        <v>37</v>
      </c>
      <c r="O3438" s="16">
        <f>(E3438/D3438)*100</f>
        <v>105.89999999999999</v>
      </c>
      <c r="P3438" s="7">
        <f t="shared" si="161"/>
        <v>143.1081081081081</v>
      </c>
      <c r="Q3438" s="4" t="str">
        <f>LEFT(T3438,FIND("/",T3438,1)-1)</f>
        <v>theater</v>
      </c>
      <c r="R3438" s="4" t="str">
        <f>RIGHT(T3438,LEN(T3438)-FIND("/",T3438))</f>
        <v>plays</v>
      </c>
      <c r="S3438" s="4" t="b">
        <v>1</v>
      </c>
      <c r="T3438" s="4" t="s">
        <v>8271</v>
      </c>
    </row>
    <row r="3439" spans="1:20" ht="28.8" x14ac:dyDescent="0.3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11">
        <f t="shared" si="159"/>
        <v>42235.502546296295</v>
      </c>
      <c r="K3439" s="4">
        <v>1437411820</v>
      </c>
      <c r="L3439" s="11">
        <f t="shared" si="160"/>
        <v>42205.502546296295</v>
      </c>
      <c r="M3439" s="4" t="b">
        <v>0</v>
      </c>
      <c r="N3439" s="4">
        <v>36</v>
      </c>
      <c r="O3439" s="16">
        <f>(E3439/D3439)*100</f>
        <v>101</v>
      </c>
      <c r="P3439" s="7">
        <f t="shared" si="161"/>
        <v>84.166666666666671</v>
      </c>
      <c r="Q3439" s="4" t="str">
        <f>LEFT(T3439,FIND("/",T3439,1)-1)</f>
        <v>theater</v>
      </c>
      <c r="R3439" s="4" t="str">
        <f>RIGHT(T3439,LEN(T3439)-FIND("/",T3439))</f>
        <v>plays</v>
      </c>
      <c r="S3439" s="4" t="b">
        <v>1</v>
      </c>
      <c r="T3439" s="4" t="s">
        <v>8271</v>
      </c>
    </row>
    <row r="3440" spans="1:20" ht="28.8" x14ac:dyDescent="0.3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11">
        <f t="shared" si="159"/>
        <v>42126.666666666664</v>
      </c>
      <c r="K3440" s="4">
        <v>1428358567</v>
      </c>
      <c r="L3440" s="11">
        <f t="shared" si="160"/>
        <v>42100.719525462955</v>
      </c>
      <c r="M3440" s="4" t="b">
        <v>0</v>
      </c>
      <c r="N3440" s="4">
        <v>14</v>
      </c>
      <c r="O3440" s="16">
        <f>(E3440/D3440)*100</f>
        <v>104.2</v>
      </c>
      <c r="P3440" s="7">
        <f t="shared" si="161"/>
        <v>186.07142857142858</v>
      </c>
      <c r="Q3440" s="4" t="str">
        <f>LEFT(T3440,FIND("/",T3440,1)-1)</f>
        <v>theater</v>
      </c>
      <c r="R3440" s="4" t="str">
        <f>RIGHT(T3440,LEN(T3440)-FIND("/",T3440))</f>
        <v>plays</v>
      </c>
      <c r="S3440" s="4" t="b">
        <v>1</v>
      </c>
      <c r="T3440" s="4" t="s">
        <v>8271</v>
      </c>
    </row>
    <row r="3441" spans="1:20" x14ac:dyDescent="0.3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11">
        <f t="shared" si="159"/>
        <v>42387.999305555553</v>
      </c>
      <c r="K3441" s="4">
        <v>1452030730</v>
      </c>
      <c r="L3441" s="11">
        <f t="shared" si="160"/>
        <v>42374.702893518515</v>
      </c>
      <c r="M3441" s="4" t="b">
        <v>0</v>
      </c>
      <c r="N3441" s="4">
        <v>18</v>
      </c>
      <c r="O3441" s="16">
        <f>(E3441/D3441)*100</f>
        <v>134.67833333333334</v>
      </c>
      <c r="P3441" s="7">
        <f t="shared" si="161"/>
        <v>89.785555555555561</v>
      </c>
      <c r="Q3441" s="4" t="str">
        <f>LEFT(T3441,FIND("/",T3441,1)-1)</f>
        <v>theater</v>
      </c>
      <c r="R3441" s="4" t="str">
        <f>RIGHT(T3441,LEN(T3441)-FIND("/",T3441))</f>
        <v>plays</v>
      </c>
      <c r="S3441" s="4" t="b">
        <v>1</v>
      </c>
      <c r="T3441" s="4" t="s">
        <v>8271</v>
      </c>
    </row>
    <row r="3442" spans="1:20" ht="28.8" x14ac:dyDescent="0.3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11">
        <f t="shared" si="159"/>
        <v>41831.46875</v>
      </c>
      <c r="K3442" s="4">
        <v>1403146628</v>
      </c>
      <c r="L3442" s="11">
        <f t="shared" si="160"/>
        <v>41808.914675925924</v>
      </c>
      <c r="M3442" s="4" t="b">
        <v>0</v>
      </c>
      <c r="N3442" s="4">
        <v>82</v>
      </c>
      <c r="O3442" s="16">
        <f>(E3442/D3442)*100</f>
        <v>105.2184</v>
      </c>
      <c r="P3442" s="7">
        <f t="shared" si="161"/>
        <v>64.157560975609755</v>
      </c>
      <c r="Q3442" s="4" t="str">
        <f>LEFT(T3442,FIND("/",T3442,1)-1)</f>
        <v>theater</v>
      </c>
      <c r="R3442" s="4" t="str">
        <f>RIGHT(T3442,LEN(T3442)-FIND("/",T3442))</f>
        <v>plays</v>
      </c>
      <c r="S3442" s="4" t="b">
        <v>1</v>
      </c>
      <c r="T3442" s="4" t="s">
        <v>8271</v>
      </c>
    </row>
    <row r="3443" spans="1:20" ht="28.8" x14ac:dyDescent="0.3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11">
        <f t="shared" si="159"/>
        <v>42321.636805555558</v>
      </c>
      <c r="K3443" s="4">
        <v>1445077121</v>
      </c>
      <c r="L3443" s="11">
        <f t="shared" si="160"/>
        <v>42294.221307870372</v>
      </c>
      <c r="M3443" s="4" t="b">
        <v>0</v>
      </c>
      <c r="N3443" s="4">
        <v>43</v>
      </c>
      <c r="O3443" s="16">
        <f>(E3443/D3443)*100</f>
        <v>102.60000000000001</v>
      </c>
      <c r="P3443" s="7">
        <f t="shared" si="161"/>
        <v>59.651162790697676</v>
      </c>
      <c r="Q3443" s="4" t="str">
        <f>LEFT(T3443,FIND("/",T3443,1)-1)</f>
        <v>theater</v>
      </c>
      <c r="R3443" s="4" t="str">
        <f>RIGHT(T3443,LEN(T3443)-FIND("/",T3443))</f>
        <v>plays</v>
      </c>
      <c r="S3443" s="4" t="b">
        <v>1</v>
      </c>
      <c r="T3443" s="4" t="s">
        <v>8271</v>
      </c>
    </row>
    <row r="3444" spans="1:20" ht="28.8" x14ac:dyDescent="0.3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11">
        <f t="shared" si="159"/>
        <v>42154.63277777777</v>
      </c>
      <c r="K3444" s="4">
        <v>1430424672</v>
      </c>
      <c r="L3444" s="11">
        <f t="shared" si="160"/>
        <v>42124.63277777777</v>
      </c>
      <c r="M3444" s="4" t="b">
        <v>0</v>
      </c>
      <c r="N3444" s="4">
        <v>8</v>
      </c>
      <c r="O3444" s="16">
        <f>(E3444/D3444)*100</f>
        <v>100</v>
      </c>
      <c r="P3444" s="7">
        <f t="shared" si="161"/>
        <v>31.25</v>
      </c>
      <c r="Q3444" s="4" t="str">
        <f>LEFT(T3444,FIND("/",T3444,1)-1)</f>
        <v>theater</v>
      </c>
      <c r="R3444" s="4" t="str">
        <f>RIGHT(T3444,LEN(T3444)-FIND("/",T3444))</f>
        <v>plays</v>
      </c>
      <c r="S3444" s="4" t="b">
        <v>1</v>
      </c>
      <c r="T3444" s="4" t="s">
        <v>8271</v>
      </c>
    </row>
    <row r="3445" spans="1:20" ht="28.8" x14ac:dyDescent="0.3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11">
        <f t="shared" si="159"/>
        <v>41891.316504629627</v>
      </c>
      <c r="K3445" s="4">
        <v>1407674146</v>
      </c>
      <c r="L3445" s="11">
        <f t="shared" si="160"/>
        <v>41861.316504629627</v>
      </c>
      <c r="M3445" s="4" t="b">
        <v>0</v>
      </c>
      <c r="N3445" s="4">
        <v>45</v>
      </c>
      <c r="O3445" s="16">
        <f>(E3445/D3445)*100</f>
        <v>185.5</v>
      </c>
      <c r="P3445" s="7">
        <f t="shared" si="161"/>
        <v>41.222222222222221</v>
      </c>
      <c r="Q3445" s="4" t="str">
        <f>LEFT(T3445,FIND("/",T3445,1)-1)</f>
        <v>theater</v>
      </c>
      <c r="R3445" s="4" t="str">
        <f>RIGHT(T3445,LEN(T3445)-FIND("/",T3445))</f>
        <v>plays</v>
      </c>
      <c r="S3445" s="4" t="b">
        <v>1</v>
      </c>
      <c r="T3445" s="4" t="s">
        <v>8271</v>
      </c>
    </row>
    <row r="3446" spans="1:20" ht="28.8" x14ac:dyDescent="0.3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11">
        <f t="shared" si="159"/>
        <v>42529.374305555553</v>
      </c>
      <c r="K3446" s="4">
        <v>1464677986</v>
      </c>
      <c r="L3446" s="11">
        <f t="shared" si="160"/>
        <v>42521.08317129629</v>
      </c>
      <c r="M3446" s="4" t="b">
        <v>0</v>
      </c>
      <c r="N3446" s="4">
        <v>20</v>
      </c>
      <c r="O3446" s="16">
        <f>(E3446/D3446)*100</f>
        <v>289</v>
      </c>
      <c r="P3446" s="7">
        <f t="shared" si="161"/>
        <v>43.35</v>
      </c>
      <c r="Q3446" s="4" t="str">
        <f>LEFT(T3446,FIND("/",T3446,1)-1)</f>
        <v>theater</v>
      </c>
      <c r="R3446" s="4" t="str">
        <f>RIGHT(T3446,LEN(T3446)-FIND("/",T3446))</f>
        <v>plays</v>
      </c>
      <c r="S3446" s="4" t="b">
        <v>1</v>
      </c>
      <c r="T3446" s="4" t="s">
        <v>8271</v>
      </c>
    </row>
    <row r="3447" spans="1:20" x14ac:dyDescent="0.3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11">
        <f t="shared" si="159"/>
        <v>42300.322175925925</v>
      </c>
      <c r="K3447" s="4">
        <v>1443185036</v>
      </c>
      <c r="L3447" s="11">
        <f t="shared" si="160"/>
        <v>42272.322175925925</v>
      </c>
      <c r="M3447" s="4" t="b">
        <v>0</v>
      </c>
      <c r="N3447" s="4">
        <v>31</v>
      </c>
      <c r="O3447" s="16">
        <f>(E3447/D3447)*100</f>
        <v>100</v>
      </c>
      <c r="P3447" s="7">
        <f t="shared" si="161"/>
        <v>64.516129032258064</v>
      </c>
      <c r="Q3447" s="4" t="str">
        <f>LEFT(T3447,FIND("/",T3447,1)-1)</f>
        <v>theater</v>
      </c>
      <c r="R3447" s="4" t="str">
        <f>RIGHT(T3447,LEN(T3447)-FIND("/",T3447))</f>
        <v>plays</v>
      </c>
      <c r="S3447" s="4" t="b">
        <v>1</v>
      </c>
      <c r="T3447" s="4" t="s">
        <v>8271</v>
      </c>
    </row>
    <row r="3448" spans="1:20" ht="28.8" x14ac:dyDescent="0.3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11">
        <f t="shared" si="159"/>
        <v>42040.305555555555</v>
      </c>
      <c r="K3448" s="4">
        <v>1421092725</v>
      </c>
      <c r="L3448" s="11">
        <f t="shared" si="160"/>
        <v>42016.624131944445</v>
      </c>
      <c r="M3448" s="4" t="b">
        <v>0</v>
      </c>
      <c r="N3448" s="4">
        <v>25</v>
      </c>
      <c r="O3448" s="16">
        <f>(E3448/D3448)*100</f>
        <v>108.2</v>
      </c>
      <c r="P3448" s="7">
        <f t="shared" si="161"/>
        <v>43.28</v>
      </c>
      <c r="Q3448" s="4" t="str">
        <f>LEFT(T3448,FIND("/",T3448,1)-1)</f>
        <v>theater</v>
      </c>
      <c r="R3448" s="4" t="str">
        <f>RIGHT(T3448,LEN(T3448)-FIND("/",T3448))</f>
        <v>plays</v>
      </c>
      <c r="S3448" s="4" t="b">
        <v>1</v>
      </c>
      <c r="T3448" s="4" t="s">
        <v>8271</v>
      </c>
    </row>
    <row r="3449" spans="1:20" x14ac:dyDescent="0.3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11">
        <f t="shared" si="159"/>
        <v>42447.639027777775</v>
      </c>
      <c r="K3449" s="4">
        <v>1454448012</v>
      </c>
      <c r="L3449" s="11">
        <f t="shared" si="160"/>
        <v>42402.680694444447</v>
      </c>
      <c r="M3449" s="4" t="b">
        <v>0</v>
      </c>
      <c r="N3449" s="4">
        <v>14</v>
      </c>
      <c r="O3449" s="16">
        <f>(E3449/D3449)*100</f>
        <v>107.80000000000001</v>
      </c>
      <c r="P3449" s="7">
        <f t="shared" si="161"/>
        <v>77</v>
      </c>
      <c r="Q3449" s="4" t="str">
        <f>LEFT(T3449,FIND("/",T3449,1)-1)</f>
        <v>theater</v>
      </c>
      <c r="R3449" s="4" t="str">
        <f>RIGHT(T3449,LEN(T3449)-FIND("/",T3449))</f>
        <v>plays</v>
      </c>
      <c r="S3449" s="4" t="b">
        <v>1</v>
      </c>
      <c r="T3449" s="4" t="s">
        <v>8271</v>
      </c>
    </row>
    <row r="3450" spans="1:20" ht="28.8" x14ac:dyDescent="0.3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11">
        <f t="shared" si="159"/>
        <v>41989.910752314812</v>
      </c>
      <c r="K3450" s="4">
        <v>1416192689</v>
      </c>
      <c r="L3450" s="11">
        <f t="shared" si="160"/>
        <v>41959.910752314812</v>
      </c>
      <c r="M3450" s="4" t="b">
        <v>0</v>
      </c>
      <c r="N3450" s="4">
        <v>45</v>
      </c>
      <c r="O3450" s="16">
        <f>(E3450/D3450)*100</f>
        <v>109.76190476190477</v>
      </c>
      <c r="P3450" s="7">
        <f t="shared" si="161"/>
        <v>51.222222222222221</v>
      </c>
      <c r="Q3450" s="4" t="str">
        <f>LEFT(T3450,FIND("/",T3450,1)-1)</f>
        <v>theater</v>
      </c>
      <c r="R3450" s="4" t="str">
        <f>RIGHT(T3450,LEN(T3450)-FIND("/",T3450))</f>
        <v>plays</v>
      </c>
      <c r="S3450" s="4" t="b">
        <v>1</v>
      </c>
      <c r="T3450" s="4" t="s">
        <v>8271</v>
      </c>
    </row>
    <row r="3451" spans="1:20" ht="28.8" x14ac:dyDescent="0.3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11">
        <f t="shared" si="159"/>
        <v>42559.958333333336</v>
      </c>
      <c r="K3451" s="4">
        <v>1465607738</v>
      </c>
      <c r="L3451" s="11">
        <f t="shared" si="160"/>
        <v>42531.844189814808</v>
      </c>
      <c r="M3451" s="4" t="b">
        <v>0</v>
      </c>
      <c r="N3451" s="4">
        <v>20</v>
      </c>
      <c r="O3451" s="16">
        <f>(E3451/D3451)*100</f>
        <v>170.625</v>
      </c>
      <c r="P3451" s="7">
        <f t="shared" si="161"/>
        <v>68.25</v>
      </c>
      <c r="Q3451" s="4" t="str">
        <f>LEFT(T3451,FIND("/",T3451,1)-1)</f>
        <v>theater</v>
      </c>
      <c r="R3451" s="4" t="str">
        <f>RIGHT(T3451,LEN(T3451)-FIND("/",T3451))</f>
        <v>plays</v>
      </c>
      <c r="S3451" s="4" t="b">
        <v>1</v>
      </c>
      <c r="T3451" s="4" t="s">
        <v>8271</v>
      </c>
    </row>
    <row r="3452" spans="1:20" ht="28.8" x14ac:dyDescent="0.3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11">
        <f t="shared" si="159"/>
        <v>42096.454525462956</v>
      </c>
      <c r="K3452" s="4">
        <v>1422809671</v>
      </c>
      <c r="L3452" s="11">
        <f t="shared" si="160"/>
        <v>42036.496192129627</v>
      </c>
      <c r="M3452" s="4" t="b">
        <v>0</v>
      </c>
      <c r="N3452" s="4">
        <v>39</v>
      </c>
      <c r="O3452" s="16">
        <f>(E3452/D3452)*100</f>
        <v>152</v>
      </c>
      <c r="P3452" s="7">
        <f t="shared" si="161"/>
        <v>19.487179487179485</v>
      </c>
      <c r="Q3452" s="4" t="str">
        <f>LEFT(T3452,FIND("/",T3452,1)-1)</f>
        <v>theater</v>
      </c>
      <c r="R3452" s="4" t="str">
        <f>RIGHT(T3452,LEN(T3452)-FIND("/",T3452))</f>
        <v>plays</v>
      </c>
      <c r="S3452" s="4" t="b">
        <v>1</v>
      </c>
      <c r="T3452" s="4" t="s">
        <v>8271</v>
      </c>
    </row>
    <row r="3453" spans="1:20" ht="28.8" x14ac:dyDescent="0.3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11">
        <f t="shared" si="159"/>
        <v>42115.515358796292</v>
      </c>
      <c r="K3453" s="4">
        <v>1427304127</v>
      </c>
      <c r="L3453" s="11">
        <f t="shared" si="160"/>
        <v>42088.515358796292</v>
      </c>
      <c r="M3453" s="4" t="b">
        <v>0</v>
      </c>
      <c r="N3453" s="4">
        <v>16</v>
      </c>
      <c r="O3453" s="16">
        <f>(E3453/D3453)*100</f>
        <v>101.23076923076924</v>
      </c>
      <c r="P3453" s="7">
        <f t="shared" si="161"/>
        <v>41.125</v>
      </c>
      <c r="Q3453" s="4" t="str">
        <f>LEFT(T3453,FIND("/",T3453,1)-1)</f>
        <v>theater</v>
      </c>
      <c r="R3453" s="4" t="str">
        <f>RIGHT(T3453,LEN(T3453)-FIND("/",T3453))</f>
        <v>plays</v>
      </c>
      <c r="S3453" s="4" t="b">
        <v>1</v>
      </c>
      <c r="T3453" s="4" t="s">
        <v>8271</v>
      </c>
    </row>
    <row r="3454" spans="1:20" ht="28.8" x14ac:dyDescent="0.3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11">
        <f t="shared" si="159"/>
        <v>41842.957638888889</v>
      </c>
      <c r="K3454" s="4">
        <v>1404141626</v>
      </c>
      <c r="L3454" s="11">
        <f t="shared" si="160"/>
        <v>41820.430856481478</v>
      </c>
      <c r="M3454" s="4" t="b">
        <v>0</v>
      </c>
      <c r="N3454" s="4">
        <v>37</v>
      </c>
      <c r="O3454" s="16">
        <f>(E3454/D3454)*100</f>
        <v>153.19999999999999</v>
      </c>
      <c r="P3454" s="7">
        <f t="shared" si="161"/>
        <v>41.405405405405403</v>
      </c>
      <c r="Q3454" s="4" t="str">
        <f>LEFT(T3454,FIND("/",T3454,1)-1)</f>
        <v>theater</v>
      </c>
      <c r="R3454" s="4" t="str">
        <f>RIGHT(T3454,LEN(T3454)-FIND("/",T3454))</f>
        <v>plays</v>
      </c>
      <c r="S3454" s="4" t="b">
        <v>1</v>
      </c>
      <c r="T3454" s="4" t="s">
        <v>8271</v>
      </c>
    </row>
    <row r="3455" spans="1:20" x14ac:dyDescent="0.3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11">
        <f t="shared" si="159"/>
        <v>42595.770324074074</v>
      </c>
      <c r="K3455" s="4">
        <v>1465946956</v>
      </c>
      <c r="L3455" s="11">
        <f t="shared" si="160"/>
        <v>42535.770324074074</v>
      </c>
      <c r="M3455" s="4" t="b">
        <v>0</v>
      </c>
      <c r="N3455" s="4">
        <v>14</v>
      </c>
      <c r="O3455" s="16">
        <f>(E3455/D3455)*100</f>
        <v>128.33333333333334</v>
      </c>
      <c r="P3455" s="7">
        <f t="shared" si="161"/>
        <v>27.5</v>
      </c>
      <c r="Q3455" s="4" t="str">
        <f>LEFT(T3455,FIND("/",T3455,1)-1)</f>
        <v>theater</v>
      </c>
      <c r="R3455" s="4" t="str">
        <f>RIGHT(T3455,LEN(T3455)-FIND("/",T3455))</f>
        <v>plays</v>
      </c>
      <c r="S3455" s="4" t="b">
        <v>1</v>
      </c>
      <c r="T3455" s="4" t="s">
        <v>8271</v>
      </c>
    </row>
    <row r="3456" spans="1:20" ht="28.8" x14ac:dyDescent="0.3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11">
        <f t="shared" si="159"/>
        <v>41851.490266203698</v>
      </c>
      <c r="K3456" s="4">
        <v>1404233159</v>
      </c>
      <c r="L3456" s="11">
        <f t="shared" si="160"/>
        <v>41821.490266203698</v>
      </c>
      <c r="M3456" s="4" t="b">
        <v>0</v>
      </c>
      <c r="N3456" s="4">
        <v>21</v>
      </c>
      <c r="O3456" s="16">
        <f>(E3456/D3456)*100</f>
        <v>100.71428571428571</v>
      </c>
      <c r="P3456" s="7">
        <f t="shared" si="161"/>
        <v>33.571428571428569</v>
      </c>
      <c r="Q3456" s="4" t="str">
        <f>LEFT(T3456,FIND("/",T3456,1)-1)</f>
        <v>theater</v>
      </c>
      <c r="R3456" s="4" t="str">
        <f>RIGHT(T3456,LEN(T3456)-FIND("/",T3456))</f>
        <v>plays</v>
      </c>
      <c r="S3456" s="4" t="b">
        <v>1</v>
      </c>
      <c r="T3456" s="4" t="s">
        <v>8271</v>
      </c>
    </row>
    <row r="3457" spans="1:20" ht="28.8" x14ac:dyDescent="0.3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11">
        <f t="shared" si="159"/>
        <v>42656.541979166665</v>
      </c>
      <c r="K3457" s="4">
        <v>1473789627</v>
      </c>
      <c r="L3457" s="11">
        <f t="shared" si="160"/>
        <v>42626.541979166665</v>
      </c>
      <c r="M3457" s="4" t="b">
        <v>0</v>
      </c>
      <c r="N3457" s="4">
        <v>69</v>
      </c>
      <c r="O3457" s="16">
        <f>(E3457/D3457)*100</f>
        <v>100.64999999999999</v>
      </c>
      <c r="P3457" s="7">
        <f t="shared" si="161"/>
        <v>145.86956521739131</v>
      </c>
      <c r="Q3457" s="4" t="str">
        <f>LEFT(T3457,FIND("/",T3457,1)-1)</f>
        <v>theater</v>
      </c>
      <c r="R3457" s="4" t="str">
        <f>RIGHT(T3457,LEN(T3457)-FIND("/",T3457))</f>
        <v>plays</v>
      </c>
      <c r="S3457" s="4" t="b">
        <v>1</v>
      </c>
      <c r="T3457" s="4" t="s">
        <v>8271</v>
      </c>
    </row>
    <row r="3458" spans="1:20" ht="28.8" x14ac:dyDescent="0.3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11">
        <f t="shared" si="159"/>
        <v>41852.082638888889</v>
      </c>
      <c r="K3458" s="4">
        <v>1404190567</v>
      </c>
      <c r="L3458" s="11">
        <f t="shared" si="160"/>
        <v>41820.997303240736</v>
      </c>
      <c r="M3458" s="4" t="b">
        <v>0</v>
      </c>
      <c r="N3458" s="4">
        <v>16</v>
      </c>
      <c r="O3458" s="16">
        <f>(E3458/D3458)*100</f>
        <v>191.3</v>
      </c>
      <c r="P3458" s="7">
        <f t="shared" si="161"/>
        <v>358.6875</v>
      </c>
      <c r="Q3458" s="4" t="str">
        <f>LEFT(T3458,FIND("/",T3458,1)-1)</f>
        <v>theater</v>
      </c>
      <c r="R3458" s="4" t="str">
        <f>RIGHT(T3458,LEN(T3458)-FIND("/",T3458))</f>
        <v>plays</v>
      </c>
      <c r="S3458" s="4" t="b">
        <v>1</v>
      </c>
      <c r="T3458" s="4" t="s">
        <v>8271</v>
      </c>
    </row>
    <row r="3459" spans="1:20" x14ac:dyDescent="0.3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11">
        <f t="shared" ref="J3459:J3522" si="162">(((I3459/60)/60)/24)+DATE(1970,1,1)+(-5/24)</f>
        <v>42047.040972222218</v>
      </c>
      <c r="K3459" s="4">
        <v>1421081857</v>
      </c>
      <c r="L3459" s="11">
        <f t="shared" ref="L3459:L3522" si="163">(((K3459/60)/60)/24)+DATE(1970,1,1)+(-5/24)</f>
        <v>42016.498344907406</v>
      </c>
      <c r="M3459" s="4" t="b">
        <v>0</v>
      </c>
      <c r="N3459" s="4">
        <v>55</v>
      </c>
      <c r="O3459" s="16">
        <f>(E3459/D3459)*100</f>
        <v>140.19999999999999</v>
      </c>
      <c r="P3459" s="7">
        <f t="shared" ref="P3459:P3522" si="164">(E3459/N3459)</f>
        <v>50.981818181818184</v>
      </c>
      <c r="Q3459" s="4" t="str">
        <f>LEFT(T3459,FIND("/",T3459,1)-1)</f>
        <v>theater</v>
      </c>
      <c r="R3459" s="4" t="str">
        <f>RIGHT(T3459,LEN(T3459)-FIND("/",T3459))</f>
        <v>plays</v>
      </c>
      <c r="S3459" s="4" t="b">
        <v>1</v>
      </c>
      <c r="T3459" s="4" t="s">
        <v>8271</v>
      </c>
    </row>
    <row r="3460" spans="1:20" ht="28.8" x14ac:dyDescent="0.3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11">
        <f t="shared" si="162"/>
        <v>42037.977083333331</v>
      </c>
      <c r="K3460" s="4">
        <v>1420606303</v>
      </c>
      <c r="L3460" s="11">
        <f t="shared" si="163"/>
        <v>42010.994247685179</v>
      </c>
      <c r="M3460" s="4" t="b">
        <v>0</v>
      </c>
      <c r="N3460" s="4">
        <v>27</v>
      </c>
      <c r="O3460" s="16">
        <f>(E3460/D3460)*100</f>
        <v>124.33537832310839</v>
      </c>
      <c r="P3460" s="7">
        <f t="shared" si="164"/>
        <v>45.037037037037038</v>
      </c>
      <c r="Q3460" s="4" t="str">
        <f>LEFT(T3460,FIND("/",T3460,1)-1)</f>
        <v>theater</v>
      </c>
      <c r="R3460" s="4" t="str">
        <f>RIGHT(T3460,LEN(T3460)-FIND("/",T3460))</f>
        <v>plays</v>
      </c>
      <c r="S3460" s="4" t="b">
        <v>1</v>
      </c>
      <c r="T3460" s="4" t="s">
        <v>8271</v>
      </c>
    </row>
    <row r="3461" spans="1:20" ht="28.8" x14ac:dyDescent="0.3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11">
        <f t="shared" si="162"/>
        <v>42510.271527777775</v>
      </c>
      <c r="K3461" s="4">
        <v>1461151860</v>
      </c>
      <c r="L3461" s="11">
        <f t="shared" si="163"/>
        <v>42480.271527777775</v>
      </c>
      <c r="M3461" s="4" t="b">
        <v>0</v>
      </c>
      <c r="N3461" s="4">
        <v>36</v>
      </c>
      <c r="O3461" s="16">
        <f>(E3461/D3461)*100</f>
        <v>126.2</v>
      </c>
      <c r="P3461" s="7">
        <f t="shared" si="164"/>
        <v>17.527777777777779</v>
      </c>
      <c r="Q3461" s="4" t="str">
        <f>LEFT(T3461,FIND("/",T3461,1)-1)</f>
        <v>theater</v>
      </c>
      <c r="R3461" s="4" t="str">
        <f>RIGHT(T3461,LEN(T3461)-FIND("/",T3461))</f>
        <v>plays</v>
      </c>
      <c r="S3461" s="4" t="b">
        <v>1</v>
      </c>
      <c r="T3461" s="4" t="s">
        <v>8271</v>
      </c>
    </row>
    <row r="3462" spans="1:20" x14ac:dyDescent="0.3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11">
        <f t="shared" si="162"/>
        <v>41866.318888888884</v>
      </c>
      <c r="K3462" s="4">
        <v>1406896752</v>
      </c>
      <c r="L3462" s="11">
        <f t="shared" si="163"/>
        <v>41852.318888888884</v>
      </c>
      <c r="M3462" s="4" t="b">
        <v>0</v>
      </c>
      <c r="N3462" s="4">
        <v>19</v>
      </c>
      <c r="O3462" s="16">
        <f>(E3462/D3462)*100</f>
        <v>190</v>
      </c>
      <c r="P3462" s="7">
        <f t="shared" si="164"/>
        <v>50</v>
      </c>
      <c r="Q3462" s="4" t="str">
        <f>LEFT(T3462,FIND("/",T3462,1)-1)</f>
        <v>theater</v>
      </c>
      <c r="R3462" s="4" t="str">
        <f>RIGHT(T3462,LEN(T3462)-FIND("/",T3462))</f>
        <v>plays</v>
      </c>
      <c r="S3462" s="4" t="b">
        <v>1</v>
      </c>
      <c r="T3462" s="4" t="s">
        <v>8271</v>
      </c>
    </row>
    <row r="3463" spans="1:20" ht="28.8" x14ac:dyDescent="0.3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11">
        <f t="shared" si="162"/>
        <v>42671.916666666664</v>
      </c>
      <c r="K3463" s="4">
        <v>1475248279</v>
      </c>
      <c r="L3463" s="11">
        <f t="shared" si="163"/>
        <v>42643.424525462957</v>
      </c>
      <c r="M3463" s="4" t="b">
        <v>0</v>
      </c>
      <c r="N3463" s="4">
        <v>12</v>
      </c>
      <c r="O3463" s="16">
        <f>(E3463/D3463)*100</f>
        <v>139</v>
      </c>
      <c r="P3463" s="7">
        <f t="shared" si="164"/>
        <v>57.916666666666664</v>
      </c>
      <c r="Q3463" s="4" t="str">
        <f>LEFT(T3463,FIND("/",T3463,1)-1)</f>
        <v>theater</v>
      </c>
      <c r="R3463" s="4" t="str">
        <f>RIGHT(T3463,LEN(T3463)-FIND("/",T3463))</f>
        <v>plays</v>
      </c>
      <c r="S3463" s="4" t="b">
        <v>1</v>
      </c>
      <c r="T3463" s="4" t="s">
        <v>8271</v>
      </c>
    </row>
    <row r="3464" spans="1:20" x14ac:dyDescent="0.3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11">
        <f t="shared" si="162"/>
        <v>42195.541666666664</v>
      </c>
      <c r="K3464" s="4">
        <v>1435181628</v>
      </c>
      <c r="L3464" s="11">
        <f t="shared" si="163"/>
        <v>42179.690138888887</v>
      </c>
      <c r="M3464" s="4" t="b">
        <v>0</v>
      </c>
      <c r="N3464" s="4">
        <v>17</v>
      </c>
      <c r="O3464" s="16">
        <f>(E3464/D3464)*100</f>
        <v>202</v>
      </c>
      <c r="P3464" s="7">
        <f t="shared" si="164"/>
        <v>29.705882352941178</v>
      </c>
      <c r="Q3464" s="4" t="str">
        <f>LEFT(T3464,FIND("/",T3464,1)-1)</f>
        <v>theater</v>
      </c>
      <c r="R3464" s="4" t="str">
        <f>RIGHT(T3464,LEN(T3464)-FIND("/",T3464))</f>
        <v>plays</v>
      </c>
      <c r="S3464" s="4" t="b">
        <v>1</v>
      </c>
      <c r="T3464" s="4" t="s">
        <v>8271</v>
      </c>
    </row>
    <row r="3465" spans="1:20" ht="28.8" x14ac:dyDescent="0.3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11">
        <f t="shared" si="162"/>
        <v>42653.957638888889</v>
      </c>
      <c r="K3465" s="4">
        <v>1472594585</v>
      </c>
      <c r="L3465" s="11">
        <f t="shared" si="163"/>
        <v>42612.710474537038</v>
      </c>
      <c r="M3465" s="4" t="b">
        <v>0</v>
      </c>
      <c r="N3465" s="4">
        <v>114</v>
      </c>
      <c r="O3465" s="16">
        <f>(E3465/D3465)*100</f>
        <v>103.38000000000001</v>
      </c>
      <c r="P3465" s="7">
        <f t="shared" si="164"/>
        <v>90.684210526315795</v>
      </c>
      <c r="Q3465" s="4" t="str">
        <f>LEFT(T3465,FIND("/",T3465,1)-1)</f>
        <v>theater</v>
      </c>
      <c r="R3465" s="4" t="str">
        <f>RIGHT(T3465,LEN(T3465)-FIND("/",T3465))</f>
        <v>plays</v>
      </c>
      <c r="S3465" s="4" t="b">
        <v>1</v>
      </c>
      <c r="T3465" s="4" t="s">
        <v>8271</v>
      </c>
    </row>
    <row r="3466" spans="1:20" ht="28.8" x14ac:dyDescent="0.3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11">
        <f t="shared" si="162"/>
        <v>42604.921724537031</v>
      </c>
      <c r="K3466" s="4">
        <v>1469329637</v>
      </c>
      <c r="L3466" s="11">
        <f t="shared" si="163"/>
        <v>42574.921724537031</v>
      </c>
      <c r="M3466" s="4" t="b">
        <v>0</v>
      </c>
      <c r="N3466" s="4">
        <v>93</v>
      </c>
      <c r="O3466" s="16">
        <f>(E3466/D3466)*100</f>
        <v>102.3236</v>
      </c>
      <c r="P3466" s="7">
        <f t="shared" si="164"/>
        <v>55.012688172043013</v>
      </c>
      <c r="Q3466" s="4" t="str">
        <f>LEFT(T3466,FIND("/",T3466,1)-1)</f>
        <v>theater</v>
      </c>
      <c r="R3466" s="4" t="str">
        <f>RIGHT(T3466,LEN(T3466)-FIND("/",T3466))</f>
        <v>plays</v>
      </c>
      <c r="S3466" s="4" t="b">
        <v>1</v>
      </c>
      <c r="T3466" s="4" t="s">
        <v>8271</v>
      </c>
    </row>
    <row r="3467" spans="1:20" ht="28.8" x14ac:dyDescent="0.3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11">
        <f t="shared" si="162"/>
        <v>42225.458333333336</v>
      </c>
      <c r="K3467" s="4">
        <v>1436972472</v>
      </c>
      <c r="L3467" s="11">
        <f t="shared" si="163"/>
        <v>42200.417499999996</v>
      </c>
      <c r="M3467" s="4" t="b">
        <v>0</v>
      </c>
      <c r="N3467" s="4">
        <v>36</v>
      </c>
      <c r="O3467" s="16">
        <f>(E3467/D3467)*100</f>
        <v>103</v>
      </c>
      <c r="P3467" s="7">
        <f t="shared" si="164"/>
        <v>57.222222222222221</v>
      </c>
      <c r="Q3467" s="4" t="str">
        <f>LEFT(T3467,FIND("/",T3467,1)-1)</f>
        <v>theater</v>
      </c>
      <c r="R3467" s="4" t="str">
        <f>RIGHT(T3467,LEN(T3467)-FIND("/",T3467))</f>
        <v>plays</v>
      </c>
      <c r="S3467" s="4" t="b">
        <v>1</v>
      </c>
      <c r="T3467" s="4" t="s">
        <v>8271</v>
      </c>
    </row>
    <row r="3468" spans="1:20" x14ac:dyDescent="0.3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11">
        <f t="shared" si="162"/>
        <v>42479.769097222219</v>
      </c>
      <c r="K3468" s="4">
        <v>1455928050</v>
      </c>
      <c r="L3468" s="11">
        <f t="shared" si="163"/>
        <v>42419.810763888883</v>
      </c>
      <c r="M3468" s="4" t="b">
        <v>0</v>
      </c>
      <c r="N3468" s="4">
        <v>61</v>
      </c>
      <c r="O3468" s="16">
        <f>(E3468/D3468)*100</f>
        <v>127.14285714285714</v>
      </c>
      <c r="P3468" s="7">
        <f t="shared" si="164"/>
        <v>72.950819672131146</v>
      </c>
      <c r="Q3468" s="4" t="str">
        <f>LEFT(T3468,FIND("/",T3468,1)-1)</f>
        <v>theater</v>
      </c>
      <c r="R3468" s="4" t="str">
        <f>RIGHT(T3468,LEN(T3468)-FIND("/",T3468))</f>
        <v>plays</v>
      </c>
      <c r="S3468" s="4" t="b">
        <v>1</v>
      </c>
      <c r="T3468" s="4" t="s">
        <v>8271</v>
      </c>
    </row>
    <row r="3469" spans="1:20" x14ac:dyDescent="0.3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11">
        <f t="shared" si="162"/>
        <v>42083.421666666669</v>
      </c>
      <c r="K3469" s="4">
        <v>1424275632</v>
      </c>
      <c r="L3469" s="11">
        <f t="shared" si="163"/>
        <v>42053.463333333326</v>
      </c>
      <c r="M3469" s="4" t="b">
        <v>0</v>
      </c>
      <c r="N3469" s="4">
        <v>47</v>
      </c>
      <c r="O3469" s="16">
        <f>(E3469/D3469)*100</f>
        <v>101</v>
      </c>
      <c r="P3469" s="7">
        <f t="shared" si="164"/>
        <v>64.468085106382972</v>
      </c>
      <c r="Q3469" s="4" t="str">
        <f>LEFT(T3469,FIND("/",T3469,1)-1)</f>
        <v>theater</v>
      </c>
      <c r="R3469" s="4" t="str">
        <f>RIGHT(T3469,LEN(T3469)-FIND("/",T3469))</f>
        <v>plays</v>
      </c>
      <c r="S3469" s="4" t="b">
        <v>1</v>
      </c>
      <c r="T3469" s="4" t="s">
        <v>8271</v>
      </c>
    </row>
    <row r="3470" spans="1:20" x14ac:dyDescent="0.3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11">
        <f t="shared" si="162"/>
        <v>42633.916666666664</v>
      </c>
      <c r="K3470" s="4">
        <v>1471976529</v>
      </c>
      <c r="L3470" s="11">
        <f t="shared" si="163"/>
        <v>42605.557048611103</v>
      </c>
      <c r="M3470" s="4" t="b">
        <v>0</v>
      </c>
      <c r="N3470" s="4">
        <v>17</v>
      </c>
      <c r="O3470" s="16">
        <f>(E3470/D3470)*100</f>
        <v>121.78</v>
      </c>
      <c r="P3470" s="7">
        <f t="shared" si="164"/>
        <v>716.35294117647061</v>
      </c>
      <c r="Q3470" s="4" t="str">
        <f>LEFT(T3470,FIND("/",T3470,1)-1)</f>
        <v>theater</v>
      </c>
      <c r="R3470" s="4" t="str">
        <f>RIGHT(T3470,LEN(T3470)-FIND("/",T3470))</f>
        <v>plays</v>
      </c>
      <c r="S3470" s="4" t="b">
        <v>1</v>
      </c>
      <c r="T3470" s="4" t="s">
        <v>8271</v>
      </c>
    </row>
    <row r="3471" spans="1:20" ht="28.8" x14ac:dyDescent="0.3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11">
        <f t="shared" si="162"/>
        <v>42488.433391203704</v>
      </c>
      <c r="K3471" s="4">
        <v>1459265045</v>
      </c>
      <c r="L3471" s="11">
        <f t="shared" si="163"/>
        <v>42458.433391203704</v>
      </c>
      <c r="M3471" s="4" t="b">
        <v>0</v>
      </c>
      <c r="N3471" s="4">
        <v>63</v>
      </c>
      <c r="O3471" s="16">
        <f>(E3471/D3471)*100</f>
        <v>113.39285714285714</v>
      </c>
      <c r="P3471" s="7">
        <f t="shared" si="164"/>
        <v>50.396825396825399</v>
      </c>
      <c r="Q3471" s="4" t="str">
        <f>LEFT(T3471,FIND("/",T3471,1)-1)</f>
        <v>theater</v>
      </c>
      <c r="R3471" s="4" t="str">
        <f>RIGHT(T3471,LEN(T3471)-FIND("/",T3471))</f>
        <v>plays</v>
      </c>
      <c r="S3471" s="4" t="b">
        <v>1</v>
      </c>
      <c r="T3471" s="4" t="s">
        <v>8271</v>
      </c>
    </row>
    <row r="3472" spans="1:20" x14ac:dyDescent="0.3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11">
        <f t="shared" si="162"/>
        <v>42566.693055555552</v>
      </c>
      <c r="K3472" s="4">
        <v>1465345902</v>
      </c>
      <c r="L3472" s="11">
        <f t="shared" si="163"/>
        <v>42528.813680555548</v>
      </c>
      <c r="M3472" s="4" t="b">
        <v>0</v>
      </c>
      <c r="N3472" s="4">
        <v>9</v>
      </c>
      <c r="O3472" s="16">
        <f>(E3472/D3472)*100</f>
        <v>150</v>
      </c>
      <c r="P3472" s="7">
        <f t="shared" si="164"/>
        <v>41.666666666666664</v>
      </c>
      <c r="Q3472" s="4" t="str">
        <f>LEFT(T3472,FIND("/",T3472,1)-1)</f>
        <v>theater</v>
      </c>
      <c r="R3472" s="4" t="str">
        <f>RIGHT(T3472,LEN(T3472)-FIND("/",T3472))</f>
        <v>plays</v>
      </c>
      <c r="S3472" s="4" t="b">
        <v>1</v>
      </c>
      <c r="T3472" s="4" t="s">
        <v>8271</v>
      </c>
    </row>
    <row r="3473" spans="1:20" ht="28.8" x14ac:dyDescent="0.3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11">
        <f t="shared" si="162"/>
        <v>41882.625</v>
      </c>
      <c r="K3473" s="4">
        <v>1405971690</v>
      </c>
      <c r="L3473" s="11">
        <f t="shared" si="163"/>
        <v>41841.612152777772</v>
      </c>
      <c r="M3473" s="4" t="b">
        <v>0</v>
      </c>
      <c r="N3473" s="4">
        <v>30</v>
      </c>
      <c r="O3473" s="16">
        <f>(E3473/D3473)*100</f>
        <v>214.6</v>
      </c>
      <c r="P3473" s="7">
        <f t="shared" si="164"/>
        <v>35.766666666666666</v>
      </c>
      <c r="Q3473" s="4" t="str">
        <f>LEFT(T3473,FIND("/",T3473,1)-1)</f>
        <v>theater</v>
      </c>
      <c r="R3473" s="4" t="str">
        <f>RIGHT(T3473,LEN(T3473)-FIND("/",T3473))</f>
        <v>plays</v>
      </c>
      <c r="S3473" s="4" t="b">
        <v>1</v>
      </c>
      <c r="T3473" s="4" t="s">
        <v>8271</v>
      </c>
    </row>
    <row r="3474" spans="1:20" ht="28.8" x14ac:dyDescent="0.3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11">
        <f t="shared" si="162"/>
        <v>41949.040972222218</v>
      </c>
      <c r="K3474" s="4">
        <v>1413432331</v>
      </c>
      <c r="L3474" s="11">
        <f t="shared" si="163"/>
        <v>41927.962164351848</v>
      </c>
      <c r="M3474" s="4" t="b">
        <v>0</v>
      </c>
      <c r="N3474" s="4">
        <v>23</v>
      </c>
      <c r="O3474" s="16">
        <f>(E3474/D3474)*100</f>
        <v>102.05</v>
      </c>
      <c r="P3474" s="7">
        <f t="shared" si="164"/>
        <v>88.739130434782609</v>
      </c>
      <c r="Q3474" s="4" t="str">
        <f>LEFT(T3474,FIND("/",T3474,1)-1)</f>
        <v>theater</v>
      </c>
      <c r="R3474" s="4" t="str">
        <f>RIGHT(T3474,LEN(T3474)-FIND("/",T3474))</f>
        <v>plays</v>
      </c>
      <c r="S3474" s="4" t="b">
        <v>1</v>
      </c>
      <c r="T3474" s="4" t="s">
        <v>8271</v>
      </c>
    </row>
    <row r="3475" spans="1:20" ht="28.8" x14ac:dyDescent="0.3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11">
        <f t="shared" si="162"/>
        <v>42083.643749999996</v>
      </c>
      <c r="K3475" s="4">
        <v>1425067296</v>
      </c>
      <c r="L3475" s="11">
        <f t="shared" si="163"/>
        <v>42062.626111111109</v>
      </c>
      <c r="M3475" s="4" t="b">
        <v>0</v>
      </c>
      <c r="N3475" s="4">
        <v>33</v>
      </c>
      <c r="O3475" s="16">
        <f>(E3475/D3475)*100</f>
        <v>100</v>
      </c>
      <c r="P3475" s="7">
        <f t="shared" si="164"/>
        <v>148.4848484848485</v>
      </c>
      <c r="Q3475" s="4" t="str">
        <f>LEFT(T3475,FIND("/",T3475,1)-1)</f>
        <v>theater</v>
      </c>
      <c r="R3475" s="4" t="str">
        <f>RIGHT(T3475,LEN(T3475)-FIND("/",T3475))</f>
        <v>plays</v>
      </c>
      <c r="S3475" s="4" t="b">
        <v>1</v>
      </c>
      <c r="T3475" s="4" t="s">
        <v>8271</v>
      </c>
    </row>
    <row r="3476" spans="1:20" ht="28.8" x14ac:dyDescent="0.3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11">
        <f t="shared" si="162"/>
        <v>42571.293182870366</v>
      </c>
      <c r="K3476" s="4">
        <v>1466424131</v>
      </c>
      <c r="L3476" s="11">
        <f t="shared" si="163"/>
        <v>42541.293182870366</v>
      </c>
      <c r="M3476" s="4" t="b">
        <v>0</v>
      </c>
      <c r="N3476" s="4">
        <v>39</v>
      </c>
      <c r="O3476" s="16">
        <f>(E3476/D3476)*100</f>
        <v>101</v>
      </c>
      <c r="P3476" s="7">
        <f t="shared" si="164"/>
        <v>51.794871794871796</v>
      </c>
      <c r="Q3476" s="4" t="str">
        <f>LEFT(T3476,FIND("/",T3476,1)-1)</f>
        <v>theater</v>
      </c>
      <c r="R3476" s="4" t="str">
        <f>RIGHT(T3476,LEN(T3476)-FIND("/",T3476))</f>
        <v>plays</v>
      </c>
      <c r="S3476" s="4" t="b">
        <v>1</v>
      </c>
      <c r="T3476" s="4" t="s">
        <v>8271</v>
      </c>
    </row>
    <row r="3477" spans="1:20" x14ac:dyDescent="0.3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11">
        <f t="shared" si="162"/>
        <v>41945.791666666664</v>
      </c>
      <c r="K3477" s="4">
        <v>1412629704</v>
      </c>
      <c r="L3477" s="11">
        <f t="shared" si="163"/>
        <v>41918.672499999993</v>
      </c>
      <c r="M3477" s="4" t="b">
        <v>0</v>
      </c>
      <c r="N3477" s="4">
        <v>17</v>
      </c>
      <c r="O3477" s="16">
        <f>(E3477/D3477)*100</f>
        <v>113.33333333333333</v>
      </c>
      <c r="P3477" s="7">
        <f t="shared" si="164"/>
        <v>20</v>
      </c>
      <c r="Q3477" s="4" t="str">
        <f>LEFT(T3477,FIND("/",T3477,1)-1)</f>
        <v>theater</v>
      </c>
      <c r="R3477" s="4" t="str">
        <f>RIGHT(T3477,LEN(T3477)-FIND("/",T3477))</f>
        <v>plays</v>
      </c>
      <c r="S3477" s="4" t="b">
        <v>1</v>
      </c>
      <c r="T3477" s="4" t="s">
        <v>8271</v>
      </c>
    </row>
    <row r="3478" spans="1:20" ht="28.8" x14ac:dyDescent="0.3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11">
        <f t="shared" si="162"/>
        <v>41938.916666666664</v>
      </c>
      <c r="K3478" s="4">
        <v>1412836990</v>
      </c>
      <c r="L3478" s="11">
        <f t="shared" si="163"/>
        <v>41921.071643518517</v>
      </c>
      <c r="M3478" s="4" t="b">
        <v>0</v>
      </c>
      <c r="N3478" s="4">
        <v>6</v>
      </c>
      <c r="O3478" s="16">
        <f>(E3478/D3478)*100</f>
        <v>104</v>
      </c>
      <c r="P3478" s="7">
        <f t="shared" si="164"/>
        <v>52</v>
      </c>
      <c r="Q3478" s="4" t="str">
        <f>LEFT(T3478,FIND("/",T3478,1)-1)</f>
        <v>theater</v>
      </c>
      <c r="R3478" s="4" t="str">
        <f>RIGHT(T3478,LEN(T3478)-FIND("/",T3478))</f>
        <v>plays</v>
      </c>
      <c r="S3478" s="4" t="b">
        <v>1</v>
      </c>
      <c r="T3478" s="4" t="s">
        <v>8271</v>
      </c>
    </row>
    <row r="3479" spans="1:20" x14ac:dyDescent="0.3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11">
        <f t="shared" si="162"/>
        <v>42140.916666666664</v>
      </c>
      <c r="K3479" s="4">
        <v>1430761243</v>
      </c>
      <c r="L3479" s="11">
        <f t="shared" si="163"/>
        <v>42128.528275462959</v>
      </c>
      <c r="M3479" s="4" t="b">
        <v>0</v>
      </c>
      <c r="N3479" s="4">
        <v>39</v>
      </c>
      <c r="O3479" s="16">
        <f>(E3479/D3479)*100</f>
        <v>115.33333333333333</v>
      </c>
      <c r="P3479" s="7">
        <f t="shared" si="164"/>
        <v>53.230769230769234</v>
      </c>
      <c r="Q3479" s="4" t="str">
        <f>LEFT(T3479,FIND("/",T3479,1)-1)</f>
        <v>theater</v>
      </c>
      <c r="R3479" s="4" t="str">
        <f>RIGHT(T3479,LEN(T3479)-FIND("/",T3479))</f>
        <v>plays</v>
      </c>
      <c r="S3479" s="4" t="b">
        <v>1</v>
      </c>
      <c r="T3479" s="4" t="s">
        <v>8271</v>
      </c>
    </row>
    <row r="3480" spans="1:20" ht="28.8" x14ac:dyDescent="0.3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11">
        <f t="shared" si="162"/>
        <v>42079.666666666664</v>
      </c>
      <c r="K3480" s="4">
        <v>1424296822</v>
      </c>
      <c r="L3480" s="11">
        <f t="shared" si="163"/>
        <v>42053.708587962967</v>
      </c>
      <c r="M3480" s="4" t="b">
        <v>0</v>
      </c>
      <c r="N3480" s="4">
        <v>57</v>
      </c>
      <c r="O3480" s="16">
        <f>(E3480/D3480)*100</f>
        <v>112.85000000000001</v>
      </c>
      <c r="P3480" s="7">
        <f t="shared" si="164"/>
        <v>39.596491228070178</v>
      </c>
      <c r="Q3480" s="4" t="str">
        <f>LEFT(T3480,FIND("/",T3480,1)-1)</f>
        <v>theater</v>
      </c>
      <c r="R3480" s="4" t="str">
        <f>RIGHT(T3480,LEN(T3480)-FIND("/",T3480))</f>
        <v>plays</v>
      </c>
      <c r="S3480" s="4" t="b">
        <v>1</v>
      </c>
      <c r="T3480" s="4" t="s">
        <v>8271</v>
      </c>
    </row>
    <row r="3481" spans="1:20" x14ac:dyDescent="0.3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11">
        <f t="shared" si="162"/>
        <v>41811.646759259253</v>
      </c>
      <c r="K3481" s="4">
        <v>1400790680</v>
      </c>
      <c r="L3481" s="11">
        <f t="shared" si="163"/>
        <v>41781.646759259253</v>
      </c>
      <c r="M3481" s="4" t="b">
        <v>0</v>
      </c>
      <c r="N3481" s="4">
        <v>56</v>
      </c>
      <c r="O3481" s="16">
        <f>(E3481/D3481)*100</f>
        <v>127.86666666666666</v>
      </c>
      <c r="P3481" s="7">
        <f t="shared" si="164"/>
        <v>34.25</v>
      </c>
      <c r="Q3481" s="4" t="str">
        <f>LEFT(T3481,FIND("/",T3481,1)-1)</f>
        <v>theater</v>
      </c>
      <c r="R3481" s="4" t="str">
        <f>RIGHT(T3481,LEN(T3481)-FIND("/",T3481))</f>
        <v>plays</v>
      </c>
      <c r="S3481" s="4" t="b">
        <v>1</v>
      </c>
      <c r="T3481" s="4" t="s">
        <v>8271</v>
      </c>
    </row>
    <row r="3482" spans="1:20" ht="28.8" x14ac:dyDescent="0.3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11">
        <f t="shared" si="162"/>
        <v>42195.666666666664</v>
      </c>
      <c r="K3482" s="4">
        <v>1434440227</v>
      </c>
      <c r="L3482" s="11">
        <f t="shared" si="163"/>
        <v>42171.109108796292</v>
      </c>
      <c r="M3482" s="4" t="b">
        <v>0</v>
      </c>
      <c r="N3482" s="4">
        <v>13</v>
      </c>
      <c r="O3482" s="16">
        <f>(E3482/D3482)*100</f>
        <v>142.66666666666669</v>
      </c>
      <c r="P3482" s="7">
        <f t="shared" si="164"/>
        <v>164.61538461538461</v>
      </c>
      <c r="Q3482" s="4" t="str">
        <f>LEFT(T3482,FIND("/",T3482,1)-1)</f>
        <v>theater</v>
      </c>
      <c r="R3482" s="4" t="str">
        <f>RIGHT(T3482,LEN(T3482)-FIND("/",T3482))</f>
        <v>plays</v>
      </c>
      <c r="S3482" s="4" t="b">
        <v>1</v>
      </c>
      <c r="T3482" s="4" t="s">
        <v>8271</v>
      </c>
    </row>
    <row r="3483" spans="1:20" ht="28.8" x14ac:dyDescent="0.3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11">
        <f t="shared" si="162"/>
        <v>42006.039212962954</v>
      </c>
      <c r="K3483" s="4">
        <v>1418709388</v>
      </c>
      <c r="L3483" s="11">
        <f t="shared" si="163"/>
        <v>41989.039212962954</v>
      </c>
      <c r="M3483" s="4" t="b">
        <v>0</v>
      </c>
      <c r="N3483" s="4">
        <v>95</v>
      </c>
      <c r="O3483" s="16">
        <f>(E3483/D3483)*100</f>
        <v>118.8</v>
      </c>
      <c r="P3483" s="7">
        <f t="shared" si="164"/>
        <v>125.05263157894737</v>
      </c>
      <c r="Q3483" s="4" t="str">
        <f>LEFT(T3483,FIND("/",T3483,1)-1)</f>
        <v>theater</v>
      </c>
      <c r="R3483" s="4" t="str">
        <f>RIGHT(T3483,LEN(T3483)-FIND("/",T3483))</f>
        <v>plays</v>
      </c>
      <c r="S3483" s="4" t="b">
        <v>1</v>
      </c>
      <c r="T3483" s="4" t="s">
        <v>8271</v>
      </c>
    </row>
    <row r="3484" spans="1:20" x14ac:dyDescent="0.3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11">
        <f t="shared" si="162"/>
        <v>41826.563263888886</v>
      </c>
      <c r="K3484" s="4">
        <v>1402079466</v>
      </c>
      <c r="L3484" s="11">
        <f t="shared" si="163"/>
        <v>41796.563263888886</v>
      </c>
      <c r="M3484" s="4" t="b">
        <v>0</v>
      </c>
      <c r="N3484" s="4">
        <v>80</v>
      </c>
      <c r="O3484" s="16">
        <f>(E3484/D3484)*100</f>
        <v>138.33333333333334</v>
      </c>
      <c r="P3484" s="7">
        <f t="shared" si="164"/>
        <v>51.875</v>
      </c>
      <c r="Q3484" s="4" t="str">
        <f>LEFT(T3484,FIND("/",T3484,1)-1)</f>
        <v>theater</v>
      </c>
      <c r="R3484" s="4" t="str">
        <f>RIGHT(T3484,LEN(T3484)-FIND("/",T3484))</f>
        <v>plays</v>
      </c>
      <c r="S3484" s="4" t="b">
        <v>1</v>
      </c>
      <c r="T3484" s="4" t="s">
        <v>8271</v>
      </c>
    </row>
    <row r="3485" spans="1:20" x14ac:dyDescent="0.3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11">
        <f t="shared" si="162"/>
        <v>41823.460428240738</v>
      </c>
      <c r="K3485" s="4">
        <v>1401811381</v>
      </c>
      <c r="L3485" s="11">
        <f t="shared" si="163"/>
        <v>41793.460428240738</v>
      </c>
      <c r="M3485" s="4" t="b">
        <v>0</v>
      </c>
      <c r="N3485" s="4">
        <v>133</v>
      </c>
      <c r="O3485" s="16">
        <f>(E3485/D3485)*100</f>
        <v>159.9402985074627</v>
      </c>
      <c r="P3485" s="7">
        <f t="shared" si="164"/>
        <v>40.285714285714285</v>
      </c>
      <c r="Q3485" s="4" t="str">
        <f>LEFT(T3485,FIND("/",T3485,1)-1)</f>
        <v>theater</v>
      </c>
      <c r="R3485" s="4" t="str">
        <f>RIGHT(T3485,LEN(T3485)-FIND("/",T3485))</f>
        <v>plays</v>
      </c>
      <c r="S3485" s="4" t="b">
        <v>1</v>
      </c>
      <c r="T3485" s="4" t="s">
        <v>8271</v>
      </c>
    </row>
    <row r="3486" spans="1:20" ht="28.8" x14ac:dyDescent="0.3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11">
        <f t="shared" si="162"/>
        <v>42536.552071759252</v>
      </c>
      <c r="K3486" s="4">
        <v>1463422499</v>
      </c>
      <c r="L3486" s="11">
        <f t="shared" si="163"/>
        <v>42506.552071759252</v>
      </c>
      <c r="M3486" s="4" t="b">
        <v>0</v>
      </c>
      <c r="N3486" s="4">
        <v>44</v>
      </c>
      <c r="O3486" s="16">
        <f>(E3486/D3486)*100</f>
        <v>114.24000000000001</v>
      </c>
      <c r="P3486" s="7">
        <f t="shared" si="164"/>
        <v>64.909090909090907</v>
      </c>
      <c r="Q3486" s="4" t="str">
        <f>LEFT(T3486,FIND("/",T3486,1)-1)</f>
        <v>theater</v>
      </c>
      <c r="R3486" s="4" t="str">
        <f>RIGHT(T3486,LEN(T3486)-FIND("/",T3486))</f>
        <v>plays</v>
      </c>
      <c r="S3486" s="4" t="b">
        <v>1</v>
      </c>
      <c r="T3486" s="4" t="s">
        <v>8271</v>
      </c>
    </row>
    <row r="3487" spans="1:20" ht="28.8" x14ac:dyDescent="0.3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11">
        <f t="shared" si="162"/>
        <v>42402.484722222223</v>
      </c>
      <c r="K3487" s="4">
        <v>1451839080</v>
      </c>
      <c r="L3487" s="11">
        <f t="shared" si="163"/>
        <v>42372.484722222223</v>
      </c>
      <c r="M3487" s="4" t="b">
        <v>0</v>
      </c>
      <c r="N3487" s="4">
        <v>30</v>
      </c>
      <c r="O3487" s="16">
        <f>(E3487/D3487)*100</f>
        <v>100.60606060606061</v>
      </c>
      <c r="P3487" s="7">
        <f t="shared" si="164"/>
        <v>55.333333333333336</v>
      </c>
      <c r="Q3487" s="4" t="str">
        <f>LEFT(T3487,FIND("/",T3487,1)-1)</f>
        <v>theater</v>
      </c>
      <c r="R3487" s="4" t="str">
        <f>RIGHT(T3487,LEN(T3487)-FIND("/",T3487))</f>
        <v>plays</v>
      </c>
      <c r="S3487" s="4" t="b">
        <v>1</v>
      </c>
      <c r="T3487" s="4" t="s">
        <v>8271</v>
      </c>
    </row>
    <row r="3488" spans="1:20" ht="28.8" x14ac:dyDescent="0.3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11">
        <f t="shared" si="162"/>
        <v>42158.082638888889</v>
      </c>
      <c r="K3488" s="4">
        <v>1430600401</v>
      </c>
      <c r="L3488" s="11">
        <f t="shared" si="163"/>
        <v>42126.666678240734</v>
      </c>
      <c r="M3488" s="4" t="b">
        <v>0</v>
      </c>
      <c r="N3488" s="4">
        <v>56</v>
      </c>
      <c r="O3488" s="16">
        <f>(E3488/D3488)*100</f>
        <v>155.20000000000002</v>
      </c>
      <c r="P3488" s="7">
        <f t="shared" si="164"/>
        <v>83.142857142857139</v>
      </c>
      <c r="Q3488" s="4" t="str">
        <f>LEFT(T3488,FIND("/",T3488,1)-1)</f>
        <v>theater</v>
      </c>
      <c r="R3488" s="4" t="str">
        <f>RIGHT(T3488,LEN(T3488)-FIND("/",T3488))</f>
        <v>plays</v>
      </c>
      <c r="S3488" s="4" t="b">
        <v>1</v>
      </c>
      <c r="T3488" s="4" t="s">
        <v>8271</v>
      </c>
    </row>
    <row r="3489" spans="1:20" ht="28.8" x14ac:dyDescent="0.3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11">
        <f t="shared" si="162"/>
        <v>42179.732083333329</v>
      </c>
      <c r="K3489" s="4">
        <v>1432593252</v>
      </c>
      <c r="L3489" s="11">
        <f t="shared" si="163"/>
        <v>42149.732083333329</v>
      </c>
      <c r="M3489" s="4" t="b">
        <v>0</v>
      </c>
      <c r="N3489" s="4">
        <v>66</v>
      </c>
      <c r="O3489" s="16">
        <f>(E3489/D3489)*100</f>
        <v>127.75000000000001</v>
      </c>
      <c r="P3489" s="7">
        <f t="shared" si="164"/>
        <v>38.712121212121211</v>
      </c>
      <c r="Q3489" s="4" t="str">
        <f>LEFT(T3489,FIND("/",T3489,1)-1)</f>
        <v>theater</v>
      </c>
      <c r="R3489" s="4" t="str">
        <f>RIGHT(T3489,LEN(T3489)-FIND("/",T3489))</f>
        <v>plays</v>
      </c>
      <c r="S3489" s="4" t="b">
        <v>1</v>
      </c>
      <c r="T3489" s="4" t="s">
        <v>8271</v>
      </c>
    </row>
    <row r="3490" spans="1:20" ht="28.8" x14ac:dyDescent="0.3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11">
        <f t="shared" si="162"/>
        <v>42111.458333333336</v>
      </c>
      <c r="K3490" s="4">
        <v>1427221560</v>
      </c>
      <c r="L3490" s="11">
        <f t="shared" si="163"/>
        <v>42087.55972222222</v>
      </c>
      <c r="M3490" s="4" t="b">
        <v>0</v>
      </c>
      <c r="N3490" s="4">
        <v>29</v>
      </c>
      <c r="O3490" s="16">
        <f>(E3490/D3490)*100</f>
        <v>121.2</v>
      </c>
      <c r="P3490" s="7">
        <f t="shared" si="164"/>
        <v>125.37931034482759</v>
      </c>
      <c r="Q3490" s="4" t="str">
        <f>LEFT(T3490,FIND("/",T3490,1)-1)</f>
        <v>theater</v>
      </c>
      <c r="R3490" s="4" t="str">
        <f>RIGHT(T3490,LEN(T3490)-FIND("/",T3490))</f>
        <v>plays</v>
      </c>
      <c r="S3490" s="4" t="b">
        <v>1</v>
      </c>
      <c r="T3490" s="4" t="s">
        <v>8271</v>
      </c>
    </row>
    <row r="3491" spans="1:20" ht="28.8" x14ac:dyDescent="0.3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11">
        <f t="shared" si="162"/>
        <v>41783.666666666664</v>
      </c>
      <c r="K3491" s="4">
        <v>1398352531</v>
      </c>
      <c r="L3491" s="11">
        <f t="shared" si="163"/>
        <v>41753.427442129629</v>
      </c>
      <c r="M3491" s="4" t="b">
        <v>0</v>
      </c>
      <c r="N3491" s="4">
        <v>72</v>
      </c>
      <c r="O3491" s="16">
        <f>(E3491/D3491)*100</f>
        <v>112.7</v>
      </c>
      <c r="P3491" s="7">
        <f t="shared" si="164"/>
        <v>78.263888888888886</v>
      </c>
      <c r="Q3491" s="4" t="str">
        <f>LEFT(T3491,FIND("/",T3491,1)-1)</f>
        <v>theater</v>
      </c>
      <c r="R3491" s="4" t="str">
        <f>RIGHT(T3491,LEN(T3491)-FIND("/",T3491))</f>
        <v>plays</v>
      </c>
      <c r="S3491" s="4" t="b">
        <v>1</v>
      </c>
      <c r="T3491" s="4" t="s">
        <v>8271</v>
      </c>
    </row>
    <row r="3492" spans="1:20" ht="28.8" x14ac:dyDescent="0.3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11">
        <f t="shared" si="162"/>
        <v>42473.594027777777</v>
      </c>
      <c r="K3492" s="4">
        <v>1457982924</v>
      </c>
      <c r="L3492" s="11">
        <f t="shared" si="163"/>
        <v>42443.594027777777</v>
      </c>
      <c r="M3492" s="4" t="b">
        <v>0</v>
      </c>
      <c r="N3492" s="4">
        <v>27</v>
      </c>
      <c r="O3492" s="16">
        <f>(E3492/D3492)*100</f>
        <v>127.49999999999999</v>
      </c>
      <c r="P3492" s="7">
        <f t="shared" si="164"/>
        <v>47.222222222222221</v>
      </c>
      <c r="Q3492" s="4" t="str">
        <f>LEFT(T3492,FIND("/",T3492,1)-1)</f>
        <v>theater</v>
      </c>
      <c r="R3492" s="4" t="str">
        <f>RIGHT(T3492,LEN(T3492)-FIND("/",T3492))</f>
        <v>plays</v>
      </c>
      <c r="S3492" s="4" t="b">
        <v>1</v>
      </c>
      <c r="T3492" s="4" t="s">
        <v>8271</v>
      </c>
    </row>
    <row r="3493" spans="1:20" ht="28.8" x14ac:dyDescent="0.3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11">
        <f t="shared" si="162"/>
        <v>42142.041481481479</v>
      </c>
      <c r="K3493" s="4">
        <v>1430114384</v>
      </c>
      <c r="L3493" s="11">
        <f t="shared" si="163"/>
        <v>42121.041481481479</v>
      </c>
      <c r="M3493" s="4" t="b">
        <v>0</v>
      </c>
      <c r="N3493" s="4">
        <v>10</v>
      </c>
      <c r="O3493" s="16">
        <f>(E3493/D3493)*100</f>
        <v>158.20000000000002</v>
      </c>
      <c r="P3493" s="7">
        <f t="shared" si="164"/>
        <v>79.099999999999994</v>
      </c>
      <c r="Q3493" s="4" t="str">
        <f>LEFT(T3493,FIND("/",T3493,1)-1)</f>
        <v>theater</v>
      </c>
      <c r="R3493" s="4" t="str">
        <f>RIGHT(T3493,LEN(T3493)-FIND("/",T3493))</f>
        <v>plays</v>
      </c>
      <c r="S3493" s="4" t="b">
        <v>1</v>
      </c>
      <c r="T3493" s="4" t="s">
        <v>8271</v>
      </c>
    </row>
    <row r="3494" spans="1:20" ht="28.8" x14ac:dyDescent="0.3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11">
        <f t="shared" si="162"/>
        <v>42302.800891203697</v>
      </c>
      <c r="K3494" s="4">
        <v>1442794397</v>
      </c>
      <c r="L3494" s="11">
        <f t="shared" si="163"/>
        <v>42267.800891203697</v>
      </c>
      <c r="M3494" s="4" t="b">
        <v>0</v>
      </c>
      <c r="N3494" s="4">
        <v>35</v>
      </c>
      <c r="O3494" s="16">
        <f>(E3494/D3494)*100</f>
        <v>105.26894736842105</v>
      </c>
      <c r="P3494" s="7">
        <f t="shared" si="164"/>
        <v>114.29199999999999</v>
      </c>
      <c r="Q3494" s="4" t="str">
        <f>LEFT(T3494,FIND("/",T3494,1)-1)</f>
        <v>theater</v>
      </c>
      <c r="R3494" s="4" t="str">
        <f>RIGHT(T3494,LEN(T3494)-FIND("/",T3494))</f>
        <v>plays</v>
      </c>
      <c r="S3494" s="4" t="b">
        <v>1</v>
      </c>
      <c r="T3494" s="4" t="s">
        <v>8271</v>
      </c>
    </row>
    <row r="3495" spans="1:20" ht="28.8" x14ac:dyDescent="0.3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11">
        <f t="shared" si="162"/>
        <v>41868.007638888885</v>
      </c>
      <c r="K3495" s="4">
        <v>1406580436</v>
      </c>
      <c r="L3495" s="11">
        <f t="shared" si="163"/>
        <v>41848.657824074071</v>
      </c>
      <c r="M3495" s="4" t="b">
        <v>0</v>
      </c>
      <c r="N3495" s="4">
        <v>29</v>
      </c>
      <c r="O3495" s="16">
        <f>(E3495/D3495)*100</f>
        <v>100</v>
      </c>
      <c r="P3495" s="7">
        <f t="shared" si="164"/>
        <v>51.724137931034484</v>
      </c>
      <c r="Q3495" s="4" t="str">
        <f>LEFT(T3495,FIND("/",T3495,1)-1)</f>
        <v>theater</v>
      </c>
      <c r="R3495" s="4" t="str">
        <f>RIGHT(T3495,LEN(T3495)-FIND("/",T3495))</f>
        <v>plays</v>
      </c>
      <c r="S3495" s="4" t="b">
        <v>1</v>
      </c>
      <c r="T3495" s="4" t="s">
        <v>8271</v>
      </c>
    </row>
    <row r="3496" spans="1:20" ht="28.8" x14ac:dyDescent="0.3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11">
        <f t="shared" si="162"/>
        <v>42700.041666666664</v>
      </c>
      <c r="K3496" s="4">
        <v>1479186575</v>
      </c>
      <c r="L3496" s="11">
        <f t="shared" si="163"/>
        <v>42689.006655092591</v>
      </c>
      <c r="M3496" s="4" t="b">
        <v>0</v>
      </c>
      <c r="N3496" s="4">
        <v>13</v>
      </c>
      <c r="O3496" s="16">
        <f>(E3496/D3496)*100</f>
        <v>100</v>
      </c>
      <c r="P3496" s="7">
        <f t="shared" si="164"/>
        <v>30.76923076923077</v>
      </c>
      <c r="Q3496" s="4" t="str">
        <f>LEFT(T3496,FIND("/",T3496,1)-1)</f>
        <v>theater</v>
      </c>
      <c r="R3496" s="4" t="str">
        <f>RIGHT(T3496,LEN(T3496)-FIND("/",T3496))</f>
        <v>plays</v>
      </c>
      <c r="S3496" s="4" t="b">
        <v>1</v>
      </c>
      <c r="T3496" s="4" t="s">
        <v>8271</v>
      </c>
    </row>
    <row r="3497" spans="1:20" ht="28.8" x14ac:dyDescent="0.3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11">
        <f t="shared" si="162"/>
        <v>41944.512499999997</v>
      </c>
      <c r="K3497" s="4">
        <v>1412360309</v>
      </c>
      <c r="L3497" s="11">
        <f t="shared" si="163"/>
        <v>41915.554502314815</v>
      </c>
      <c r="M3497" s="4" t="b">
        <v>0</v>
      </c>
      <c r="N3497" s="4">
        <v>72</v>
      </c>
      <c r="O3497" s="16">
        <f>(E3497/D3497)*100</f>
        <v>106.86</v>
      </c>
      <c r="P3497" s="7">
        <f t="shared" si="164"/>
        <v>74.208333333333329</v>
      </c>
      <c r="Q3497" s="4" t="str">
        <f>LEFT(T3497,FIND("/",T3497,1)-1)</f>
        <v>theater</v>
      </c>
      <c r="R3497" s="4" t="str">
        <f>RIGHT(T3497,LEN(T3497)-FIND("/",T3497))</f>
        <v>plays</v>
      </c>
      <c r="S3497" s="4" t="b">
        <v>1</v>
      </c>
      <c r="T3497" s="4" t="s">
        <v>8271</v>
      </c>
    </row>
    <row r="3498" spans="1:20" ht="28.8" x14ac:dyDescent="0.3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11">
        <f t="shared" si="162"/>
        <v>42624.638495370367</v>
      </c>
      <c r="K3498" s="4">
        <v>1470169166</v>
      </c>
      <c r="L3498" s="11">
        <f t="shared" si="163"/>
        <v>42584.638495370367</v>
      </c>
      <c r="M3498" s="4" t="b">
        <v>0</v>
      </c>
      <c r="N3498" s="4">
        <v>78</v>
      </c>
      <c r="O3498" s="16">
        <f>(E3498/D3498)*100</f>
        <v>124.4</v>
      </c>
      <c r="P3498" s="7">
        <f t="shared" si="164"/>
        <v>47.846153846153847</v>
      </c>
      <c r="Q3498" s="4" t="str">
        <f>LEFT(T3498,FIND("/",T3498,1)-1)</f>
        <v>theater</v>
      </c>
      <c r="R3498" s="4" t="str">
        <f>RIGHT(T3498,LEN(T3498)-FIND("/",T3498))</f>
        <v>plays</v>
      </c>
      <c r="S3498" s="4" t="b">
        <v>1</v>
      </c>
      <c r="T3498" s="4" t="s">
        <v>8271</v>
      </c>
    </row>
    <row r="3499" spans="1:20" ht="28.8" x14ac:dyDescent="0.3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11">
        <f t="shared" si="162"/>
        <v>42523.708333333336</v>
      </c>
      <c r="K3499" s="4">
        <v>1463852904</v>
      </c>
      <c r="L3499" s="11">
        <f t="shared" si="163"/>
        <v>42511.533611111103</v>
      </c>
      <c r="M3499" s="4" t="b">
        <v>0</v>
      </c>
      <c r="N3499" s="4">
        <v>49</v>
      </c>
      <c r="O3499" s="16">
        <f>(E3499/D3499)*100</f>
        <v>108.70406189555126</v>
      </c>
      <c r="P3499" s="7">
        <f t="shared" si="164"/>
        <v>34.408163265306122</v>
      </c>
      <c r="Q3499" s="4" t="str">
        <f>LEFT(T3499,FIND("/",T3499,1)-1)</f>
        <v>theater</v>
      </c>
      <c r="R3499" s="4" t="str">
        <f>RIGHT(T3499,LEN(T3499)-FIND("/",T3499))</f>
        <v>plays</v>
      </c>
      <c r="S3499" s="4" t="b">
        <v>1</v>
      </c>
      <c r="T3499" s="4" t="s">
        <v>8271</v>
      </c>
    </row>
    <row r="3500" spans="1:20" ht="28.8" x14ac:dyDescent="0.3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11">
        <f t="shared" si="162"/>
        <v>42518.697222222218</v>
      </c>
      <c r="K3500" s="4">
        <v>1459309704</v>
      </c>
      <c r="L3500" s="11">
        <f t="shared" si="163"/>
        <v>42458.950277777774</v>
      </c>
      <c r="M3500" s="4" t="b">
        <v>0</v>
      </c>
      <c r="N3500" s="4">
        <v>42</v>
      </c>
      <c r="O3500" s="16">
        <f>(E3500/D3500)*100</f>
        <v>102.42424242424242</v>
      </c>
      <c r="P3500" s="7">
        <f t="shared" si="164"/>
        <v>40.238095238095241</v>
      </c>
      <c r="Q3500" s="4" t="str">
        <f>LEFT(T3500,FIND("/",T3500,1)-1)</f>
        <v>theater</v>
      </c>
      <c r="R3500" s="4" t="str">
        <f>RIGHT(T3500,LEN(T3500)-FIND("/",T3500))</f>
        <v>plays</v>
      </c>
      <c r="S3500" s="4" t="b">
        <v>1</v>
      </c>
      <c r="T3500" s="4" t="s">
        <v>8271</v>
      </c>
    </row>
    <row r="3501" spans="1:20" ht="28.8" x14ac:dyDescent="0.3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11">
        <f t="shared" si="162"/>
        <v>42186.082638888889</v>
      </c>
      <c r="K3501" s="4">
        <v>1431046325</v>
      </c>
      <c r="L3501" s="11">
        <f t="shared" si="163"/>
        <v>42131.827835648146</v>
      </c>
      <c r="M3501" s="4" t="b">
        <v>0</v>
      </c>
      <c r="N3501" s="4">
        <v>35</v>
      </c>
      <c r="O3501" s="16">
        <f>(E3501/D3501)*100</f>
        <v>105.5</v>
      </c>
      <c r="P3501" s="7">
        <f t="shared" si="164"/>
        <v>60.285714285714285</v>
      </c>
      <c r="Q3501" s="4" t="str">
        <f>LEFT(T3501,FIND("/",T3501,1)-1)</f>
        <v>theater</v>
      </c>
      <c r="R3501" s="4" t="str">
        <f>RIGHT(T3501,LEN(T3501)-FIND("/",T3501))</f>
        <v>plays</v>
      </c>
      <c r="S3501" s="4" t="b">
        <v>1</v>
      </c>
      <c r="T3501" s="4" t="s">
        <v>8271</v>
      </c>
    </row>
    <row r="3502" spans="1:20" ht="28.8" x14ac:dyDescent="0.3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11">
        <f t="shared" si="162"/>
        <v>42435.999305555553</v>
      </c>
      <c r="K3502" s="4">
        <v>1455919438</v>
      </c>
      <c r="L3502" s="11">
        <f t="shared" si="163"/>
        <v>42419.711087962954</v>
      </c>
      <c r="M3502" s="4" t="b">
        <v>0</v>
      </c>
      <c r="N3502" s="4">
        <v>42</v>
      </c>
      <c r="O3502" s="16">
        <f>(E3502/D3502)*100</f>
        <v>106.3</v>
      </c>
      <c r="P3502" s="7">
        <f t="shared" si="164"/>
        <v>25.30952380952381</v>
      </c>
      <c r="Q3502" s="4" t="str">
        <f>LEFT(T3502,FIND("/",T3502,1)-1)</f>
        <v>theater</v>
      </c>
      <c r="R3502" s="4" t="str">
        <f>RIGHT(T3502,LEN(T3502)-FIND("/",T3502))</f>
        <v>plays</v>
      </c>
      <c r="S3502" s="4" t="b">
        <v>1</v>
      </c>
      <c r="T3502" s="4" t="s">
        <v>8271</v>
      </c>
    </row>
    <row r="3503" spans="1:20" ht="28.8" x14ac:dyDescent="0.3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11">
        <f t="shared" si="162"/>
        <v>42258.555497685178</v>
      </c>
      <c r="K3503" s="4">
        <v>1439835595</v>
      </c>
      <c r="L3503" s="11">
        <f t="shared" si="163"/>
        <v>42233.555497685178</v>
      </c>
      <c r="M3503" s="4" t="b">
        <v>0</v>
      </c>
      <c r="N3503" s="4">
        <v>42</v>
      </c>
      <c r="O3503" s="16">
        <f>(E3503/D3503)*100</f>
        <v>100.66666666666666</v>
      </c>
      <c r="P3503" s="7">
        <f t="shared" si="164"/>
        <v>35.952380952380949</v>
      </c>
      <c r="Q3503" s="4" t="str">
        <f>LEFT(T3503,FIND("/",T3503,1)-1)</f>
        <v>theater</v>
      </c>
      <c r="R3503" s="4" t="str">
        <f>RIGHT(T3503,LEN(T3503)-FIND("/",T3503))</f>
        <v>plays</v>
      </c>
      <c r="S3503" s="4" t="b">
        <v>1</v>
      </c>
      <c r="T3503" s="4" t="s">
        <v>8271</v>
      </c>
    </row>
    <row r="3504" spans="1:20" ht="28.8" x14ac:dyDescent="0.3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11">
        <f t="shared" si="162"/>
        <v>42444.957638888889</v>
      </c>
      <c r="K3504" s="4">
        <v>1456862924</v>
      </c>
      <c r="L3504" s="11">
        <f t="shared" si="163"/>
        <v>42430.631064814814</v>
      </c>
      <c r="M3504" s="4" t="b">
        <v>0</v>
      </c>
      <c r="N3504" s="4">
        <v>31</v>
      </c>
      <c r="O3504" s="16">
        <f>(E3504/D3504)*100</f>
        <v>105.4</v>
      </c>
      <c r="P3504" s="7">
        <f t="shared" si="164"/>
        <v>136</v>
      </c>
      <c r="Q3504" s="4" t="str">
        <f>LEFT(T3504,FIND("/",T3504,1)-1)</f>
        <v>theater</v>
      </c>
      <c r="R3504" s="4" t="str">
        <f>RIGHT(T3504,LEN(T3504)-FIND("/",T3504))</f>
        <v>plays</v>
      </c>
      <c r="S3504" s="4" t="b">
        <v>1</v>
      </c>
      <c r="T3504" s="4" t="s">
        <v>8271</v>
      </c>
    </row>
    <row r="3505" spans="1:20" x14ac:dyDescent="0.3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11">
        <f t="shared" si="162"/>
        <v>42575.27</v>
      </c>
      <c r="K3505" s="4">
        <v>1466767728</v>
      </c>
      <c r="L3505" s="11">
        <f t="shared" si="163"/>
        <v>42545.27</v>
      </c>
      <c r="M3505" s="4" t="b">
        <v>0</v>
      </c>
      <c r="N3505" s="4">
        <v>38</v>
      </c>
      <c r="O3505" s="16">
        <f>(E3505/D3505)*100</f>
        <v>107.55999999999999</v>
      </c>
      <c r="P3505" s="7">
        <f t="shared" si="164"/>
        <v>70.763157894736835</v>
      </c>
      <c r="Q3505" s="4" t="str">
        <f>LEFT(T3505,FIND("/",T3505,1)-1)</f>
        <v>theater</v>
      </c>
      <c r="R3505" s="4" t="str">
        <f>RIGHT(T3505,LEN(T3505)-FIND("/",T3505))</f>
        <v>plays</v>
      </c>
      <c r="S3505" s="4" t="b">
        <v>1</v>
      </c>
      <c r="T3505" s="4" t="s">
        <v>8271</v>
      </c>
    </row>
    <row r="3506" spans="1:20" ht="28.8" x14ac:dyDescent="0.3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11">
        <f t="shared" si="162"/>
        <v>42327.582071759258</v>
      </c>
      <c r="K3506" s="4">
        <v>1445363891</v>
      </c>
      <c r="L3506" s="11">
        <f t="shared" si="163"/>
        <v>42297.540405092594</v>
      </c>
      <c r="M3506" s="4" t="b">
        <v>0</v>
      </c>
      <c r="N3506" s="4">
        <v>8</v>
      </c>
      <c r="O3506" s="16">
        <f>(E3506/D3506)*100</f>
        <v>100</v>
      </c>
      <c r="P3506" s="7">
        <f t="shared" si="164"/>
        <v>125</v>
      </c>
      <c r="Q3506" s="4" t="str">
        <f>LEFT(T3506,FIND("/",T3506,1)-1)</f>
        <v>theater</v>
      </c>
      <c r="R3506" s="4" t="str">
        <f>RIGHT(T3506,LEN(T3506)-FIND("/",T3506))</f>
        <v>plays</v>
      </c>
      <c r="S3506" s="4" t="b">
        <v>1</v>
      </c>
      <c r="T3506" s="4" t="s">
        <v>8271</v>
      </c>
    </row>
    <row r="3507" spans="1:20" ht="72" x14ac:dyDescent="0.3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11">
        <f t="shared" si="162"/>
        <v>41771.958333333328</v>
      </c>
      <c r="K3507" s="4">
        <v>1398983245</v>
      </c>
      <c r="L3507" s="11">
        <f t="shared" si="163"/>
        <v>41760.727372685185</v>
      </c>
      <c r="M3507" s="4" t="b">
        <v>0</v>
      </c>
      <c r="N3507" s="4">
        <v>39</v>
      </c>
      <c r="O3507" s="16">
        <f>(E3507/D3507)*100</f>
        <v>103.76</v>
      </c>
      <c r="P3507" s="7">
        <f t="shared" si="164"/>
        <v>66.512820512820511</v>
      </c>
      <c r="Q3507" s="4" t="str">
        <f>LEFT(T3507,FIND("/",T3507,1)-1)</f>
        <v>theater</v>
      </c>
      <c r="R3507" s="4" t="str">
        <f>RIGHT(T3507,LEN(T3507)-FIND("/",T3507))</f>
        <v>plays</v>
      </c>
      <c r="S3507" s="4" t="b">
        <v>1</v>
      </c>
      <c r="T3507" s="4" t="s">
        <v>8271</v>
      </c>
    </row>
    <row r="3508" spans="1:20" ht="28.8" x14ac:dyDescent="0.3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11">
        <f t="shared" si="162"/>
        <v>41874.525925925926</v>
      </c>
      <c r="K3508" s="4">
        <v>1404927440</v>
      </c>
      <c r="L3508" s="11">
        <f t="shared" si="163"/>
        <v>41829.525925925926</v>
      </c>
      <c r="M3508" s="4" t="b">
        <v>0</v>
      </c>
      <c r="N3508" s="4">
        <v>29</v>
      </c>
      <c r="O3508" s="16">
        <f>(E3508/D3508)*100</f>
        <v>101.49999999999999</v>
      </c>
      <c r="P3508" s="7">
        <f t="shared" si="164"/>
        <v>105</v>
      </c>
      <c r="Q3508" s="4" t="str">
        <f>LEFT(T3508,FIND("/",T3508,1)-1)</f>
        <v>theater</v>
      </c>
      <c r="R3508" s="4" t="str">
        <f>RIGHT(T3508,LEN(T3508)-FIND("/",T3508))</f>
        <v>plays</v>
      </c>
      <c r="S3508" s="4" t="b">
        <v>1</v>
      </c>
      <c r="T3508" s="4" t="s">
        <v>8271</v>
      </c>
    </row>
    <row r="3509" spans="1:20" x14ac:dyDescent="0.3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11">
        <f t="shared" si="162"/>
        <v>42521.714548611104</v>
      </c>
      <c r="K3509" s="4">
        <v>1462140537</v>
      </c>
      <c r="L3509" s="11">
        <f t="shared" si="163"/>
        <v>42491.714548611104</v>
      </c>
      <c r="M3509" s="4" t="b">
        <v>0</v>
      </c>
      <c r="N3509" s="4">
        <v>72</v>
      </c>
      <c r="O3509" s="16">
        <f>(E3509/D3509)*100</f>
        <v>104.4</v>
      </c>
      <c r="P3509" s="7">
        <f t="shared" si="164"/>
        <v>145</v>
      </c>
      <c r="Q3509" s="4" t="str">
        <f>LEFT(T3509,FIND("/",T3509,1)-1)</f>
        <v>theater</v>
      </c>
      <c r="R3509" s="4" t="str">
        <f>RIGHT(T3509,LEN(T3509)-FIND("/",T3509))</f>
        <v>plays</v>
      </c>
      <c r="S3509" s="4" t="b">
        <v>1</v>
      </c>
      <c r="T3509" s="4" t="s">
        <v>8271</v>
      </c>
    </row>
    <row r="3510" spans="1:20" ht="28.8" x14ac:dyDescent="0.3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11">
        <f t="shared" si="162"/>
        <v>42500.666666666664</v>
      </c>
      <c r="K3510" s="4">
        <v>1460914253</v>
      </c>
      <c r="L3510" s="11">
        <f t="shared" si="163"/>
        <v>42477.521446759252</v>
      </c>
      <c r="M3510" s="4" t="b">
        <v>0</v>
      </c>
      <c r="N3510" s="4">
        <v>15</v>
      </c>
      <c r="O3510" s="16">
        <f>(E3510/D3510)*100</f>
        <v>180</v>
      </c>
      <c r="P3510" s="7">
        <f t="shared" si="164"/>
        <v>12</v>
      </c>
      <c r="Q3510" s="4" t="str">
        <f>LEFT(T3510,FIND("/",T3510,1)-1)</f>
        <v>theater</v>
      </c>
      <c r="R3510" s="4" t="str">
        <f>RIGHT(T3510,LEN(T3510)-FIND("/",T3510))</f>
        <v>plays</v>
      </c>
      <c r="S3510" s="4" t="b">
        <v>1</v>
      </c>
      <c r="T3510" s="4" t="s">
        <v>8271</v>
      </c>
    </row>
    <row r="3511" spans="1:20" ht="28.8" x14ac:dyDescent="0.3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11">
        <f t="shared" si="162"/>
        <v>41963.996527777774</v>
      </c>
      <c r="K3511" s="4">
        <v>1415392666</v>
      </c>
      <c r="L3511" s="11">
        <f t="shared" si="163"/>
        <v>41950.651226851849</v>
      </c>
      <c r="M3511" s="4" t="b">
        <v>0</v>
      </c>
      <c r="N3511" s="4">
        <v>33</v>
      </c>
      <c r="O3511" s="16">
        <f>(E3511/D3511)*100</f>
        <v>106.33333333333333</v>
      </c>
      <c r="P3511" s="7">
        <f t="shared" si="164"/>
        <v>96.666666666666671</v>
      </c>
      <c r="Q3511" s="4" t="str">
        <f>LEFT(T3511,FIND("/",T3511,1)-1)</f>
        <v>theater</v>
      </c>
      <c r="R3511" s="4" t="str">
        <f>RIGHT(T3511,LEN(T3511)-FIND("/",T3511))</f>
        <v>plays</v>
      </c>
      <c r="S3511" s="4" t="b">
        <v>1</v>
      </c>
      <c r="T3511" s="4" t="s">
        <v>8271</v>
      </c>
    </row>
    <row r="3512" spans="1:20" ht="28.8" x14ac:dyDescent="0.3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11">
        <f t="shared" si="162"/>
        <v>41822.412569444445</v>
      </c>
      <c r="K3512" s="4">
        <v>1402584846</v>
      </c>
      <c r="L3512" s="11">
        <f t="shared" si="163"/>
        <v>41802.412569444445</v>
      </c>
      <c r="M3512" s="4" t="b">
        <v>0</v>
      </c>
      <c r="N3512" s="4">
        <v>15</v>
      </c>
      <c r="O3512" s="16">
        <f>(E3512/D3512)*100</f>
        <v>100.55555555555556</v>
      </c>
      <c r="P3512" s="7">
        <f t="shared" si="164"/>
        <v>60.333333333333336</v>
      </c>
      <c r="Q3512" s="4" t="str">
        <f>LEFT(T3512,FIND("/",T3512,1)-1)</f>
        <v>theater</v>
      </c>
      <c r="R3512" s="4" t="str">
        <f>RIGHT(T3512,LEN(T3512)-FIND("/",T3512))</f>
        <v>plays</v>
      </c>
      <c r="S3512" s="4" t="b">
        <v>1</v>
      </c>
      <c r="T3512" s="4" t="s">
        <v>8271</v>
      </c>
    </row>
    <row r="3513" spans="1:20" x14ac:dyDescent="0.3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11">
        <f t="shared" si="162"/>
        <v>41950.5625</v>
      </c>
      <c r="K3513" s="4">
        <v>1413406695</v>
      </c>
      <c r="L3513" s="11">
        <f t="shared" si="163"/>
        <v>41927.665451388886</v>
      </c>
      <c r="M3513" s="4" t="b">
        <v>0</v>
      </c>
      <c r="N3513" s="4">
        <v>19</v>
      </c>
      <c r="O3513" s="16">
        <f>(E3513/D3513)*100</f>
        <v>101.2</v>
      </c>
      <c r="P3513" s="7">
        <f t="shared" si="164"/>
        <v>79.89473684210526</v>
      </c>
      <c r="Q3513" s="4" t="str">
        <f>LEFT(T3513,FIND("/",T3513,1)-1)</f>
        <v>theater</v>
      </c>
      <c r="R3513" s="4" t="str">
        <f>RIGHT(T3513,LEN(T3513)-FIND("/",T3513))</f>
        <v>plays</v>
      </c>
      <c r="S3513" s="4" t="b">
        <v>1</v>
      </c>
      <c r="T3513" s="4" t="s">
        <v>8271</v>
      </c>
    </row>
    <row r="3514" spans="1:20" ht="28.8" x14ac:dyDescent="0.3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11">
        <f t="shared" si="162"/>
        <v>42117.286944444444</v>
      </c>
      <c r="K3514" s="4">
        <v>1424609592</v>
      </c>
      <c r="L3514" s="11">
        <f t="shared" si="163"/>
        <v>42057.328611111108</v>
      </c>
      <c r="M3514" s="4" t="b">
        <v>0</v>
      </c>
      <c r="N3514" s="4">
        <v>17</v>
      </c>
      <c r="O3514" s="16">
        <f>(E3514/D3514)*100</f>
        <v>100</v>
      </c>
      <c r="P3514" s="7">
        <f t="shared" si="164"/>
        <v>58.823529411764703</v>
      </c>
      <c r="Q3514" s="4" t="str">
        <f>LEFT(T3514,FIND("/",T3514,1)-1)</f>
        <v>theater</v>
      </c>
      <c r="R3514" s="4" t="str">
        <f>RIGHT(T3514,LEN(T3514)-FIND("/",T3514))</f>
        <v>plays</v>
      </c>
      <c r="S3514" s="4" t="b">
        <v>1</v>
      </c>
      <c r="T3514" s="4" t="s">
        <v>8271</v>
      </c>
    </row>
    <row r="3515" spans="1:20" ht="28.8" x14ac:dyDescent="0.3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11">
        <f t="shared" si="162"/>
        <v>41793.999305555553</v>
      </c>
      <c r="K3515" s="4">
        <v>1400725112</v>
      </c>
      <c r="L3515" s="11">
        <f t="shared" si="163"/>
        <v>41780.887870370367</v>
      </c>
      <c r="M3515" s="4" t="b">
        <v>0</v>
      </c>
      <c r="N3515" s="4">
        <v>44</v>
      </c>
      <c r="O3515" s="16">
        <f>(E3515/D3515)*100</f>
        <v>118.39285714285714</v>
      </c>
      <c r="P3515" s="7">
        <f t="shared" si="164"/>
        <v>75.340909090909093</v>
      </c>
      <c r="Q3515" s="4" t="str">
        <f>LEFT(T3515,FIND("/",T3515,1)-1)</f>
        <v>theater</v>
      </c>
      <c r="R3515" s="4" t="str">
        <f>RIGHT(T3515,LEN(T3515)-FIND("/",T3515))</f>
        <v>plays</v>
      </c>
      <c r="S3515" s="4" t="b">
        <v>1</v>
      </c>
      <c r="T3515" s="4" t="s">
        <v>8271</v>
      </c>
    </row>
    <row r="3516" spans="1:20" ht="28.8" x14ac:dyDescent="0.3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11">
        <f t="shared" si="162"/>
        <v>42036.999305555553</v>
      </c>
      <c r="K3516" s="4">
        <v>1421439552</v>
      </c>
      <c r="L3516" s="11">
        <f t="shared" si="163"/>
        <v>42020.638333333329</v>
      </c>
      <c r="M3516" s="4" t="b">
        <v>0</v>
      </c>
      <c r="N3516" s="4">
        <v>10</v>
      </c>
      <c r="O3516" s="16">
        <f>(E3516/D3516)*100</f>
        <v>110.00000000000001</v>
      </c>
      <c r="P3516" s="7">
        <f t="shared" si="164"/>
        <v>55</v>
      </c>
      <c r="Q3516" s="4" t="str">
        <f>LEFT(T3516,FIND("/",T3516,1)-1)</f>
        <v>theater</v>
      </c>
      <c r="R3516" s="4" t="str">
        <f>RIGHT(T3516,LEN(T3516)-FIND("/",T3516))</f>
        <v>plays</v>
      </c>
      <c r="S3516" s="4" t="b">
        <v>1</v>
      </c>
      <c r="T3516" s="4" t="s">
        <v>8271</v>
      </c>
    </row>
    <row r="3517" spans="1:20" x14ac:dyDescent="0.3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11">
        <f t="shared" si="162"/>
        <v>42155.564479166664</v>
      </c>
      <c r="K3517" s="4">
        <v>1430505171</v>
      </c>
      <c r="L3517" s="11">
        <f t="shared" si="163"/>
        <v>42125.564479166664</v>
      </c>
      <c r="M3517" s="4" t="b">
        <v>0</v>
      </c>
      <c r="N3517" s="4">
        <v>46</v>
      </c>
      <c r="O3517" s="16">
        <f>(E3517/D3517)*100</f>
        <v>102.66666666666666</v>
      </c>
      <c r="P3517" s="7">
        <f t="shared" si="164"/>
        <v>66.956521739130437</v>
      </c>
      <c r="Q3517" s="4" t="str">
        <f>LEFT(T3517,FIND("/",T3517,1)-1)</f>
        <v>theater</v>
      </c>
      <c r="R3517" s="4" t="str">
        <f>RIGHT(T3517,LEN(T3517)-FIND("/",T3517))</f>
        <v>plays</v>
      </c>
      <c r="S3517" s="4" t="b">
        <v>1</v>
      </c>
      <c r="T3517" s="4" t="s">
        <v>8271</v>
      </c>
    </row>
    <row r="3518" spans="1:20" ht="28.8" x14ac:dyDescent="0.3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11">
        <f t="shared" si="162"/>
        <v>41889.916666666664</v>
      </c>
      <c r="K3518" s="4">
        <v>1407197670</v>
      </c>
      <c r="L3518" s="11">
        <f t="shared" si="163"/>
        <v>41855.801736111105</v>
      </c>
      <c r="M3518" s="4" t="b">
        <v>0</v>
      </c>
      <c r="N3518" s="4">
        <v>11</v>
      </c>
      <c r="O3518" s="16">
        <f>(E3518/D3518)*100</f>
        <v>100</v>
      </c>
      <c r="P3518" s="7">
        <f t="shared" si="164"/>
        <v>227.27272727272728</v>
      </c>
      <c r="Q3518" s="4" t="str">
        <f>LEFT(T3518,FIND("/",T3518,1)-1)</f>
        <v>theater</v>
      </c>
      <c r="R3518" s="4" t="str">
        <f>RIGHT(T3518,LEN(T3518)-FIND("/",T3518))</f>
        <v>plays</v>
      </c>
      <c r="S3518" s="4" t="b">
        <v>1</v>
      </c>
      <c r="T3518" s="4" t="s">
        <v>8271</v>
      </c>
    </row>
    <row r="3519" spans="1:20" x14ac:dyDescent="0.3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11">
        <f t="shared" si="162"/>
        <v>41824.25</v>
      </c>
      <c r="K3519" s="4">
        <v>1401910634</v>
      </c>
      <c r="L3519" s="11">
        <f t="shared" si="163"/>
        <v>41794.609189814815</v>
      </c>
      <c r="M3519" s="4" t="b">
        <v>0</v>
      </c>
      <c r="N3519" s="4">
        <v>13</v>
      </c>
      <c r="O3519" s="16">
        <f>(E3519/D3519)*100</f>
        <v>100</v>
      </c>
      <c r="P3519" s="7">
        <f t="shared" si="164"/>
        <v>307.69230769230768</v>
      </c>
      <c r="Q3519" s="4" t="str">
        <f>LEFT(T3519,FIND("/",T3519,1)-1)</f>
        <v>theater</v>
      </c>
      <c r="R3519" s="4" t="str">
        <f>RIGHT(T3519,LEN(T3519)-FIND("/",T3519))</f>
        <v>plays</v>
      </c>
      <c r="S3519" s="4" t="b">
        <v>1</v>
      </c>
      <c r="T3519" s="4" t="s">
        <v>8271</v>
      </c>
    </row>
    <row r="3520" spans="1:20" ht="28.8" x14ac:dyDescent="0.3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11">
        <f t="shared" si="162"/>
        <v>41914.38958333333</v>
      </c>
      <c r="K3520" s="4">
        <v>1410461299</v>
      </c>
      <c r="L3520" s="11">
        <f t="shared" si="163"/>
        <v>41893.575219907405</v>
      </c>
      <c r="M3520" s="4" t="b">
        <v>0</v>
      </c>
      <c r="N3520" s="4">
        <v>33</v>
      </c>
      <c r="O3520" s="16">
        <f>(E3520/D3520)*100</f>
        <v>110.04599999999999</v>
      </c>
      <c r="P3520" s="7">
        <f t="shared" si="164"/>
        <v>50.020909090909093</v>
      </c>
      <c r="Q3520" s="4" t="str">
        <f>LEFT(T3520,FIND("/",T3520,1)-1)</f>
        <v>theater</v>
      </c>
      <c r="R3520" s="4" t="str">
        <f>RIGHT(T3520,LEN(T3520)-FIND("/",T3520))</f>
        <v>plays</v>
      </c>
      <c r="S3520" s="4" t="b">
        <v>1</v>
      </c>
      <c r="T3520" s="4" t="s">
        <v>8271</v>
      </c>
    </row>
    <row r="3521" spans="1:20" x14ac:dyDescent="0.3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11">
        <f t="shared" si="162"/>
        <v>42067.390624999993</v>
      </c>
      <c r="K3521" s="4">
        <v>1422886950</v>
      </c>
      <c r="L3521" s="11">
        <f t="shared" si="163"/>
        <v>42037.390624999993</v>
      </c>
      <c r="M3521" s="4" t="b">
        <v>0</v>
      </c>
      <c r="N3521" s="4">
        <v>28</v>
      </c>
      <c r="O3521" s="16">
        <f>(E3521/D3521)*100</f>
        <v>101.35000000000001</v>
      </c>
      <c r="P3521" s="7">
        <f t="shared" si="164"/>
        <v>72.392857142857139</v>
      </c>
      <c r="Q3521" s="4" t="str">
        <f>LEFT(T3521,FIND("/",T3521,1)-1)</f>
        <v>theater</v>
      </c>
      <c r="R3521" s="4" t="str">
        <f>RIGHT(T3521,LEN(T3521)-FIND("/",T3521))</f>
        <v>plays</v>
      </c>
      <c r="S3521" s="4" t="b">
        <v>1</v>
      </c>
      <c r="T3521" s="4" t="s">
        <v>8271</v>
      </c>
    </row>
    <row r="3522" spans="1:20" x14ac:dyDescent="0.3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11">
        <f t="shared" si="162"/>
        <v>42253.365972222215</v>
      </c>
      <c r="K3522" s="4">
        <v>1439322412</v>
      </c>
      <c r="L3522" s="11">
        <f t="shared" si="163"/>
        <v>42227.615879629629</v>
      </c>
      <c r="M3522" s="4" t="b">
        <v>0</v>
      </c>
      <c r="N3522" s="4">
        <v>21</v>
      </c>
      <c r="O3522" s="16">
        <f>(E3522/D3522)*100</f>
        <v>100.75</v>
      </c>
      <c r="P3522" s="7">
        <f t="shared" si="164"/>
        <v>95.952380952380949</v>
      </c>
      <c r="Q3522" s="4" t="str">
        <f>LEFT(T3522,FIND("/",T3522,1)-1)</f>
        <v>theater</v>
      </c>
      <c r="R3522" s="4" t="str">
        <f>RIGHT(T3522,LEN(T3522)-FIND("/",T3522))</f>
        <v>plays</v>
      </c>
      <c r="S3522" s="4" t="b">
        <v>1</v>
      </c>
      <c r="T3522" s="4" t="s">
        <v>8271</v>
      </c>
    </row>
    <row r="3523" spans="1:20" ht="28.8" x14ac:dyDescent="0.3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11">
        <f t="shared" ref="J3523:J3586" si="165">(((I3523/60)/60)/24)+DATE(1970,1,1)+(-5/24)</f>
        <v>41911.153009259258</v>
      </c>
      <c r="K3523" s="4">
        <v>1409388020</v>
      </c>
      <c r="L3523" s="11">
        <f t="shared" ref="L3523:L3586" si="166">(((K3523/60)/60)/24)+DATE(1970,1,1)+(-5/24)</f>
        <v>41881.153009259258</v>
      </c>
      <c r="M3523" s="4" t="b">
        <v>0</v>
      </c>
      <c r="N3523" s="4">
        <v>13</v>
      </c>
      <c r="O3523" s="16">
        <f>(E3523/D3523)*100</f>
        <v>169.42857142857144</v>
      </c>
      <c r="P3523" s="7">
        <f t="shared" ref="P3523:P3586" si="167">(E3523/N3523)</f>
        <v>45.615384615384613</v>
      </c>
      <c r="Q3523" s="4" t="str">
        <f>LEFT(T3523,FIND("/",T3523,1)-1)</f>
        <v>theater</v>
      </c>
      <c r="R3523" s="4" t="str">
        <f>RIGHT(T3523,LEN(T3523)-FIND("/",T3523))</f>
        <v>plays</v>
      </c>
      <c r="S3523" s="4" t="b">
        <v>1</v>
      </c>
      <c r="T3523" s="4" t="s">
        <v>8271</v>
      </c>
    </row>
    <row r="3524" spans="1:20" ht="28.8" x14ac:dyDescent="0.3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11">
        <f t="shared" si="165"/>
        <v>42262.212500000001</v>
      </c>
      <c r="K3524" s="4">
        <v>1439924246</v>
      </c>
      <c r="L3524" s="11">
        <f t="shared" si="166"/>
        <v>42234.581550925919</v>
      </c>
      <c r="M3524" s="4" t="b">
        <v>0</v>
      </c>
      <c r="N3524" s="4">
        <v>34</v>
      </c>
      <c r="O3524" s="16">
        <f>(E3524/D3524)*100</f>
        <v>100</v>
      </c>
      <c r="P3524" s="7">
        <f t="shared" si="167"/>
        <v>41.029411764705884</v>
      </c>
      <c r="Q3524" s="4" t="str">
        <f>LEFT(T3524,FIND("/",T3524,1)-1)</f>
        <v>theater</v>
      </c>
      <c r="R3524" s="4" t="str">
        <f>RIGHT(T3524,LEN(T3524)-FIND("/",T3524))</f>
        <v>plays</v>
      </c>
      <c r="S3524" s="4" t="b">
        <v>1</v>
      </c>
      <c r="T3524" s="4" t="s">
        <v>8271</v>
      </c>
    </row>
    <row r="3525" spans="1:20" ht="28.8" x14ac:dyDescent="0.3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11">
        <f t="shared" si="165"/>
        <v>42638.749999999993</v>
      </c>
      <c r="K3525" s="4">
        <v>1469871148</v>
      </c>
      <c r="L3525" s="11">
        <f t="shared" si="166"/>
        <v>42581.189212962963</v>
      </c>
      <c r="M3525" s="4" t="b">
        <v>0</v>
      </c>
      <c r="N3525" s="4">
        <v>80</v>
      </c>
      <c r="O3525" s="16">
        <f>(E3525/D3525)*100</f>
        <v>113.65</v>
      </c>
      <c r="P3525" s="7">
        <f t="shared" si="167"/>
        <v>56.825000000000003</v>
      </c>
      <c r="Q3525" s="4" t="str">
        <f>LEFT(T3525,FIND("/",T3525,1)-1)</f>
        <v>theater</v>
      </c>
      <c r="R3525" s="4" t="str">
        <f>RIGHT(T3525,LEN(T3525)-FIND("/",T3525))</f>
        <v>plays</v>
      </c>
      <c r="S3525" s="4" t="b">
        <v>1</v>
      </c>
      <c r="T3525" s="4" t="s">
        <v>8271</v>
      </c>
    </row>
    <row r="3526" spans="1:20" ht="28.8" x14ac:dyDescent="0.3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11">
        <f t="shared" si="165"/>
        <v>41894.958333333328</v>
      </c>
      <c r="K3526" s="4">
        <v>1409336373</v>
      </c>
      <c r="L3526" s="11">
        <f t="shared" si="166"/>
        <v>41880.555243055554</v>
      </c>
      <c r="M3526" s="4" t="b">
        <v>0</v>
      </c>
      <c r="N3526" s="4">
        <v>74</v>
      </c>
      <c r="O3526" s="16">
        <f>(E3526/D3526)*100</f>
        <v>101.56</v>
      </c>
      <c r="P3526" s="7">
        <f t="shared" si="167"/>
        <v>137.24324324324326</v>
      </c>
      <c r="Q3526" s="4" t="str">
        <f>LEFT(T3526,FIND("/",T3526,1)-1)</f>
        <v>theater</v>
      </c>
      <c r="R3526" s="4" t="str">
        <f>RIGHT(T3526,LEN(T3526)-FIND("/",T3526))</f>
        <v>plays</v>
      </c>
      <c r="S3526" s="4" t="b">
        <v>1</v>
      </c>
      <c r="T3526" s="4" t="s">
        <v>8271</v>
      </c>
    </row>
    <row r="3527" spans="1:20" ht="28.8" x14ac:dyDescent="0.3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11">
        <f t="shared" si="165"/>
        <v>42225.458333333336</v>
      </c>
      <c r="K3527" s="4">
        <v>1438188106</v>
      </c>
      <c r="L3527" s="11">
        <f t="shared" si="166"/>
        <v>42214.487337962964</v>
      </c>
      <c r="M3527" s="4" t="b">
        <v>0</v>
      </c>
      <c r="N3527" s="4">
        <v>7</v>
      </c>
      <c r="O3527" s="16">
        <f>(E3527/D3527)*100</f>
        <v>106</v>
      </c>
      <c r="P3527" s="7">
        <f t="shared" si="167"/>
        <v>75.714285714285708</v>
      </c>
      <c r="Q3527" s="4" t="str">
        <f>LEFT(T3527,FIND("/",T3527,1)-1)</f>
        <v>theater</v>
      </c>
      <c r="R3527" s="4" t="str">
        <f>RIGHT(T3527,LEN(T3527)-FIND("/",T3527))</f>
        <v>plays</v>
      </c>
      <c r="S3527" s="4" t="b">
        <v>1</v>
      </c>
      <c r="T3527" s="4" t="s">
        <v>8271</v>
      </c>
    </row>
    <row r="3528" spans="1:20" ht="28.8" x14ac:dyDescent="0.3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11">
        <f t="shared" si="165"/>
        <v>42488.040972222218</v>
      </c>
      <c r="K3528" s="4">
        <v>1459411371</v>
      </c>
      <c r="L3528" s="11">
        <f t="shared" si="166"/>
        <v>42460.126979166664</v>
      </c>
      <c r="M3528" s="4" t="b">
        <v>0</v>
      </c>
      <c r="N3528" s="4">
        <v>34</v>
      </c>
      <c r="O3528" s="16">
        <f>(E3528/D3528)*100</f>
        <v>102</v>
      </c>
      <c r="P3528" s="7">
        <f t="shared" si="167"/>
        <v>99</v>
      </c>
      <c r="Q3528" s="4" t="str">
        <f>LEFT(T3528,FIND("/",T3528,1)-1)</f>
        <v>theater</v>
      </c>
      <c r="R3528" s="4" t="str">
        <f>RIGHT(T3528,LEN(T3528)-FIND("/",T3528))</f>
        <v>plays</v>
      </c>
      <c r="S3528" s="4" t="b">
        <v>1</v>
      </c>
      <c r="T3528" s="4" t="s">
        <v>8271</v>
      </c>
    </row>
    <row r="3529" spans="1:20" ht="28.8" x14ac:dyDescent="0.3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11">
        <f t="shared" si="165"/>
        <v>42195.957638888889</v>
      </c>
      <c r="K3529" s="4">
        <v>1434069205</v>
      </c>
      <c r="L3529" s="11">
        <f t="shared" si="166"/>
        <v>42166.814872685187</v>
      </c>
      <c r="M3529" s="4" t="b">
        <v>0</v>
      </c>
      <c r="N3529" s="4">
        <v>86</v>
      </c>
      <c r="O3529" s="16">
        <f>(E3529/D3529)*100</f>
        <v>116.91666666666667</v>
      </c>
      <c r="P3529" s="7">
        <f t="shared" si="167"/>
        <v>81.569767441860463</v>
      </c>
      <c r="Q3529" s="4" t="str">
        <f>LEFT(T3529,FIND("/",T3529,1)-1)</f>
        <v>theater</v>
      </c>
      <c r="R3529" s="4" t="str">
        <f>RIGHT(T3529,LEN(T3529)-FIND("/",T3529))</f>
        <v>plays</v>
      </c>
      <c r="S3529" s="4" t="b">
        <v>1</v>
      </c>
      <c r="T3529" s="4" t="s">
        <v>8271</v>
      </c>
    </row>
    <row r="3530" spans="1:20" ht="28.8" x14ac:dyDescent="0.3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11">
        <f t="shared" si="165"/>
        <v>42753.293032407404</v>
      </c>
      <c r="K3530" s="4">
        <v>1483012918</v>
      </c>
      <c r="L3530" s="11">
        <f t="shared" si="166"/>
        <v>42733.293032407404</v>
      </c>
      <c r="M3530" s="4" t="b">
        <v>0</v>
      </c>
      <c r="N3530" s="4">
        <v>37</v>
      </c>
      <c r="O3530" s="16">
        <f>(E3530/D3530)*100</f>
        <v>101.15151515151514</v>
      </c>
      <c r="P3530" s="7">
        <f t="shared" si="167"/>
        <v>45.108108108108105</v>
      </c>
      <c r="Q3530" s="4" t="str">
        <f>LEFT(T3530,FIND("/",T3530,1)-1)</f>
        <v>theater</v>
      </c>
      <c r="R3530" s="4" t="str">
        <f>RIGHT(T3530,LEN(T3530)-FIND("/",T3530))</f>
        <v>plays</v>
      </c>
      <c r="S3530" s="4" t="b">
        <v>1</v>
      </c>
      <c r="T3530" s="4" t="s">
        <v>8271</v>
      </c>
    </row>
    <row r="3531" spans="1:20" ht="28.8" x14ac:dyDescent="0.3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11">
        <f t="shared" si="165"/>
        <v>42197.833333333336</v>
      </c>
      <c r="K3531" s="4">
        <v>1434997018</v>
      </c>
      <c r="L3531" s="11">
        <f t="shared" si="166"/>
        <v>42177.553449074076</v>
      </c>
      <c r="M3531" s="4" t="b">
        <v>0</v>
      </c>
      <c r="N3531" s="4">
        <v>18</v>
      </c>
      <c r="O3531" s="16">
        <f>(E3531/D3531)*100</f>
        <v>132</v>
      </c>
      <c r="P3531" s="7">
        <f t="shared" si="167"/>
        <v>36.666666666666664</v>
      </c>
      <c r="Q3531" s="4" t="str">
        <f>LEFT(T3531,FIND("/",T3531,1)-1)</f>
        <v>theater</v>
      </c>
      <c r="R3531" s="4" t="str">
        <f>RIGHT(T3531,LEN(T3531)-FIND("/",T3531))</f>
        <v>plays</v>
      </c>
      <c r="S3531" s="4" t="b">
        <v>1</v>
      </c>
      <c r="T3531" s="4" t="s">
        <v>8271</v>
      </c>
    </row>
    <row r="3532" spans="1:20" ht="28.8" x14ac:dyDescent="0.3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11">
        <f t="shared" si="165"/>
        <v>42470.624999999993</v>
      </c>
      <c r="K3532" s="4">
        <v>1457881057</v>
      </c>
      <c r="L3532" s="11">
        <f t="shared" si="166"/>
        <v>42442.41501157407</v>
      </c>
      <c r="M3532" s="4" t="b">
        <v>0</v>
      </c>
      <c r="N3532" s="4">
        <v>22</v>
      </c>
      <c r="O3532" s="16">
        <f>(E3532/D3532)*100</f>
        <v>100</v>
      </c>
      <c r="P3532" s="7">
        <f t="shared" si="167"/>
        <v>125</v>
      </c>
      <c r="Q3532" s="4" t="str">
        <f>LEFT(T3532,FIND("/",T3532,1)-1)</f>
        <v>theater</v>
      </c>
      <c r="R3532" s="4" t="str">
        <f>RIGHT(T3532,LEN(T3532)-FIND("/",T3532))</f>
        <v>plays</v>
      </c>
      <c r="S3532" s="4" t="b">
        <v>1</v>
      </c>
      <c r="T3532" s="4" t="s">
        <v>8271</v>
      </c>
    </row>
    <row r="3533" spans="1:20" x14ac:dyDescent="0.3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11">
        <f t="shared" si="165"/>
        <v>42551.44599537037</v>
      </c>
      <c r="K3533" s="4">
        <v>1464709334</v>
      </c>
      <c r="L3533" s="11">
        <f t="shared" si="166"/>
        <v>42521.44599537037</v>
      </c>
      <c r="M3533" s="4" t="b">
        <v>0</v>
      </c>
      <c r="N3533" s="4">
        <v>26</v>
      </c>
      <c r="O3533" s="16">
        <f>(E3533/D3533)*100</f>
        <v>128</v>
      </c>
      <c r="P3533" s="7">
        <f t="shared" si="167"/>
        <v>49.230769230769234</v>
      </c>
      <c r="Q3533" s="4" t="str">
        <f>LEFT(T3533,FIND("/",T3533,1)-1)</f>
        <v>theater</v>
      </c>
      <c r="R3533" s="4" t="str">
        <f>RIGHT(T3533,LEN(T3533)-FIND("/",T3533))</f>
        <v>plays</v>
      </c>
      <c r="S3533" s="4" t="b">
        <v>1</v>
      </c>
      <c r="T3533" s="4" t="s">
        <v>8271</v>
      </c>
    </row>
    <row r="3534" spans="1:20" ht="28.8" x14ac:dyDescent="0.3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11">
        <f t="shared" si="165"/>
        <v>41899.957638888889</v>
      </c>
      <c r="K3534" s="4">
        <v>1409667827</v>
      </c>
      <c r="L3534" s="11">
        <f t="shared" si="166"/>
        <v>41884.391516203701</v>
      </c>
      <c r="M3534" s="4" t="b">
        <v>0</v>
      </c>
      <c r="N3534" s="4">
        <v>27</v>
      </c>
      <c r="O3534" s="16">
        <f>(E3534/D3534)*100</f>
        <v>118.95833333333334</v>
      </c>
      <c r="P3534" s="7">
        <f t="shared" si="167"/>
        <v>42.296296296296298</v>
      </c>
      <c r="Q3534" s="4" t="str">
        <f>LEFT(T3534,FIND("/",T3534,1)-1)</f>
        <v>theater</v>
      </c>
      <c r="R3534" s="4" t="str">
        <f>RIGHT(T3534,LEN(T3534)-FIND("/",T3534))</f>
        <v>plays</v>
      </c>
      <c r="S3534" s="4" t="b">
        <v>1</v>
      </c>
      <c r="T3534" s="4" t="s">
        <v>8271</v>
      </c>
    </row>
    <row r="3535" spans="1:20" ht="28.8" x14ac:dyDescent="0.3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11">
        <f t="shared" si="165"/>
        <v>42319.594525462955</v>
      </c>
      <c r="K3535" s="4">
        <v>1444673767</v>
      </c>
      <c r="L3535" s="11">
        <f t="shared" si="166"/>
        <v>42289.552858796298</v>
      </c>
      <c r="M3535" s="4" t="b">
        <v>0</v>
      </c>
      <c r="N3535" s="4">
        <v>8</v>
      </c>
      <c r="O3535" s="16">
        <f>(E3535/D3535)*100</f>
        <v>126.2</v>
      </c>
      <c r="P3535" s="7">
        <f t="shared" si="167"/>
        <v>78.875</v>
      </c>
      <c r="Q3535" s="4" t="str">
        <f>LEFT(T3535,FIND("/",T3535,1)-1)</f>
        <v>theater</v>
      </c>
      <c r="R3535" s="4" t="str">
        <f>RIGHT(T3535,LEN(T3535)-FIND("/",T3535))</f>
        <v>plays</v>
      </c>
      <c r="S3535" s="4" t="b">
        <v>1</v>
      </c>
      <c r="T3535" s="4" t="s">
        <v>8271</v>
      </c>
    </row>
    <row r="3536" spans="1:20" x14ac:dyDescent="0.3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11">
        <f t="shared" si="165"/>
        <v>42278.416932870365</v>
      </c>
      <c r="K3536" s="4">
        <v>1440687623</v>
      </c>
      <c r="L3536" s="11">
        <f t="shared" si="166"/>
        <v>42243.416932870365</v>
      </c>
      <c r="M3536" s="4" t="b">
        <v>0</v>
      </c>
      <c r="N3536" s="4">
        <v>204</v>
      </c>
      <c r="O3536" s="16">
        <f>(E3536/D3536)*100</f>
        <v>156.20000000000002</v>
      </c>
      <c r="P3536" s="7">
        <f t="shared" si="167"/>
        <v>38.284313725490193</v>
      </c>
      <c r="Q3536" s="4" t="str">
        <f>LEFT(T3536,FIND("/",T3536,1)-1)</f>
        <v>theater</v>
      </c>
      <c r="R3536" s="4" t="str">
        <f>RIGHT(T3536,LEN(T3536)-FIND("/",T3536))</f>
        <v>plays</v>
      </c>
      <c r="S3536" s="4" t="b">
        <v>1</v>
      </c>
      <c r="T3536" s="4" t="s">
        <v>8271</v>
      </c>
    </row>
    <row r="3537" spans="1:20" x14ac:dyDescent="0.3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11">
        <f t="shared" si="165"/>
        <v>42279.541666666664</v>
      </c>
      <c r="K3537" s="4">
        <v>1441120910</v>
      </c>
      <c r="L3537" s="11">
        <f t="shared" si="166"/>
        <v>42248.431828703695</v>
      </c>
      <c r="M3537" s="4" t="b">
        <v>0</v>
      </c>
      <c r="N3537" s="4">
        <v>46</v>
      </c>
      <c r="O3537" s="16">
        <f>(E3537/D3537)*100</f>
        <v>103.15</v>
      </c>
      <c r="P3537" s="7">
        <f t="shared" si="167"/>
        <v>44.847826086956523</v>
      </c>
      <c r="Q3537" s="4" t="str">
        <f>LEFT(T3537,FIND("/",T3537,1)-1)</f>
        <v>theater</v>
      </c>
      <c r="R3537" s="4" t="str">
        <f>RIGHT(T3537,LEN(T3537)-FIND("/",T3537))</f>
        <v>plays</v>
      </c>
      <c r="S3537" s="4" t="b">
        <v>1</v>
      </c>
      <c r="T3537" s="4" t="s">
        <v>8271</v>
      </c>
    </row>
    <row r="3538" spans="1:20" ht="28.8" x14ac:dyDescent="0.3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11">
        <f t="shared" si="165"/>
        <v>42358.290972222218</v>
      </c>
      <c r="K3538" s="4">
        <v>1448040425</v>
      </c>
      <c r="L3538" s="11">
        <f t="shared" si="166"/>
        <v>42328.518807870372</v>
      </c>
      <c r="M3538" s="4" t="b">
        <v>0</v>
      </c>
      <c r="N3538" s="4">
        <v>17</v>
      </c>
      <c r="O3538" s="16">
        <f>(E3538/D3538)*100</f>
        <v>153.33333333333334</v>
      </c>
      <c r="P3538" s="7">
        <f t="shared" si="167"/>
        <v>13.529411764705882</v>
      </c>
      <c r="Q3538" s="4" t="str">
        <f>LEFT(T3538,FIND("/",T3538,1)-1)</f>
        <v>theater</v>
      </c>
      <c r="R3538" s="4" t="str">
        <f>RIGHT(T3538,LEN(T3538)-FIND("/",T3538))</f>
        <v>plays</v>
      </c>
      <c r="S3538" s="4" t="b">
        <v>1</v>
      </c>
      <c r="T3538" s="4" t="s">
        <v>8271</v>
      </c>
    </row>
    <row r="3539" spans="1:20" ht="28.8" x14ac:dyDescent="0.3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11">
        <f t="shared" si="165"/>
        <v>41960.124305555553</v>
      </c>
      <c r="K3539" s="4">
        <v>1413016216</v>
      </c>
      <c r="L3539" s="11">
        <f t="shared" si="166"/>
        <v>41923.146018518513</v>
      </c>
      <c r="M3539" s="4" t="b">
        <v>0</v>
      </c>
      <c r="N3539" s="4">
        <v>28</v>
      </c>
      <c r="O3539" s="16">
        <f>(E3539/D3539)*100</f>
        <v>180.44444444444446</v>
      </c>
      <c r="P3539" s="7">
        <f t="shared" si="167"/>
        <v>43.5</v>
      </c>
      <c r="Q3539" s="4" t="str">
        <f>LEFT(T3539,FIND("/",T3539,1)-1)</f>
        <v>theater</v>
      </c>
      <c r="R3539" s="4" t="str">
        <f>RIGHT(T3539,LEN(T3539)-FIND("/",T3539))</f>
        <v>plays</v>
      </c>
      <c r="S3539" s="4" t="b">
        <v>1</v>
      </c>
      <c r="T3539" s="4" t="s">
        <v>8271</v>
      </c>
    </row>
    <row r="3540" spans="1:20" ht="28.8" x14ac:dyDescent="0.3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11">
        <f t="shared" si="165"/>
        <v>42599.212268518517</v>
      </c>
      <c r="K3540" s="4">
        <v>1469009140</v>
      </c>
      <c r="L3540" s="11">
        <f t="shared" si="166"/>
        <v>42571.212268518517</v>
      </c>
      <c r="M3540" s="4" t="b">
        <v>0</v>
      </c>
      <c r="N3540" s="4">
        <v>83</v>
      </c>
      <c r="O3540" s="16">
        <f>(E3540/D3540)*100</f>
        <v>128.44999999999999</v>
      </c>
      <c r="P3540" s="7">
        <f t="shared" si="167"/>
        <v>30.951807228915662</v>
      </c>
      <c r="Q3540" s="4" t="str">
        <f>LEFT(T3540,FIND("/",T3540,1)-1)</f>
        <v>theater</v>
      </c>
      <c r="R3540" s="4" t="str">
        <f>RIGHT(T3540,LEN(T3540)-FIND("/",T3540))</f>
        <v>plays</v>
      </c>
      <c r="S3540" s="4" t="b">
        <v>1</v>
      </c>
      <c r="T3540" s="4" t="s">
        <v>8271</v>
      </c>
    </row>
    <row r="3541" spans="1:20" ht="28.8" x14ac:dyDescent="0.3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11">
        <f t="shared" si="165"/>
        <v>42621.547708333332</v>
      </c>
      <c r="K3541" s="4">
        <v>1471543722</v>
      </c>
      <c r="L3541" s="11">
        <f t="shared" si="166"/>
        <v>42600.547708333332</v>
      </c>
      <c r="M3541" s="4" t="b">
        <v>0</v>
      </c>
      <c r="N3541" s="4">
        <v>13</v>
      </c>
      <c r="O3541" s="16">
        <f>(E3541/D3541)*100</f>
        <v>119.66666666666667</v>
      </c>
      <c r="P3541" s="7">
        <f t="shared" si="167"/>
        <v>55.230769230769234</v>
      </c>
      <c r="Q3541" s="4" t="str">
        <f>LEFT(T3541,FIND("/",T3541,1)-1)</f>
        <v>theater</v>
      </c>
      <c r="R3541" s="4" t="str">
        <f>RIGHT(T3541,LEN(T3541)-FIND("/",T3541))</f>
        <v>plays</v>
      </c>
      <c r="S3541" s="4" t="b">
        <v>1</v>
      </c>
      <c r="T3541" s="4" t="s">
        <v>8271</v>
      </c>
    </row>
    <row r="3542" spans="1:20" ht="28.8" x14ac:dyDescent="0.3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11">
        <f t="shared" si="165"/>
        <v>42546.795034722221</v>
      </c>
      <c r="K3542" s="4">
        <v>1464307491</v>
      </c>
      <c r="L3542" s="11">
        <f t="shared" si="166"/>
        <v>42516.795034722221</v>
      </c>
      <c r="M3542" s="4" t="b">
        <v>0</v>
      </c>
      <c r="N3542" s="4">
        <v>8</v>
      </c>
      <c r="O3542" s="16">
        <f>(E3542/D3542)*100</f>
        <v>123</v>
      </c>
      <c r="P3542" s="7">
        <f t="shared" si="167"/>
        <v>46.125</v>
      </c>
      <c r="Q3542" s="4" t="str">
        <f>LEFT(T3542,FIND("/",T3542,1)-1)</f>
        <v>theater</v>
      </c>
      <c r="R3542" s="4" t="str">
        <f>RIGHT(T3542,LEN(T3542)-FIND("/",T3542))</f>
        <v>plays</v>
      </c>
      <c r="S3542" s="4" t="b">
        <v>1</v>
      </c>
      <c r="T3542" s="4" t="s">
        <v>8271</v>
      </c>
    </row>
    <row r="3543" spans="1:20" ht="28.8" x14ac:dyDescent="0.3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11">
        <f t="shared" si="165"/>
        <v>42247.521701388883</v>
      </c>
      <c r="K3543" s="4">
        <v>1438882275</v>
      </c>
      <c r="L3543" s="11">
        <f t="shared" si="166"/>
        <v>42222.521701388883</v>
      </c>
      <c r="M3543" s="4" t="b">
        <v>0</v>
      </c>
      <c r="N3543" s="4">
        <v>32</v>
      </c>
      <c r="O3543" s="16">
        <f>(E3543/D3543)*100</f>
        <v>105</v>
      </c>
      <c r="P3543" s="7">
        <f t="shared" si="167"/>
        <v>39.375</v>
      </c>
      <c r="Q3543" s="4" t="str">
        <f>LEFT(T3543,FIND("/",T3543,1)-1)</f>
        <v>theater</v>
      </c>
      <c r="R3543" s="4" t="str">
        <f>RIGHT(T3543,LEN(T3543)-FIND("/",T3543))</f>
        <v>plays</v>
      </c>
      <c r="S3543" s="4" t="b">
        <v>1</v>
      </c>
      <c r="T3543" s="4" t="s">
        <v>8271</v>
      </c>
    </row>
    <row r="3544" spans="1:20" ht="28.8" x14ac:dyDescent="0.3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11">
        <f t="shared" si="165"/>
        <v>41889.391458333332</v>
      </c>
      <c r="K3544" s="4">
        <v>1404915822</v>
      </c>
      <c r="L3544" s="11">
        <f t="shared" si="166"/>
        <v>41829.391458333332</v>
      </c>
      <c r="M3544" s="4" t="b">
        <v>0</v>
      </c>
      <c r="N3544" s="4">
        <v>85</v>
      </c>
      <c r="O3544" s="16">
        <f>(E3544/D3544)*100</f>
        <v>102.23636363636363</v>
      </c>
      <c r="P3544" s="7">
        <f t="shared" si="167"/>
        <v>66.152941176470591</v>
      </c>
      <c r="Q3544" s="4" t="str">
        <f>LEFT(T3544,FIND("/",T3544,1)-1)</f>
        <v>theater</v>
      </c>
      <c r="R3544" s="4" t="str">
        <f>RIGHT(T3544,LEN(T3544)-FIND("/",T3544))</f>
        <v>plays</v>
      </c>
      <c r="S3544" s="4" t="b">
        <v>1</v>
      </c>
      <c r="T3544" s="4" t="s">
        <v>8271</v>
      </c>
    </row>
    <row r="3545" spans="1:20" ht="28.8" x14ac:dyDescent="0.3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11">
        <f t="shared" si="165"/>
        <v>42180.546979166662</v>
      </c>
      <c r="K3545" s="4">
        <v>1432663659</v>
      </c>
      <c r="L3545" s="11">
        <f t="shared" si="166"/>
        <v>42150.546979166662</v>
      </c>
      <c r="M3545" s="4" t="b">
        <v>0</v>
      </c>
      <c r="N3545" s="4">
        <v>29</v>
      </c>
      <c r="O3545" s="16">
        <f>(E3545/D3545)*100</f>
        <v>104.66666666666666</v>
      </c>
      <c r="P3545" s="7">
        <f t="shared" si="167"/>
        <v>54.137931034482762</v>
      </c>
      <c r="Q3545" s="4" t="str">
        <f>LEFT(T3545,FIND("/",T3545,1)-1)</f>
        <v>theater</v>
      </c>
      <c r="R3545" s="4" t="str">
        <f>RIGHT(T3545,LEN(T3545)-FIND("/",T3545))</f>
        <v>plays</v>
      </c>
      <c r="S3545" s="4" t="b">
        <v>1</v>
      </c>
      <c r="T3545" s="4" t="s">
        <v>8271</v>
      </c>
    </row>
    <row r="3546" spans="1:20" x14ac:dyDescent="0.3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11">
        <f t="shared" si="165"/>
        <v>42070.623344907406</v>
      </c>
      <c r="K3546" s="4">
        <v>1423166257</v>
      </c>
      <c r="L3546" s="11">
        <f t="shared" si="166"/>
        <v>42040.623344907406</v>
      </c>
      <c r="M3546" s="4" t="b">
        <v>0</v>
      </c>
      <c r="N3546" s="4">
        <v>24</v>
      </c>
      <c r="O3546" s="16">
        <f>(E3546/D3546)*100</f>
        <v>100</v>
      </c>
      <c r="P3546" s="7">
        <f t="shared" si="167"/>
        <v>104.16666666666667</v>
      </c>
      <c r="Q3546" s="4" t="str">
        <f>LEFT(T3546,FIND("/",T3546,1)-1)</f>
        <v>theater</v>
      </c>
      <c r="R3546" s="4" t="str">
        <f>RIGHT(T3546,LEN(T3546)-FIND("/",T3546))</f>
        <v>plays</v>
      </c>
      <c r="S3546" s="4" t="b">
        <v>1</v>
      </c>
      <c r="T3546" s="4" t="s">
        <v>8271</v>
      </c>
    </row>
    <row r="3547" spans="1:20" ht="28.8" x14ac:dyDescent="0.3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11">
        <f t="shared" si="165"/>
        <v>42105.599062499998</v>
      </c>
      <c r="K3547" s="4">
        <v>1426188159</v>
      </c>
      <c r="L3547" s="11">
        <f t="shared" si="166"/>
        <v>42075.599062499998</v>
      </c>
      <c r="M3547" s="4" t="b">
        <v>0</v>
      </c>
      <c r="N3547" s="4">
        <v>8</v>
      </c>
      <c r="O3547" s="16">
        <f>(E3547/D3547)*100</f>
        <v>100.4</v>
      </c>
      <c r="P3547" s="7">
        <f t="shared" si="167"/>
        <v>31.375</v>
      </c>
      <c r="Q3547" s="4" t="str">
        <f>LEFT(T3547,FIND("/",T3547,1)-1)</f>
        <v>theater</v>
      </c>
      <c r="R3547" s="4" t="str">
        <f>RIGHT(T3547,LEN(T3547)-FIND("/",T3547))</f>
        <v>plays</v>
      </c>
      <c r="S3547" s="4" t="b">
        <v>1</v>
      </c>
      <c r="T3547" s="4" t="s">
        <v>8271</v>
      </c>
    </row>
    <row r="3548" spans="1:20" ht="28.8" x14ac:dyDescent="0.3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11">
        <f t="shared" si="165"/>
        <v>42094.957638888889</v>
      </c>
      <c r="K3548" s="4">
        <v>1426002684</v>
      </c>
      <c r="L3548" s="11">
        <f t="shared" si="166"/>
        <v>42073.452361111107</v>
      </c>
      <c r="M3548" s="4" t="b">
        <v>0</v>
      </c>
      <c r="N3548" s="4">
        <v>19</v>
      </c>
      <c r="O3548" s="16">
        <f>(E3548/D3548)*100</f>
        <v>102.27272727272727</v>
      </c>
      <c r="P3548" s="7">
        <f t="shared" si="167"/>
        <v>59.210526315789473</v>
      </c>
      <c r="Q3548" s="4" t="str">
        <f>LEFT(T3548,FIND("/",T3548,1)-1)</f>
        <v>theater</v>
      </c>
      <c r="R3548" s="4" t="str">
        <f>RIGHT(T3548,LEN(T3548)-FIND("/",T3548))</f>
        <v>plays</v>
      </c>
      <c r="S3548" s="4" t="b">
        <v>1</v>
      </c>
      <c r="T3548" s="4" t="s">
        <v>8271</v>
      </c>
    </row>
    <row r="3549" spans="1:20" x14ac:dyDescent="0.3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11">
        <f t="shared" si="165"/>
        <v>42503.957638888889</v>
      </c>
      <c r="K3549" s="4">
        <v>1461117201</v>
      </c>
      <c r="L3549" s="11">
        <f t="shared" si="166"/>
        <v>42479.870381944442</v>
      </c>
      <c r="M3549" s="4" t="b">
        <v>0</v>
      </c>
      <c r="N3549" s="4">
        <v>336</v>
      </c>
      <c r="O3549" s="16">
        <f>(E3549/D3549)*100</f>
        <v>114.40928571428573</v>
      </c>
      <c r="P3549" s="7">
        <f t="shared" si="167"/>
        <v>119.17633928571429</v>
      </c>
      <c r="Q3549" s="4" t="str">
        <f>LEFT(T3549,FIND("/",T3549,1)-1)</f>
        <v>theater</v>
      </c>
      <c r="R3549" s="4" t="str">
        <f>RIGHT(T3549,LEN(T3549)-FIND("/",T3549))</f>
        <v>plays</v>
      </c>
      <c r="S3549" s="4" t="b">
        <v>1</v>
      </c>
      <c r="T3549" s="4" t="s">
        <v>8271</v>
      </c>
    </row>
    <row r="3550" spans="1:20" x14ac:dyDescent="0.3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11">
        <f t="shared" si="165"/>
        <v>42433.833333333336</v>
      </c>
      <c r="K3550" s="4">
        <v>1455230214</v>
      </c>
      <c r="L3550" s="11">
        <f t="shared" si="166"/>
        <v>42411.733958333331</v>
      </c>
      <c r="M3550" s="4" t="b">
        <v>0</v>
      </c>
      <c r="N3550" s="4">
        <v>13</v>
      </c>
      <c r="O3550" s="16">
        <f>(E3550/D3550)*100</f>
        <v>101.9047619047619</v>
      </c>
      <c r="P3550" s="7">
        <f t="shared" si="167"/>
        <v>164.61538461538461</v>
      </c>
      <c r="Q3550" s="4" t="str">
        <f>LEFT(T3550,FIND("/",T3550,1)-1)</f>
        <v>theater</v>
      </c>
      <c r="R3550" s="4" t="str">
        <f>RIGHT(T3550,LEN(T3550)-FIND("/",T3550))</f>
        <v>plays</v>
      </c>
      <c r="S3550" s="4" t="b">
        <v>1</v>
      </c>
      <c r="T3550" s="4" t="s">
        <v>8271</v>
      </c>
    </row>
    <row r="3551" spans="1:20" ht="28.8" x14ac:dyDescent="0.3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11">
        <f t="shared" si="165"/>
        <v>42251.186030092591</v>
      </c>
      <c r="K3551" s="4">
        <v>1438939673</v>
      </c>
      <c r="L3551" s="11">
        <f t="shared" si="166"/>
        <v>42223.186030092591</v>
      </c>
      <c r="M3551" s="4" t="b">
        <v>0</v>
      </c>
      <c r="N3551" s="4">
        <v>42</v>
      </c>
      <c r="O3551" s="16">
        <f>(E3551/D3551)*100</f>
        <v>102</v>
      </c>
      <c r="P3551" s="7">
        <f t="shared" si="167"/>
        <v>24.285714285714285</v>
      </c>
      <c r="Q3551" s="4" t="str">
        <f>LEFT(T3551,FIND("/",T3551,1)-1)</f>
        <v>theater</v>
      </c>
      <c r="R3551" s="4" t="str">
        <f>RIGHT(T3551,LEN(T3551)-FIND("/",T3551))</f>
        <v>plays</v>
      </c>
      <c r="S3551" s="4" t="b">
        <v>1</v>
      </c>
      <c r="T3551" s="4" t="s">
        <v>8271</v>
      </c>
    </row>
    <row r="3552" spans="1:20" ht="28.8" x14ac:dyDescent="0.3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11">
        <f t="shared" si="165"/>
        <v>42492.685162037036</v>
      </c>
      <c r="K3552" s="4">
        <v>1459632398</v>
      </c>
      <c r="L3552" s="11">
        <f t="shared" si="166"/>
        <v>42462.685162037036</v>
      </c>
      <c r="M3552" s="4" t="b">
        <v>0</v>
      </c>
      <c r="N3552" s="4">
        <v>64</v>
      </c>
      <c r="O3552" s="16">
        <f>(E3552/D3552)*100</f>
        <v>104.80000000000001</v>
      </c>
      <c r="P3552" s="7">
        <f t="shared" si="167"/>
        <v>40.9375</v>
      </c>
      <c r="Q3552" s="4" t="str">
        <f>LEFT(T3552,FIND("/",T3552,1)-1)</f>
        <v>theater</v>
      </c>
      <c r="R3552" s="4" t="str">
        <f>RIGHT(T3552,LEN(T3552)-FIND("/",T3552))</f>
        <v>plays</v>
      </c>
      <c r="S3552" s="4" t="b">
        <v>1</v>
      </c>
      <c r="T3552" s="4" t="s">
        <v>8271</v>
      </c>
    </row>
    <row r="3553" spans="1:20" ht="28.8" x14ac:dyDescent="0.3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11">
        <f t="shared" si="165"/>
        <v>41781.713194444441</v>
      </c>
      <c r="K3553" s="4">
        <v>1398342170</v>
      </c>
      <c r="L3553" s="11">
        <f t="shared" si="166"/>
        <v>41753.307523148142</v>
      </c>
      <c r="M3553" s="4" t="b">
        <v>0</v>
      </c>
      <c r="N3553" s="4">
        <v>25</v>
      </c>
      <c r="O3553" s="16">
        <f>(E3553/D3553)*100</f>
        <v>101.83333333333333</v>
      </c>
      <c r="P3553" s="7">
        <f t="shared" si="167"/>
        <v>61.1</v>
      </c>
      <c r="Q3553" s="4" t="str">
        <f>LEFT(T3553,FIND("/",T3553,1)-1)</f>
        <v>theater</v>
      </c>
      <c r="R3553" s="4" t="str">
        <f>RIGHT(T3553,LEN(T3553)-FIND("/",T3553))</f>
        <v>plays</v>
      </c>
      <c r="S3553" s="4" t="b">
        <v>1</v>
      </c>
      <c r="T3553" s="4" t="s">
        <v>8271</v>
      </c>
    </row>
    <row r="3554" spans="1:20" ht="28.8" x14ac:dyDescent="0.3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11">
        <f t="shared" si="165"/>
        <v>41818.378749999996</v>
      </c>
      <c r="K3554" s="4">
        <v>1401372324</v>
      </c>
      <c r="L3554" s="11">
        <f t="shared" si="166"/>
        <v>41788.378749999996</v>
      </c>
      <c r="M3554" s="4" t="b">
        <v>0</v>
      </c>
      <c r="N3554" s="4">
        <v>20</v>
      </c>
      <c r="O3554" s="16">
        <f>(E3554/D3554)*100</f>
        <v>100</v>
      </c>
      <c r="P3554" s="7">
        <f t="shared" si="167"/>
        <v>38.65</v>
      </c>
      <c r="Q3554" s="4" t="str">
        <f>LEFT(T3554,FIND("/",T3554,1)-1)</f>
        <v>theater</v>
      </c>
      <c r="R3554" s="4" t="str">
        <f>RIGHT(T3554,LEN(T3554)-FIND("/",T3554))</f>
        <v>plays</v>
      </c>
      <c r="S3554" s="4" t="b">
        <v>1</v>
      </c>
      <c r="T3554" s="4" t="s">
        <v>8271</v>
      </c>
    </row>
    <row r="3555" spans="1:20" ht="28.8" x14ac:dyDescent="0.3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11">
        <f t="shared" si="165"/>
        <v>42227.791666666664</v>
      </c>
      <c r="K3555" s="4">
        <v>1436575280</v>
      </c>
      <c r="L3555" s="11">
        <f t="shared" si="166"/>
        <v>42195.820370370369</v>
      </c>
      <c r="M3555" s="4" t="b">
        <v>0</v>
      </c>
      <c r="N3555" s="4">
        <v>104</v>
      </c>
      <c r="O3555" s="16">
        <f>(E3555/D3555)*100</f>
        <v>106.27272727272728</v>
      </c>
      <c r="P3555" s="7">
        <f t="shared" si="167"/>
        <v>56.20192307692308</v>
      </c>
      <c r="Q3555" s="4" t="str">
        <f>LEFT(T3555,FIND("/",T3555,1)-1)</f>
        <v>theater</v>
      </c>
      <c r="R3555" s="4" t="str">
        <f>RIGHT(T3555,LEN(T3555)-FIND("/",T3555))</f>
        <v>plays</v>
      </c>
      <c r="S3555" s="4" t="b">
        <v>1</v>
      </c>
      <c r="T3555" s="4" t="s">
        <v>8271</v>
      </c>
    </row>
    <row r="3556" spans="1:20" x14ac:dyDescent="0.3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11">
        <f t="shared" si="165"/>
        <v>42046.499999999993</v>
      </c>
      <c r="K3556" s="4">
        <v>1421025159</v>
      </c>
      <c r="L3556" s="11">
        <f t="shared" si="166"/>
        <v>42015.842118055552</v>
      </c>
      <c r="M3556" s="4" t="b">
        <v>0</v>
      </c>
      <c r="N3556" s="4">
        <v>53</v>
      </c>
      <c r="O3556" s="16">
        <f>(E3556/D3556)*100</f>
        <v>113.42219999999999</v>
      </c>
      <c r="P3556" s="7">
        <f t="shared" si="167"/>
        <v>107.00207547169811</v>
      </c>
      <c r="Q3556" s="4" t="str">
        <f>LEFT(T3556,FIND("/",T3556,1)-1)</f>
        <v>theater</v>
      </c>
      <c r="R3556" s="4" t="str">
        <f>RIGHT(T3556,LEN(T3556)-FIND("/",T3556))</f>
        <v>plays</v>
      </c>
      <c r="S3556" s="4" t="b">
        <v>1</v>
      </c>
      <c r="T3556" s="4" t="s">
        <v>8271</v>
      </c>
    </row>
    <row r="3557" spans="1:20" ht="28.8" x14ac:dyDescent="0.3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11">
        <f t="shared" si="165"/>
        <v>42691.27539351851</v>
      </c>
      <c r="K3557" s="4">
        <v>1476786994</v>
      </c>
      <c r="L3557" s="11">
        <f t="shared" si="166"/>
        <v>42661.233726851853</v>
      </c>
      <c r="M3557" s="4" t="b">
        <v>0</v>
      </c>
      <c r="N3557" s="4">
        <v>14</v>
      </c>
      <c r="O3557" s="16">
        <f>(E3557/D3557)*100</f>
        <v>100</v>
      </c>
      <c r="P3557" s="7">
        <f t="shared" si="167"/>
        <v>171.42857142857142</v>
      </c>
      <c r="Q3557" s="4" t="str">
        <f>LEFT(T3557,FIND("/",T3557,1)-1)</f>
        <v>theater</v>
      </c>
      <c r="R3557" s="4" t="str">
        <f>RIGHT(T3557,LEN(T3557)-FIND("/",T3557))</f>
        <v>plays</v>
      </c>
      <c r="S3557" s="4" t="b">
        <v>1</v>
      </c>
      <c r="T3557" s="4" t="s">
        <v>8271</v>
      </c>
    </row>
    <row r="3558" spans="1:20" ht="28.8" x14ac:dyDescent="0.3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11">
        <f t="shared" si="165"/>
        <v>41868.441249999996</v>
      </c>
      <c r="K3558" s="4">
        <v>1403105724</v>
      </c>
      <c r="L3558" s="11">
        <f t="shared" si="166"/>
        <v>41808.441249999996</v>
      </c>
      <c r="M3558" s="4" t="b">
        <v>0</v>
      </c>
      <c r="N3558" s="4">
        <v>20</v>
      </c>
      <c r="O3558" s="16">
        <f>(E3558/D3558)*100</f>
        <v>100.45454545454547</v>
      </c>
      <c r="P3558" s="7">
        <f t="shared" si="167"/>
        <v>110.5</v>
      </c>
      <c r="Q3558" s="4" t="str">
        <f>LEFT(T3558,FIND("/",T3558,1)-1)</f>
        <v>theater</v>
      </c>
      <c r="R3558" s="4" t="str">
        <f>RIGHT(T3558,LEN(T3558)-FIND("/",T3558))</f>
        <v>plays</v>
      </c>
      <c r="S3558" s="4" t="b">
        <v>1</v>
      </c>
      <c r="T3558" s="4" t="s">
        <v>8271</v>
      </c>
    </row>
    <row r="3559" spans="1:20" ht="28.8" x14ac:dyDescent="0.3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11">
        <f t="shared" si="165"/>
        <v>41764.068414351852</v>
      </c>
      <c r="K3559" s="4">
        <v>1396334311</v>
      </c>
      <c r="L3559" s="11">
        <f t="shared" si="166"/>
        <v>41730.068414351852</v>
      </c>
      <c r="M3559" s="4" t="b">
        <v>0</v>
      </c>
      <c r="N3559" s="4">
        <v>558</v>
      </c>
      <c r="O3559" s="16">
        <f>(E3559/D3559)*100</f>
        <v>100.03599999999999</v>
      </c>
      <c r="P3559" s="7">
        <f t="shared" si="167"/>
        <v>179.27598566308242</v>
      </c>
      <c r="Q3559" s="4" t="str">
        <f>LEFT(T3559,FIND("/",T3559,1)-1)</f>
        <v>theater</v>
      </c>
      <c r="R3559" s="4" t="str">
        <f>RIGHT(T3559,LEN(T3559)-FIND("/",T3559))</f>
        <v>plays</v>
      </c>
      <c r="S3559" s="4" t="b">
        <v>1</v>
      </c>
      <c r="T3559" s="4" t="s">
        <v>8271</v>
      </c>
    </row>
    <row r="3560" spans="1:20" ht="28.8" x14ac:dyDescent="0.3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11">
        <f t="shared" si="165"/>
        <v>42181.666666666664</v>
      </c>
      <c r="K3560" s="4">
        <v>1431718575</v>
      </c>
      <c r="L3560" s="11">
        <f t="shared" si="166"/>
        <v>42139.608506944445</v>
      </c>
      <c r="M3560" s="4" t="b">
        <v>0</v>
      </c>
      <c r="N3560" s="4">
        <v>22</v>
      </c>
      <c r="O3560" s="16">
        <f>(E3560/D3560)*100</f>
        <v>144</v>
      </c>
      <c r="P3560" s="7">
        <f t="shared" si="167"/>
        <v>22.90909090909091</v>
      </c>
      <c r="Q3560" s="4" t="str">
        <f>LEFT(T3560,FIND("/",T3560,1)-1)</f>
        <v>theater</v>
      </c>
      <c r="R3560" s="4" t="str">
        <f>RIGHT(T3560,LEN(T3560)-FIND("/",T3560))</f>
        <v>plays</v>
      </c>
      <c r="S3560" s="4" t="b">
        <v>1</v>
      </c>
      <c r="T3560" s="4" t="s">
        <v>8271</v>
      </c>
    </row>
    <row r="3561" spans="1:20" ht="28.8" x14ac:dyDescent="0.3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11">
        <f t="shared" si="165"/>
        <v>42216.165277777771</v>
      </c>
      <c r="K3561" s="4">
        <v>1436408308</v>
      </c>
      <c r="L3561" s="11">
        <f t="shared" si="166"/>
        <v>42193.887824074067</v>
      </c>
      <c r="M3561" s="4" t="b">
        <v>0</v>
      </c>
      <c r="N3561" s="4">
        <v>24</v>
      </c>
      <c r="O3561" s="16">
        <f>(E3561/D3561)*100</f>
        <v>103.49999999999999</v>
      </c>
      <c r="P3561" s="7">
        <f t="shared" si="167"/>
        <v>43.125</v>
      </c>
      <c r="Q3561" s="4" t="str">
        <f>LEFT(T3561,FIND("/",T3561,1)-1)</f>
        <v>theater</v>
      </c>
      <c r="R3561" s="4" t="str">
        <f>RIGHT(T3561,LEN(T3561)-FIND("/",T3561))</f>
        <v>plays</v>
      </c>
      <c r="S3561" s="4" t="b">
        <v>1</v>
      </c>
      <c r="T3561" s="4" t="s">
        <v>8271</v>
      </c>
    </row>
    <row r="3562" spans="1:20" ht="28.8" x14ac:dyDescent="0.3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11">
        <f t="shared" si="165"/>
        <v>42150.906249999993</v>
      </c>
      <c r="K3562" s="4">
        <v>1429651266</v>
      </c>
      <c r="L3562" s="11">
        <f t="shared" si="166"/>
        <v>42115.681319444448</v>
      </c>
      <c r="M3562" s="4" t="b">
        <v>0</v>
      </c>
      <c r="N3562" s="4">
        <v>74</v>
      </c>
      <c r="O3562" s="16">
        <f>(E3562/D3562)*100</f>
        <v>108.43750000000001</v>
      </c>
      <c r="P3562" s="7">
        <f t="shared" si="167"/>
        <v>46.891891891891895</v>
      </c>
      <c r="Q3562" s="4" t="str">
        <f>LEFT(T3562,FIND("/",T3562,1)-1)</f>
        <v>theater</v>
      </c>
      <c r="R3562" s="4" t="str">
        <f>RIGHT(T3562,LEN(T3562)-FIND("/",T3562))</f>
        <v>plays</v>
      </c>
      <c r="S3562" s="4" t="b">
        <v>1</v>
      </c>
      <c r="T3562" s="4" t="s">
        <v>8271</v>
      </c>
    </row>
    <row r="3563" spans="1:20" ht="100.8" x14ac:dyDescent="0.3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11">
        <f t="shared" si="165"/>
        <v>42221.566666666658</v>
      </c>
      <c r="K3563" s="4">
        <v>1437236378</v>
      </c>
      <c r="L3563" s="11">
        <f t="shared" si="166"/>
        <v>42203.471967592595</v>
      </c>
      <c r="M3563" s="4" t="b">
        <v>0</v>
      </c>
      <c r="N3563" s="4">
        <v>54</v>
      </c>
      <c r="O3563" s="16">
        <f>(E3563/D3563)*100</f>
        <v>102.4</v>
      </c>
      <c r="P3563" s="7">
        <f t="shared" si="167"/>
        <v>47.407407407407405</v>
      </c>
      <c r="Q3563" s="4" t="str">
        <f>LEFT(T3563,FIND("/",T3563,1)-1)</f>
        <v>theater</v>
      </c>
      <c r="R3563" s="4" t="str">
        <f>RIGHT(T3563,LEN(T3563)-FIND("/",T3563))</f>
        <v>plays</v>
      </c>
      <c r="S3563" s="4" t="b">
        <v>1</v>
      </c>
      <c r="T3563" s="4" t="s">
        <v>8271</v>
      </c>
    </row>
    <row r="3564" spans="1:20" ht="28.8" x14ac:dyDescent="0.3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11">
        <f t="shared" si="165"/>
        <v>42442.708333333336</v>
      </c>
      <c r="K3564" s="4">
        <v>1457115427</v>
      </c>
      <c r="L3564" s="11">
        <f t="shared" si="166"/>
        <v>42433.553553240738</v>
      </c>
      <c r="M3564" s="4" t="b">
        <v>0</v>
      </c>
      <c r="N3564" s="4">
        <v>31</v>
      </c>
      <c r="O3564" s="16">
        <f>(E3564/D3564)*100</f>
        <v>148.88888888888889</v>
      </c>
      <c r="P3564" s="7">
        <f t="shared" si="167"/>
        <v>15.129032258064516</v>
      </c>
      <c r="Q3564" s="4" t="str">
        <f>LEFT(T3564,FIND("/",T3564,1)-1)</f>
        <v>theater</v>
      </c>
      <c r="R3564" s="4" t="str">
        <f>RIGHT(T3564,LEN(T3564)-FIND("/",T3564))</f>
        <v>plays</v>
      </c>
      <c r="S3564" s="4" t="b">
        <v>1</v>
      </c>
      <c r="T3564" s="4" t="s">
        <v>8271</v>
      </c>
    </row>
    <row r="3565" spans="1:20" ht="28.8" x14ac:dyDescent="0.3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11">
        <f t="shared" si="165"/>
        <v>42583.583333333336</v>
      </c>
      <c r="K3565" s="4">
        <v>1467648456</v>
      </c>
      <c r="L3565" s="11">
        <f t="shared" si="166"/>
        <v>42555.46361111111</v>
      </c>
      <c r="M3565" s="4" t="b">
        <v>0</v>
      </c>
      <c r="N3565" s="4">
        <v>25</v>
      </c>
      <c r="O3565" s="16">
        <f>(E3565/D3565)*100</f>
        <v>105.49000000000002</v>
      </c>
      <c r="P3565" s="7">
        <f t="shared" si="167"/>
        <v>21.098000000000003</v>
      </c>
      <c r="Q3565" s="4" t="str">
        <f>LEFT(T3565,FIND("/",T3565,1)-1)</f>
        <v>theater</v>
      </c>
      <c r="R3565" s="4" t="str">
        <f>RIGHT(T3565,LEN(T3565)-FIND("/",T3565))</f>
        <v>plays</v>
      </c>
      <c r="S3565" s="4" t="b">
        <v>1</v>
      </c>
      <c r="T3565" s="4" t="s">
        <v>8271</v>
      </c>
    </row>
    <row r="3566" spans="1:20" x14ac:dyDescent="0.3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11">
        <f t="shared" si="165"/>
        <v>42282.458333333336</v>
      </c>
      <c r="K3566" s="4">
        <v>1440082649</v>
      </c>
      <c r="L3566" s="11">
        <f t="shared" si="166"/>
        <v>42236.414918981485</v>
      </c>
      <c r="M3566" s="4" t="b">
        <v>0</v>
      </c>
      <c r="N3566" s="4">
        <v>17</v>
      </c>
      <c r="O3566" s="16">
        <f>(E3566/D3566)*100</f>
        <v>100.49999999999999</v>
      </c>
      <c r="P3566" s="7">
        <f t="shared" si="167"/>
        <v>59.117647058823529</v>
      </c>
      <c r="Q3566" s="4" t="str">
        <f>LEFT(T3566,FIND("/",T3566,1)-1)</f>
        <v>theater</v>
      </c>
      <c r="R3566" s="4" t="str">
        <f>RIGHT(T3566,LEN(T3566)-FIND("/",T3566))</f>
        <v>plays</v>
      </c>
      <c r="S3566" s="4" t="b">
        <v>1</v>
      </c>
      <c r="T3566" s="4" t="s">
        <v>8271</v>
      </c>
    </row>
    <row r="3567" spans="1:20" ht="28.8" x14ac:dyDescent="0.3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11">
        <f t="shared" si="165"/>
        <v>42004.534814814811</v>
      </c>
      <c r="K3567" s="4">
        <v>1417456208</v>
      </c>
      <c r="L3567" s="11">
        <f t="shared" si="166"/>
        <v>41974.534814814811</v>
      </c>
      <c r="M3567" s="4" t="b">
        <v>0</v>
      </c>
      <c r="N3567" s="4">
        <v>12</v>
      </c>
      <c r="O3567" s="16">
        <f>(E3567/D3567)*100</f>
        <v>130.55555555555557</v>
      </c>
      <c r="P3567" s="7">
        <f t="shared" si="167"/>
        <v>97.916666666666671</v>
      </c>
      <c r="Q3567" s="4" t="str">
        <f>LEFT(T3567,FIND("/",T3567,1)-1)</f>
        <v>theater</v>
      </c>
      <c r="R3567" s="4" t="str">
        <f>RIGHT(T3567,LEN(T3567)-FIND("/",T3567))</f>
        <v>plays</v>
      </c>
      <c r="S3567" s="4" t="b">
        <v>1</v>
      </c>
      <c r="T3567" s="4" t="s">
        <v>8271</v>
      </c>
    </row>
    <row r="3568" spans="1:20" ht="28.8" x14ac:dyDescent="0.3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11">
        <f t="shared" si="165"/>
        <v>42027.299571759257</v>
      </c>
      <c r="K3568" s="4">
        <v>1419423083</v>
      </c>
      <c r="L3568" s="11">
        <f t="shared" si="166"/>
        <v>41997.299571759257</v>
      </c>
      <c r="M3568" s="4" t="b">
        <v>0</v>
      </c>
      <c r="N3568" s="4">
        <v>38</v>
      </c>
      <c r="O3568" s="16">
        <f>(E3568/D3568)*100</f>
        <v>104.75000000000001</v>
      </c>
      <c r="P3568" s="7">
        <f t="shared" si="167"/>
        <v>55.131578947368418</v>
      </c>
      <c r="Q3568" s="4" t="str">
        <f>LEFT(T3568,FIND("/",T3568,1)-1)</f>
        <v>theater</v>
      </c>
      <c r="R3568" s="4" t="str">
        <f>RIGHT(T3568,LEN(T3568)-FIND("/",T3568))</f>
        <v>plays</v>
      </c>
      <c r="S3568" s="4" t="b">
        <v>1</v>
      </c>
      <c r="T3568" s="4" t="s">
        <v>8271</v>
      </c>
    </row>
    <row r="3569" spans="1:20" x14ac:dyDescent="0.3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11">
        <f t="shared" si="165"/>
        <v>42165.602361111109</v>
      </c>
      <c r="K3569" s="4">
        <v>1431372444</v>
      </c>
      <c r="L3569" s="11">
        <f t="shared" si="166"/>
        <v>42135.602361111109</v>
      </c>
      <c r="M3569" s="4" t="b">
        <v>0</v>
      </c>
      <c r="N3569" s="4">
        <v>41</v>
      </c>
      <c r="O3569" s="16">
        <f>(E3569/D3569)*100</f>
        <v>108.80000000000001</v>
      </c>
      <c r="P3569" s="7">
        <f t="shared" si="167"/>
        <v>26.536585365853657</v>
      </c>
      <c r="Q3569" s="4" t="str">
        <f>LEFT(T3569,FIND("/",T3569,1)-1)</f>
        <v>theater</v>
      </c>
      <c r="R3569" s="4" t="str">
        <f>RIGHT(T3569,LEN(T3569)-FIND("/",T3569))</f>
        <v>plays</v>
      </c>
      <c r="S3569" s="4" t="b">
        <v>1</v>
      </c>
      <c r="T3569" s="4" t="s">
        <v>8271</v>
      </c>
    </row>
    <row r="3570" spans="1:20" ht="28.8" x14ac:dyDescent="0.3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11">
        <f t="shared" si="165"/>
        <v>41899.532337962963</v>
      </c>
      <c r="K3570" s="4">
        <v>1408383994</v>
      </c>
      <c r="L3570" s="11">
        <f t="shared" si="166"/>
        <v>41869.532337962963</v>
      </c>
      <c r="M3570" s="4" t="b">
        <v>0</v>
      </c>
      <c r="N3570" s="4">
        <v>19</v>
      </c>
      <c r="O3570" s="16">
        <f>(E3570/D3570)*100</f>
        <v>111.00000000000001</v>
      </c>
      <c r="P3570" s="7">
        <f t="shared" si="167"/>
        <v>58.421052631578945</v>
      </c>
      <c r="Q3570" s="4" t="str">
        <f>LEFT(T3570,FIND("/",T3570,1)-1)</f>
        <v>theater</v>
      </c>
      <c r="R3570" s="4" t="str">
        <f>RIGHT(T3570,LEN(T3570)-FIND("/",T3570))</f>
        <v>plays</v>
      </c>
      <c r="S3570" s="4" t="b">
        <v>1</v>
      </c>
      <c r="T3570" s="4" t="s">
        <v>8271</v>
      </c>
    </row>
    <row r="3571" spans="1:20" ht="28.8" x14ac:dyDescent="0.3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11">
        <f t="shared" si="165"/>
        <v>42012.480277777773</v>
      </c>
      <c r="K3571" s="4">
        <v>1418142696</v>
      </c>
      <c r="L3571" s="11">
        <f t="shared" si="166"/>
        <v>41982.480277777773</v>
      </c>
      <c r="M3571" s="4" t="b">
        <v>0</v>
      </c>
      <c r="N3571" s="4">
        <v>41</v>
      </c>
      <c r="O3571" s="16">
        <f>(E3571/D3571)*100</f>
        <v>100.47999999999999</v>
      </c>
      <c r="P3571" s="7">
        <f t="shared" si="167"/>
        <v>122.53658536585365</v>
      </c>
      <c r="Q3571" s="4" t="str">
        <f>LEFT(T3571,FIND("/",T3571,1)-1)</f>
        <v>theater</v>
      </c>
      <c r="R3571" s="4" t="str">
        <f>RIGHT(T3571,LEN(T3571)-FIND("/",T3571))</f>
        <v>plays</v>
      </c>
      <c r="S3571" s="4" t="b">
        <v>1</v>
      </c>
      <c r="T3571" s="4" t="s">
        <v>8271</v>
      </c>
    </row>
    <row r="3572" spans="1:20" x14ac:dyDescent="0.3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11">
        <f t="shared" si="165"/>
        <v>42004.083333333336</v>
      </c>
      <c r="K3572" s="4">
        <v>1417593483</v>
      </c>
      <c r="L3572" s="11">
        <f t="shared" si="166"/>
        <v>41976.123645833337</v>
      </c>
      <c r="M3572" s="4" t="b">
        <v>0</v>
      </c>
      <c r="N3572" s="4">
        <v>26</v>
      </c>
      <c r="O3572" s="16">
        <f>(E3572/D3572)*100</f>
        <v>114.35</v>
      </c>
      <c r="P3572" s="7">
        <f t="shared" si="167"/>
        <v>87.961538461538467</v>
      </c>
      <c r="Q3572" s="4" t="str">
        <f>LEFT(T3572,FIND("/",T3572,1)-1)</f>
        <v>theater</v>
      </c>
      <c r="R3572" s="4" t="str">
        <f>RIGHT(T3572,LEN(T3572)-FIND("/",T3572))</f>
        <v>plays</v>
      </c>
      <c r="S3572" s="4" t="b">
        <v>1</v>
      </c>
      <c r="T3572" s="4" t="s">
        <v>8271</v>
      </c>
    </row>
    <row r="3573" spans="1:20" x14ac:dyDescent="0.3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11">
        <f t="shared" si="165"/>
        <v>41942.650613425925</v>
      </c>
      <c r="K3573" s="4">
        <v>1412109413</v>
      </c>
      <c r="L3573" s="11">
        <f t="shared" si="166"/>
        <v>41912.650613425925</v>
      </c>
      <c r="M3573" s="4" t="b">
        <v>0</v>
      </c>
      <c r="N3573" s="4">
        <v>25</v>
      </c>
      <c r="O3573" s="16">
        <f>(E3573/D3573)*100</f>
        <v>122.06666666666666</v>
      </c>
      <c r="P3573" s="7">
        <f t="shared" si="167"/>
        <v>73.239999999999995</v>
      </c>
      <c r="Q3573" s="4" t="str">
        <f>LEFT(T3573,FIND("/",T3573,1)-1)</f>
        <v>theater</v>
      </c>
      <c r="R3573" s="4" t="str">
        <f>RIGHT(T3573,LEN(T3573)-FIND("/",T3573))</f>
        <v>plays</v>
      </c>
      <c r="S3573" s="4" t="b">
        <v>1</v>
      </c>
      <c r="T3573" s="4" t="s">
        <v>8271</v>
      </c>
    </row>
    <row r="3574" spans="1:20" x14ac:dyDescent="0.3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11">
        <f t="shared" si="165"/>
        <v>42176.36206018518</v>
      </c>
      <c r="K3574" s="4">
        <v>1432302082</v>
      </c>
      <c r="L3574" s="11">
        <f t="shared" si="166"/>
        <v>42146.36206018518</v>
      </c>
      <c r="M3574" s="4" t="b">
        <v>0</v>
      </c>
      <c r="N3574" s="4">
        <v>9</v>
      </c>
      <c r="O3574" s="16">
        <f>(E3574/D3574)*100</f>
        <v>100</v>
      </c>
      <c r="P3574" s="7">
        <f t="shared" si="167"/>
        <v>55.555555555555557</v>
      </c>
      <c r="Q3574" s="4" t="str">
        <f>LEFT(T3574,FIND("/",T3574,1)-1)</f>
        <v>theater</v>
      </c>
      <c r="R3574" s="4" t="str">
        <f>RIGHT(T3574,LEN(T3574)-FIND("/",T3574))</f>
        <v>plays</v>
      </c>
      <c r="S3574" s="4" t="b">
        <v>1</v>
      </c>
      <c r="T3574" s="4" t="s">
        <v>8271</v>
      </c>
    </row>
    <row r="3575" spans="1:20" x14ac:dyDescent="0.3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11">
        <f t="shared" si="165"/>
        <v>41951.208865740737</v>
      </c>
      <c r="K3575" s="4">
        <v>1412845246</v>
      </c>
      <c r="L3575" s="11">
        <f t="shared" si="166"/>
        <v>41921.167199074072</v>
      </c>
      <c r="M3575" s="4" t="b">
        <v>0</v>
      </c>
      <c r="N3575" s="4">
        <v>78</v>
      </c>
      <c r="O3575" s="16">
        <f>(E3575/D3575)*100</f>
        <v>102.8</v>
      </c>
      <c r="P3575" s="7">
        <f t="shared" si="167"/>
        <v>39.53846153846154</v>
      </c>
      <c r="Q3575" s="4" t="str">
        <f>LEFT(T3575,FIND("/",T3575,1)-1)</f>
        <v>theater</v>
      </c>
      <c r="R3575" s="4" t="str">
        <f>RIGHT(T3575,LEN(T3575)-FIND("/",T3575))</f>
        <v>plays</v>
      </c>
      <c r="S3575" s="4" t="b">
        <v>1</v>
      </c>
      <c r="T3575" s="4" t="s">
        <v>8271</v>
      </c>
    </row>
    <row r="3576" spans="1:20" ht="28.8" x14ac:dyDescent="0.3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11">
        <f t="shared" si="165"/>
        <v>41956.776018518511</v>
      </c>
      <c r="K3576" s="4">
        <v>1413326248</v>
      </c>
      <c r="L3576" s="11">
        <f t="shared" si="166"/>
        <v>41926.734351851846</v>
      </c>
      <c r="M3576" s="4" t="b">
        <v>0</v>
      </c>
      <c r="N3576" s="4">
        <v>45</v>
      </c>
      <c r="O3576" s="16">
        <f>(E3576/D3576)*100</f>
        <v>106.12068965517241</v>
      </c>
      <c r="P3576" s="7">
        <f t="shared" si="167"/>
        <v>136.77777777777777</v>
      </c>
      <c r="Q3576" s="4" t="str">
        <f>LEFT(T3576,FIND("/",T3576,1)-1)</f>
        <v>theater</v>
      </c>
      <c r="R3576" s="4" t="str">
        <f>RIGHT(T3576,LEN(T3576)-FIND("/",T3576))</f>
        <v>plays</v>
      </c>
      <c r="S3576" s="4" t="b">
        <v>1</v>
      </c>
      <c r="T3576" s="4" t="s">
        <v>8271</v>
      </c>
    </row>
    <row r="3577" spans="1:20" ht="28.8" x14ac:dyDescent="0.3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11">
        <f t="shared" si="165"/>
        <v>42592.957638888889</v>
      </c>
      <c r="K3577" s="4">
        <v>1468176527</v>
      </c>
      <c r="L3577" s="11">
        <f t="shared" si="166"/>
        <v>42561.575543981475</v>
      </c>
      <c r="M3577" s="4" t="b">
        <v>0</v>
      </c>
      <c r="N3577" s="4">
        <v>102</v>
      </c>
      <c r="O3577" s="16">
        <f>(E3577/D3577)*100</f>
        <v>101.33000000000001</v>
      </c>
      <c r="P3577" s="7">
        <f t="shared" si="167"/>
        <v>99.343137254901961</v>
      </c>
      <c r="Q3577" s="4" t="str">
        <f>LEFT(T3577,FIND("/",T3577,1)-1)</f>
        <v>theater</v>
      </c>
      <c r="R3577" s="4" t="str">
        <f>RIGHT(T3577,LEN(T3577)-FIND("/",T3577))</f>
        <v>plays</v>
      </c>
      <c r="S3577" s="4" t="b">
        <v>1</v>
      </c>
      <c r="T3577" s="4" t="s">
        <v>8271</v>
      </c>
    </row>
    <row r="3578" spans="1:20" ht="28.8" x14ac:dyDescent="0.3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11">
        <f t="shared" si="165"/>
        <v>42709.382569444446</v>
      </c>
      <c r="K3578" s="4">
        <v>1475759454</v>
      </c>
      <c r="L3578" s="11">
        <f t="shared" si="166"/>
        <v>42649.340902777774</v>
      </c>
      <c r="M3578" s="4" t="b">
        <v>0</v>
      </c>
      <c r="N3578" s="4">
        <v>5</v>
      </c>
      <c r="O3578" s="16">
        <f>(E3578/D3578)*100</f>
        <v>100</v>
      </c>
      <c r="P3578" s="7">
        <f t="shared" si="167"/>
        <v>20</v>
      </c>
      <c r="Q3578" s="4" t="str">
        <f>LEFT(T3578,FIND("/",T3578,1)-1)</f>
        <v>theater</v>
      </c>
      <c r="R3578" s="4" t="str">
        <f>RIGHT(T3578,LEN(T3578)-FIND("/",T3578))</f>
        <v>plays</v>
      </c>
      <c r="S3578" s="4" t="b">
        <v>1</v>
      </c>
      <c r="T3578" s="4" t="s">
        <v>8271</v>
      </c>
    </row>
    <row r="3579" spans="1:20" x14ac:dyDescent="0.3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11">
        <f t="shared" si="165"/>
        <v>42120.061111111114</v>
      </c>
      <c r="K3579" s="4">
        <v>1427741583</v>
      </c>
      <c r="L3579" s="11">
        <f t="shared" si="166"/>
        <v>42093.578506944446</v>
      </c>
      <c r="M3579" s="4" t="b">
        <v>0</v>
      </c>
      <c r="N3579" s="4">
        <v>27</v>
      </c>
      <c r="O3579" s="16">
        <f>(E3579/D3579)*100</f>
        <v>130</v>
      </c>
      <c r="P3579" s="7">
        <f t="shared" si="167"/>
        <v>28.888888888888889</v>
      </c>
      <c r="Q3579" s="4" t="str">
        <f>LEFT(T3579,FIND("/",T3579,1)-1)</f>
        <v>theater</v>
      </c>
      <c r="R3579" s="4" t="str">
        <f>RIGHT(T3579,LEN(T3579)-FIND("/",T3579))</f>
        <v>plays</v>
      </c>
      <c r="S3579" s="4" t="b">
        <v>1</v>
      </c>
      <c r="T3579" s="4" t="s">
        <v>8271</v>
      </c>
    </row>
    <row r="3580" spans="1:20" x14ac:dyDescent="0.3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11">
        <f t="shared" si="165"/>
        <v>42490.525196759256</v>
      </c>
      <c r="K3580" s="4">
        <v>1459445777</v>
      </c>
      <c r="L3580" s="11">
        <f t="shared" si="166"/>
        <v>42460.525196759256</v>
      </c>
      <c r="M3580" s="4" t="b">
        <v>0</v>
      </c>
      <c r="N3580" s="4">
        <v>37</v>
      </c>
      <c r="O3580" s="16">
        <f>(E3580/D3580)*100</f>
        <v>100.01333333333334</v>
      </c>
      <c r="P3580" s="7">
        <f t="shared" si="167"/>
        <v>40.545945945945945</v>
      </c>
      <c r="Q3580" s="4" t="str">
        <f>LEFT(T3580,FIND("/",T3580,1)-1)</f>
        <v>theater</v>
      </c>
      <c r="R3580" s="4" t="str">
        <f>RIGHT(T3580,LEN(T3580)-FIND("/",T3580))</f>
        <v>plays</v>
      </c>
      <c r="S3580" s="4" t="b">
        <v>1</v>
      </c>
      <c r="T3580" s="4" t="s">
        <v>8271</v>
      </c>
    </row>
    <row r="3581" spans="1:20" ht="28.8" x14ac:dyDescent="0.3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11">
        <f t="shared" si="165"/>
        <v>42460.51222222222</v>
      </c>
      <c r="K3581" s="4">
        <v>1456856256</v>
      </c>
      <c r="L3581" s="11">
        <f t="shared" si="166"/>
        <v>42430.553888888891</v>
      </c>
      <c r="M3581" s="4" t="b">
        <v>0</v>
      </c>
      <c r="N3581" s="4">
        <v>14</v>
      </c>
      <c r="O3581" s="16">
        <f>(E3581/D3581)*100</f>
        <v>100</v>
      </c>
      <c r="P3581" s="7">
        <f t="shared" si="167"/>
        <v>35.714285714285715</v>
      </c>
      <c r="Q3581" s="4" t="str">
        <f>LEFT(T3581,FIND("/",T3581,1)-1)</f>
        <v>theater</v>
      </c>
      <c r="R3581" s="4" t="str">
        <f>RIGHT(T3581,LEN(T3581)-FIND("/",T3581))</f>
        <v>plays</v>
      </c>
      <c r="S3581" s="4" t="b">
        <v>1</v>
      </c>
      <c r="T3581" s="4" t="s">
        <v>8271</v>
      </c>
    </row>
    <row r="3582" spans="1:20" x14ac:dyDescent="0.3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11">
        <f t="shared" si="165"/>
        <v>42063.999305555553</v>
      </c>
      <c r="K3582" s="4">
        <v>1421900022</v>
      </c>
      <c r="L3582" s="11">
        <f t="shared" si="166"/>
        <v>42025.967847222222</v>
      </c>
      <c r="M3582" s="4" t="b">
        <v>0</v>
      </c>
      <c r="N3582" s="4">
        <v>27</v>
      </c>
      <c r="O3582" s="16">
        <f>(E3582/D3582)*100</f>
        <v>113.88888888888889</v>
      </c>
      <c r="P3582" s="7">
        <f t="shared" si="167"/>
        <v>37.962962962962962</v>
      </c>
      <c r="Q3582" s="4" t="str">
        <f>LEFT(T3582,FIND("/",T3582,1)-1)</f>
        <v>theater</v>
      </c>
      <c r="R3582" s="4" t="str">
        <f>RIGHT(T3582,LEN(T3582)-FIND("/",T3582))</f>
        <v>plays</v>
      </c>
      <c r="S3582" s="4" t="b">
        <v>1</v>
      </c>
      <c r="T3582" s="4" t="s">
        <v>8271</v>
      </c>
    </row>
    <row r="3583" spans="1:20" ht="28.8" x14ac:dyDescent="0.3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11">
        <f t="shared" si="165"/>
        <v>41850.26284722222</v>
      </c>
      <c r="K3583" s="4">
        <v>1405509510</v>
      </c>
      <c r="L3583" s="11">
        <f t="shared" si="166"/>
        <v>41836.26284722222</v>
      </c>
      <c r="M3583" s="4" t="b">
        <v>0</v>
      </c>
      <c r="N3583" s="4">
        <v>45</v>
      </c>
      <c r="O3583" s="16">
        <f>(E3583/D3583)*100</f>
        <v>100</v>
      </c>
      <c r="P3583" s="7">
        <f t="shared" si="167"/>
        <v>33.333333333333336</v>
      </c>
      <c r="Q3583" s="4" t="str">
        <f>LEFT(T3583,FIND("/",T3583,1)-1)</f>
        <v>theater</v>
      </c>
      <c r="R3583" s="4" t="str">
        <f>RIGHT(T3583,LEN(T3583)-FIND("/",T3583))</f>
        <v>plays</v>
      </c>
      <c r="S3583" s="4" t="b">
        <v>1</v>
      </c>
      <c r="T3583" s="4" t="s">
        <v>8271</v>
      </c>
    </row>
    <row r="3584" spans="1:20" x14ac:dyDescent="0.3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11">
        <f t="shared" si="165"/>
        <v>42464.887523148143</v>
      </c>
      <c r="K3584" s="4">
        <v>1458613082</v>
      </c>
      <c r="L3584" s="11">
        <f t="shared" si="166"/>
        <v>42450.887523148143</v>
      </c>
      <c r="M3584" s="4" t="b">
        <v>0</v>
      </c>
      <c r="N3584" s="4">
        <v>49</v>
      </c>
      <c r="O3584" s="16">
        <f>(E3584/D3584)*100</f>
        <v>287</v>
      </c>
      <c r="P3584" s="7">
        <f t="shared" si="167"/>
        <v>58.571428571428569</v>
      </c>
      <c r="Q3584" s="4" t="str">
        <f>LEFT(T3584,FIND("/",T3584,1)-1)</f>
        <v>theater</v>
      </c>
      <c r="R3584" s="4" t="str">
        <f>RIGHT(T3584,LEN(T3584)-FIND("/",T3584))</f>
        <v>plays</v>
      </c>
      <c r="S3584" s="4" t="b">
        <v>1</v>
      </c>
      <c r="T3584" s="4" t="s">
        <v>8271</v>
      </c>
    </row>
    <row r="3585" spans="1:20" ht="28.8" x14ac:dyDescent="0.3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11">
        <f t="shared" si="165"/>
        <v>42478.175983796296</v>
      </c>
      <c r="K3585" s="4">
        <v>1455790405</v>
      </c>
      <c r="L3585" s="11">
        <f t="shared" si="166"/>
        <v>42418.217650462961</v>
      </c>
      <c r="M3585" s="4" t="b">
        <v>0</v>
      </c>
      <c r="N3585" s="4">
        <v>24</v>
      </c>
      <c r="O3585" s="16">
        <f>(E3585/D3585)*100</f>
        <v>108.5</v>
      </c>
      <c r="P3585" s="7">
        <f t="shared" si="167"/>
        <v>135.625</v>
      </c>
      <c r="Q3585" s="4" t="str">
        <f>LEFT(T3585,FIND("/",T3585,1)-1)</f>
        <v>theater</v>
      </c>
      <c r="R3585" s="4" t="str">
        <f>RIGHT(T3585,LEN(T3585)-FIND("/",T3585))</f>
        <v>plays</v>
      </c>
      <c r="S3585" s="4" t="b">
        <v>1</v>
      </c>
      <c r="T3585" s="4" t="s">
        <v>8271</v>
      </c>
    </row>
    <row r="3586" spans="1:20" ht="57.6" x14ac:dyDescent="0.3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11">
        <f t="shared" si="165"/>
        <v>42198.108148148145</v>
      </c>
      <c r="K3586" s="4">
        <v>1434180944</v>
      </c>
      <c r="L3586" s="11">
        <f t="shared" si="166"/>
        <v>42168.108148148145</v>
      </c>
      <c r="M3586" s="4" t="b">
        <v>0</v>
      </c>
      <c r="N3586" s="4">
        <v>112</v>
      </c>
      <c r="O3586" s="16">
        <f>(E3586/D3586)*100</f>
        <v>115.5</v>
      </c>
      <c r="P3586" s="7">
        <f t="shared" si="167"/>
        <v>30.9375</v>
      </c>
      <c r="Q3586" s="4" t="str">
        <f>LEFT(T3586,FIND("/",T3586,1)-1)</f>
        <v>theater</v>
      </c>
      <c r="R3586" s="4" t="str">
        <f>RIGHT(T3586,LEN(T3586)-FIND("/",T3586))</f>
        <v>plays</v>
      </c>
      <c r="S3586" s="4" t="b">
        <v>1</v>
      </c>
      <c r="T3586" s="4" t="s">
        <v>8271</v>
      </c>
    </row>
    <row r="3587" spans="1:20" ht="28.8" x14ac:dyDescent="0.3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11">
        <f t="shared" ref="J3587:J3650" si="168">(((I3587/60)/60)/24)+DATE(1970,1,1)+(-5/24)</f>
        <v>41994.507986111108</v>
      </c>
      <c r="K3587" s="4">
        <v>1416589890</v>
      </c>
      <c r="L3587" s="11">
        <f t="shared" ref="L3587:L3650" si="169">(((K3587/60)/60)/24)+DATE(1970,1,1)+(-5/24)</f>
        <v>41964.507986111108</v>
      </c>
      <c r="M3587" s="4" t="b">
        <v>0</v>
      </c>
      <c r="N3587" s="4">
        <v>23</v>
      </c>
      <c r="O3587" s="16">
        <f>(E3587/D3587)*100</f>
        <v>119.11764705882352</v>
      </c>
      <c r="P3587" s="7">
        <f t="shared" ref="P3587:P3650" si="170">(E3587/N3587)</f>
        <v>176.08695652173913</v>
      </c>
      <c r="Q3587" s="4" t="str">
        <f>LEFT(T3587,FIND("/",T3587,1)-1)</f>
        <v>theater</v>
      </c>
      <c r="R3587" s="4" t="str">
        <f>RIGHT(T3587,LEN(T3587)-FIND("/",T3587))</f>
        <v>plays</v>
      </c>
      <c r="S3587" s="4" t="b">
        <v>1</v>
      </c>
      <c r="T3587" s="4" t="s">
        <v>8271</v>
      </c>
    </row>
    <row r="3588" spans="1:20" x14ac:dyDescent="0.3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11">
        <f t="shared" si="168"/>
        <v>42636.489236111105</v>
      </c>
      <c r="K3588" s="4">
        <v>1469465070</v>
      </c>
      <c r="L3588" s="11">
        <f t="shared" si="169"/>
        <v>42576.489236111105</v>
      </c>
      <c r="M3588" s="4" t="b">
        <v>0</v>
      </c>
      <c r="N3588" s="4">
        <v>54</v>
      </c>
      <c r="O3588" s="16">
        <f>(E3588/D3588)*100</f>
        <v>109.42666666666668</v>
      </c>
      <c r="P3588" s="7">
        <f t="shared" si="170"/>
        <v>151.9814814814815</v>
      </c>
      <c r="Q3588" s="4" t="str">
        <f>LEFT(T3588,FIND("/",T3588,1)-1)</f>
        <v>theater</v>
      </c>
      <c r="R3588" s="4" t="str">
        <f>RIGHT(T3588,LEN(T3588)-FIND("/",T3588))</f>
        <v>plays</v>
      </c>
      <c r="S3588" s="4" t="b">
        <v>1</v>
      </c>
      <c r="T3588" s="4" t="s">
        <v>8271</v>
      </c>
    </row>
    <row r="3589" spans="1:20" x14ac:dyDescent="0.3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11">
        <f t="shared" si="168"/>
        <v>42548.583333333336</v>
      </c>
      <c r="K3589" s="4">
        <v>1463144254</v>
      </c>
      <c r="L3589" s="11">
        <f t="shared" si="169"/>
        <v>42503.331643518519</v>
      </c>
      <c r="M3589" s="4" t="b">
        <v>0</v>
      </c>
      <c r="N3589" s="4">
        <v>28</v>
      </c>
      <c r="O3589" s="16">
        <f>(E3589/D3589)*100</f>
        <v>126.6</v>
      </c>
      <c r="P3589" s="7">
        <f t="shared" si="170"/>
        <v>22.607142857142858</v>
      </c>
      <c r="Q3589" s="4" t="str">
        <f>LEFT(T3589,FIND("/",T3589,1)-1)</f>
        <v>theater</v>
      </c>
      <c r="R3589" s="4" t="str">
        <f>RIGHT(T3589,LEN(T3589)-FIND("/",T3589))</f>
        <v>plays</v>
      </c>
      <c r="S3589" s="4" t="b">
        <v>1</v>
      </c>
      <c r="T3589" s="4" t="s">
        <v>8271</v>
      </c>
    </row>
    <row r="3590" spans="1:20" x14ac:dyDescent="0.3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11">
        <f t="shared" si="168"/>
        <v>42123.749999999993</v>
      </c>
      <c r="K3590" s="4">
        <v>1428436410</v>
      </c>
      <c r="L3590" s="11">
        <f t="shared" si="169"/>
        <v>42101.620486111111</v>
      </c>
      <c r="M3590" s="4" t="b">
        <v>0</v>
      </c>
      <c r="N3590" s="4">
        <v>11</v>
      </c>
      <c r="O3590" s="16">
        <f>(E3590/D3590)*100</f>
        <v>100.49999999999999</v>
      </c>
      <c r="P3590" s="7">
        <f t="shared" si="170"/>
        <v>18.272727272727273</v>
      </c>
      <c r="Q3590" s="4" t="str">
        <f>LEFT(T3590,FIND("/",T3590,1)-1)</f>
        <v>theater</v>
      </c>
      <c r="R3590" s="4" t="str">
        <f>RIGHT(T3590,LEN(T3590)-FIND("/",T3590))</f>
        <v>plays</v>
      </c>
      <c r="S3590" s="4" t="b">
        <v>1</v>
      </c>
      <c r="T3590" s="4" t="s">
        <v>8271</v>
      </c>
    </row>
    <row r="3591" spans="1:20" ht="28.8" x14ac:dyDescent="0.3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11">
        <f t="shared" si="168"/>
        <v>42150.439201388886</v>
      </c>
      <c r="K3591" s="4">
        <v>1430494347</v>
      </c>
      <c r="L3591" s="11">
        <f t="shared" si="169"/>
        <v>42125.439201388886</v>
      </c>
      <c r="M3591" s="4" t="b">
        <v>0</v>
      </c>
      <c r="N3591" s="4">
        <v>62</v>
      </c>
      <c r="O3591" s="16">
        <f>(E3591/D3591)*100</f>
        <v>127.49999999999999</v>
      </c>
      <c r="P3591" s="7">
        <f t="shared" si="170"/>
        <v>82.258064516129039</v>
      </c>
      <c r="Q3591" s="4" t="str">
        <f>LEFT(T3591,FIND("/",T3591,1)-1)</f>
        <v>theater</v>
      </c>
      <c r="R3591" s="4" t="str">
        <f>RIGHT(T3591,LEN(T3591)-FIND("/",T3591))</f>
        <v>plays</v>
      </c>
      <c r="S3591" s="4" t="b">
        <v>1</v>
      </c>
      <c r="T3591" s="4" t="s">
        <v>8271</v>
      </c>
    </row>
    <row r="3592" spans="1:20" ht="28.8" x14ac:dyDescent="0.3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11">
        <f t="shared" si="168"/>
        <v>41932.125393518516</v>
      </c>
      <c r="K3592" s="4">
        <v>1411200034</v>
      </c>
      <c r="L3592" s="11">
        <f t="shared" si="169"/>
        <v>41902.125393518516</v>
      </c>
      <c r="M3592" s="4" t="b">
        <v>0</v>
      </c>
      <c r="N3592" s="4">
        <v>73</v>
      </c>
      <c r="O3592" s="16">
        <f>(E3592/D3592)*100</f>
        <v>100.05999999999999</v>
      </c>
      <c r="P3592" s="7">
        <f t="shared" si="170"/>
        <v>68.534246575342465</v>
      </c>
      <c r="Q3592" s="4" t="str">
        <f>LEFT(T3592,FIND("/",T3592,1)-1)</f>
        <v>theater</v>
      </c>
      <c r="R3592" s="4" t="str">
        <f>RIGHT(T3592,LEN(T3592)-FIND("/",T3592))</f>
        <v>plays</v>
      </c>
      <c r="S3592" s="4" t="b">
        <v>1</v>
      </c>
      <c r="T3592" s="4" t="s">
        <v>8271</v>
      </c>
    </row>
    <row r="3593" spans="1:20" ht="28.8" x14ac:dyDescent="0.3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11">
        <f t="shared" si="168"/>
        <v>42027.999305555553</v>
      </c>
      <c r="K3593" s="4">
        <v>1419979544</v>
      </c>
      <c r="L3593" s="11">
        <f t="shared" si="169"/>
        <v>42003.74009259259</v>
      </c>
      <c r="M3593" s="4" t="b">
        <v>0</v>
      </c>
      <c r="N3593" s="4">
        <v>18</v>
      </c>
      <c r="O3593" s="16">
        <f>(E3593/D3593)*100</f>
        <v>175</v>
      </c>
      <c r="P3593" s="7">
        <f t="shared" si="170"/>
        <v>68.055555555555557</v>
      </c>
      <c r="Q3593" s="4" t="str">
        <f>LEFT(T3593,FIND("/",T3593,1)-1)</f>
        <v>theater</v>
      </c>
      <c r="R3593" s="4" t="str">
        <f>RIGHT(T3593,LEN(T3593)-FIND("/",T3593))</f>
        <v>plays</v>
      </c>
      <c r="S3593" s="4" t="b">
        <v>1</v>
      </c>
      <c r="T3593" s="4" t="s">
        <v>8271</v>
      </c>
    </row>
    <row r="3594" spans="1:20" x14ac:dyDescent="0.3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11">
        <f t="shared" si="168"/>
        <v>42045.999305555553</v>
      </c>
      <c r="K3594" s="4">
        <v>1418673307</v>
      </c>
      <c r="L3594" s="11">
        <f t="shared" si="169"/>
        <v>41988.621608796289</v>
      </c>
      <c r="M3594" s="4" t="b">
        <v>0</v>
      </c>
      <c r="N3594" s="4">
        <v>35</v>
      </c>
      <c r="O3594" s="16">
        <f>(E3594/D3594)*100</f>
        <v>127.25</v>
      </c>
      <c r="P3594" s="7">
        <f t="shared" si="170"/>
        <v>72.714285714285708</v>
      </c>
      <c r="Q3594" s="4" t="str">
        <f>LEFT(T3594,FIND("/",T3594,1)-1)</f>
        <v>theater</v>
      </c>
      <c r="R3594" s="4" t="str">
        <f>RIGHT(T3594,LEN(T3594)-FIND("/",T3594))</f>
        <v>plays</v>
      </c>
      <c r="S3594" s="4" t="b">
        <v>1</v>
      </c>
      <c r="T3594" s="4" t="s">
        <v>8271</v>
      </c>
    </row>
    <row r="3595" spans="1:20" x14ac:dyDescent="0.3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11">
        <f t="shared" si="168"/>
        <v>42009.643055555549</v>
      </c>
      <c r="K3595" s="4">
        <v>1417469639</v>
      </c>
      <c r="L3595" s="11">
        <f t="shared" si="169"/>
        <v>41974.690266203703</v>
      </c>
      <c r="M3595" s="4" t="b">
        <v>0</v>
      </c>
      <c r="N3595" s="4">
        <v>43</v>
      </c>
      <c r="O3595" s="16">
        <f>(E3595/D3595)*100</f>
        <v>110.63333333333334</v>
      </c>
      <c r="P3595" s="7">
        <f t="shared" si="170"/>
        <v>77.186046511627907</v>
      </c>
      <c r="Q3595" s="4" t="str">
        <f>LEFT(T3595,FIND("/",T3595,1)-1)</f>
        <v>theater</v>
      </c>
      <c r="R3595" s="4" t="str">
        <f>RIGHT(T3595,LEN(T3595)-FIND("/",T3595))</f>
        <v>plays</v>
      </c>
      <c r="S3595" s="4" t="b">
        <v>1</v>
      </c>
      <c r="T3595" s="4" t="s">
        <v>8271</v>
      </c>
    </row>
    <row r="3596" spans="1:20" ht="28.8" x14ac:dyDescent="0.3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11">
        <f t="shared" si="168"/>
        <v>42616.858587962961</v>
      </c>
      <c r="K3596" s="4">
        <v>1470792982</v>
      </c>
      <c r="L3596" s="11">
        <f t="shared" si="169"/>
        <v>42591.858587962961</v>
      </c>
      <c r="M3596" s="4" t="b">
        <v>0</v>
      </c>
      <c r="N3596" s="4">
        <v>36</v>
      </c>
      <c r="O3596" s="16">
        <f>(E3596/D3596)*100</f>
        <v>125.93749999999999</v>
      </c>
      <c r="P3596" s="7">
        <f t="shared" si="170"/>
        <v>55.972222222222221</v>
      </c>
      <c r="Q3596" s="4" t="str">
        <f>LEFT(T3596,FIND("/",T3596,1)-1)</f>
        <v>theater</v>
      </c>
      <c r="R3596" s="4" t="str">
        <f>RIGHT(T3596,LEN(T3596)-FIND("/",T3596))</f>
        <v>plays</v>
      </c>
      <c r="S3596" s="4" t="b">
        <v>1</v>
      </c>
      <c r="T3596" s="4" t="s">
        <v>8271</v>
      </c>
    </row>
    <row r="3597" spans="1:20" x14ac:dyDescent="0.3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11">
        <f t="shared" si="168"/>
        <v>42076.082638888889</v>
      </c>
      <c r="K3597" s="4">
        <v>1423959123</v>
      </c>
      <c r="L3597" s="11">
        <f t="shared" si="169"/>
        <v>42049.800034722219</v>
      </c>
      <c r="M3597" s="4" t="b">
        <v>0</v>
      </c>
      <c r="N3597" s="4">
        <v>62</v>
      </c>
      <c r="O3597" s="16">
        <f>(E3597/D3597)*100</f>
        <v>118.5</v>
      </c>
      <c r="P3597" s="7">
        <f t="shared" si="170"/>
        <v>49.693548387096776</v>
      </c>
      <c r="Q3597" s="4" t="str">
        <f>LEFT(T3597,FIND("/",T3597,1)-1)</f>
        <v>theater</v>
      </c>
      <c r="R3597" s="4" t="str">
        <f>RIGHT(T3597,LEN(T3597)-FIND("/",T3597))</f>
        <v>plays</v>
      </c>
      <c r="S3597" s="4" t="b">
        <v>1</v>
      </c>
      <c r="T3597" s="4" t="s">
        <v>8271</v>
      </c>
    </row>
    <row r="3598" spans="1:20" x14ac:dyDescent="0.3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11">
        <f t="shared" si="168"/>
        <v>41877.506736111107</v>
      </c>
      <c r="K3598" s="4">
        <v>1407258582</v>
      </c>
      <c r="L3598" s="11">
        <f t="shared" si="169"/>
        <v>41856.506736111107</v>
      </c>
      <c r="M3598" s="4" t="b">
        <v>0</v>
      </c>
      <c r="N3598" s="4">
        <v>15</v>
      </c>
      <c r="O3598" s="16">
        <f>(E3598/D3598)*100</f>
        <v>107.72727272727273</v>
      </c>
      <c r="P3598" s="7">
        <f t="shared" si="170"/>
        <v>79</v>
      </c>
      <c r="Q3598" s="4" t="str">
        <f>LEFT(T3598,FIND("/",T3598,1)-1)</f>
        <v>theater</v>
      </c>
      <c r="R3598" s="4" t="str">
        <f>RIGHT(T3598,LEN(T3598)-FIND("/",T3598))</f>
        <v>plays</v>
      </c>
      <c r="S3598" s="4" t="b">
        <v>1</v>
      </c>
      <c r="T3598" s="4" t="s">
        <v>8271</v>
      </c>
    </row>
    <row r="3599" spans="1:20" ht="28.8" x14ac:dyDescent="0.3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11">
        <f t="shared" si="168"/>
        <v>42432.040972222218</v>
      </c>
      <c r="K3599" s="4">
        <v>1455717790</v>
      </c>
      <c r="L3599" s="11">
        <f t="shared" si="169"/>
        <v>42417.377199074072</v>
      </c>
      <c r="M3599" s="4" t="b">
        <v>0</v>
      </c>
      <c r="N3599" s="4">
        <v>33</v>
      </c>
      <c r="O3599" s="16">
        <f>(E3599/D3599)*100</f>
        <v>102.60000000000001</v>
      </c>
      <c r="P3599" s="7">
        <f t="shared" si="170"/>
        <v>77.727272727272734</v>
      </c>
      <c r="Q3599" s="4" t="str">
        <f>LEFT(T3599,FIND("/",T3599,1)-1)</f>
        <v>theater</v>
      </c>
      <c r="R3599" s="4" t="str">
        <f>RIGHT(T3599,LEN(T3599)-FIND("/",T3599))</f>
        <v>plays</v>
      </c>
      <c r="S3599" s="4" t="b">
        <v>1</v>
      </c>
      <c r="T3599" s="4" t="s">
        <v>8271</v>
      </c>
    </row>
    <row r="3600" spans="1:20" x14ac:dyDescent="0.3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11">
        <f t="shared" si="168"/>
        <v>41884.999305555553</v>
      </c>
      <c r="K3600" s="4">
        <v>1408129822</v>
      </c>
      <c r="L3600" s="11">
        <f t="shared" si="169"/>
        <v>41866.590532407405</v>
      </c>
      <c r="M3600" s="4" t="b">
        <v>0</v>
      </c>
      <c r="N3600" s="4">
        <v>27</v>
      </c>
      <c r="O3600" s="16">
        <f>(E3600/D3600)*100</f>
        <v>110.1</v>
      </c>
      <c r="P3600" s="7">
        <f t="shared" si="170"/>
        <v>40.777777777777779</v>
      </c>
      <c r="Q3600" s="4" t="str">
        <f>LEFT(T3600,FIND("/",T3600,1)-1)</f>
        <v>theater</v>
      </c>
      <c r="R3600" s="4" t="str">
        <f>RIGHT(T3600,LEN(T3600)-FIND("/",T3600))</f>
        <v>plays</v>
      </c>
      <c r="S3600" s="4" t="b">
        <v>1</v>
      </c>
      <c r="T3600" s="4" t="s">
        <v>8271</v>
      </c>
    </row>
    <row r="3601" spans="1:20" x14ac:dyDescent="0.3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11">
        <f t="shared" si="168"/>
        <v>42245.791666666664</v>
      </c>
      <c r="K3601" s="4">
        <v>1438715077</v>
      </c>
      <c r="L3601" s="11">
        <f t="shared" si="169"/>
        <v>42220.586539351854</v>
      </c>
      <c r="M3601" s="4" t="b">
        <v>0</v>
      </c>
      <c r="N3601" s="4">
        <v>17</v>
      </c>
      <c r="O3601" s="16">
        <f>(E3601/D3601)*100</f>
        <v>202</v>
      </c>
      <c r="P3601" s="7">
        <f t="shared" si="170"/>
        <v>59.411764705882355</v>
      </c>
      <c r="Q3601" s="4" t="str">
        <f>LEFT(T3601,FIND("/",T3601,1)-1)</f>
        <v>theater</v>
      </c>
      <c r="R3601" s="4" t="str">
        <f>RIGHT(T3601,LEN(T3601)-FIND("/",T3601))</f>
        <v>plays</v>
      </c>
      <c r="S3601" s="4" t="b">
        <v>1</v>
      </c>
      <c r="T3601" s="4" t="s">
        <v>8271</v>
      </c>
    </row>
    <row r="3602" spans="1:20" x14ac:dyDescent="0.3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11">
        <f t="shared" si="168"/>
        <v>42656.640787037039</v>
      </c>
      <c r="K3602" s="4">
        <v>1473970964</v>
      </c>
      <c r="L3602" s="11">
        <f t="shared" si="169"/>
        <v>42628.640787037039</v>
      </c>
      <c r="M3602" s="4" t="b">
        <v>0</v>
      </c>
      <c r="N3602" s="4">
        <v>4</v>
      </c>
      <c r="O3602" s="16">
        <f>(E3602/D3602)*100</f>
        <v>130</v>
      </c>
      <c r="P3602" s="7">
        <f t="shared" si="170"/>
        <v>3.25</v>
      </c>
      <c r="Q3602" s="4" t="str">
        <f>LEFT(T3602,FIND("/",T3602,1)-1)</f>
        <v>theater</v>
      </c>
      <c r="R3602" s="4" t="str">
        <f>RIGHT(T3602,LEN(T3602)-FIND("/",T3602))</f>
        <v>plays</v>
      </c>
      <c r="S3602" s="4" t="b">
        <v>1</v>
      </c>
      <c r="T3602" s="4" t="s">
        <v>8271</v>
      </c>
    </row>
    <row r="3603" spans="1:20" x14ac:dyDescent="0.3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11">
        <f t="shared" si="168"/>
        <v>42020.790300925924</v>
      </c>
      <c r="K3603" s="4">
        <v>1418860682</v>
      </c>
      <c r="L3603" s="11">
        <f t="shared" si="169"/>
        <v>41990.790300925924</v>
      </c>
      <c r="M3603" s="4" t="b">
        <v>0</v>
      </c>
      <c r="N3603" s="4">
        <v>53</v>
      </c>
      <c r="O3603" s="16">
        <f>(E3603/D3603)*100</f>
        <v>104.35000000000001</v>
      </c>
      <c r="P3603" s="7">
        <f t="shared" si="170"/>
        <v>39.377358490566039</v>
      </c>
      <c r="Q3603" s="4" t="str">
        <f>LEFT(T3603,FIND("/",T3603,1)-1)</f>
        <v>theater</v>
      </c>
      <c r="R3603" s="4" t="str">
        <f>RIGHT(T3603,LEN(T3603)-FIND("/",T3603))</f>
        <v>plays</v>
      </c>
      <c r="S3603" s="4" t="b">
        <v>1</v>
      </c>
      <c r="T3603" s="4" t="s">
        <v>8271</v>
      </c>
    </row>
    <row r="3604" spans="1:20" ht="28.8" x14ac:dyDescent="0.3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11">
        <f t="shared" si="168"/>
        <v>42507.68609953703</v>
      </c>
      <c r="K3604" s="4">
        <v>1458336479</v>
      </c>
      <c r="L3604" s="11">
        <f t="shared" si="169"/>
        <v>42447.68609953703</v>
      </c>
      <c r="M3604" s="4" t="b">
        <v>0</v>
      </c>
      <c r="N3604" s="4">
        <v>49</v>
      </c>
      <c r="O3604" s="16">
        <f>(E3604/D3604)*100</f>
        <v>100.05</v>
      </c>
      <c r="P3604" s="7">
        <f t="shared" si="170"/>
        <v>81.673469387755105</v>
      </c>
      <c r="Q3604" s="4" t="str">
        <f>LEFT(T3604,FIND("/",T3604,1)-1)</f>
        <v>theater</v>
      </c>
      <c r="R3604" s="4" t="str">
        <f>RIGHT(T3604,LEN(T3604)-FIND("/",T3604))</f>
        <v>plays</v>
      </c>
      <c r="S3604" s="4" t="b">
        <v>1</v>
      </c>
      <c r="T3604" s="4" t="s">
        <v>8271</v>
      </c>
    </row>
    <row r="3605" spans="1:20" ht="28.8" x14ac:dyDescent="0.3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11">
        <f t="shared" si="168"/>
        <v>42313.697685185187</v>
      </c>
      <c r="K3605" s="4">
        <v>1444164280</v>
      </c>
      <c r="L3605" s="11">
        <f t="shared" si="169"/>
        <v>42283.656018518515</v>
      </c>
      <c r="M3605" s="4" t="b">
        <v>0</v>
      </c>
      <c r="N3605" s="4">
        <v>57</v>
      </c>
      <c r="O3605" s="16">
        <f>(E3605/D3605)*100</f>
        <v>170.66666666666669</v>
      </c>
      <c r="P3605" s="7">
        <f t="shared" si="170"/>
        <v>44.912280701754383</v>
      </c>
      <c r="Q3605" s="4" t="str">
        <f>LEFT(T3605,FIND("/",T3605,1)-1)</f>
        <v>theater</v>
      </c>
      <c r="R3605" s="4" t="str">
        <f>RIGHT(T3605,LEN(T3605)-FIND("/",T3605))</f>
        <v>plays</v>
      </c>
      <c r="S3605" s="4" t="b">
        <v>1</v>
      </c>
      <c r="T3605" s="4" t="s">
        <v>8271</v>
      </c>
    </row>
    <row r="3606" spans="1:20" ht="28.8" x14ac:dyDescent="0.3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11">
        <f t="shared" si="168"/>
        <v>42489.082638888889</v>
      </c>
      <c r="K3606" s="4">
        <v>1461370956</v>
      </c>
      <c r="L3606" s="11">
        <f t="shared" si="169"/>
        <v>42482.80736111111</v>
      </c>
      <c r="M3606" s="4" t="b">
        <v>0</v>
      </c>
      <c r="N3606" s="4">
        <v>69</v>
      </c>
      <c r="O3606" s="16">
        <f>(E3606/D3606)*100</f>
        <v>112.83333333333334</v>
      </c>
      <c r="P3606" s="7">
        <f t="shared" si="170"/>
        <v>49.05797101449275</v>
      </c>
      <c r="Q3606" s="4" t="str">
        <f>LEFT(T3606,FIND("/",T3606,1)-1)</f>
        <v>theater</v>
      </c>
      <c r="R3606" s="4" t="str">
        <f>RIGHT(T3606,LEN(T3606)-FIND("/",T3606))</f>
        <v>plays</v>
      </c>
      <c r="S3606" s="4" t="b">
        <v>1</v>
      </c>
      <c r="T3606" s="4" t="s">
        <v>8271</v>
      </c>
    </row>
    <row r="3607" spans="1:20" ht="28.8" x14ac:dyDescent="0.3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11">
        <f t="shared" si="168"/>
        <v>42413.584791666661</v>
      </c>
      <c r="K3607" s="4">
        <v>1452798126</v>
      </c>
      <c r="L3607" s="11">
        <f t="shared" si="169"/>
        <v>42383.584791666661</v>
      </c>
      <c r="M3607" s="4" t="b">
        <v>0</v>
      </c>
      <c r="N3607" s="4">
        <v>15</v>
      </c>
      <c r="O3607" s="16">
        <f>(E3607/D3607)*100</f>
        <v>184</v>
      </c>
      <c r="P3607" s="7">
        <f t="shared" si="170"/>
        <v>30.666666666666668</v>
      </c>
      <c r="Q3607" s="4" t="str">
        <f>LEFT(T3607,FIND("/",T3607,1)-1)</f>
        <v>theater</v>
      </c>
      <c r="R3607" s="4" t="str">
        <f>RIGHT(T3607,LEN(T3607)-FIND("/",T3607))</f>
        <v>plays</v>
      </c>
      <c r="S3607" s="4" t="b">
        <v>1</v>
      </c>
      <c r="T3607" s="4" t="s">
        <v>8271</v>
      </c>
    </row>
    <row r="3608" spans="1:20" ht="28.8" x14ac:dyDescent="0.3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11">
        <f t="shared" si="168"/>
        <v>42596.396493055552</v>
      </c>
      <c r="K3608" s="4">
        <v>1468593057</v>
      </c>
      <c r="L3608" s="11">
        <f t="shared" si="169"/>
        <v>42566.396493055552</v>
      </c>
      <c r="M3608" s="4" t="b">
        <v>0</v>
      </c>
      <c r="N3608" s="4">
        <v>64</v>
      </c>
      <c r="O3608" s="16">
        <f>(E3608/D3608)*100</f>
        <v>130.26666666666665</v>
      </c>
      <c r="P3608" s="7">
        <f t="shared" si="170"/>
        <v>61.0625</v>
      </c>
      <c r="Q3608" s="4" t="str">
        <f>LEFT(T3608,FIND("/",T3608,1)-1)</f>
        <v>theater</v>
      </c>
      <c r="R3608" s="4" t="str">
        <f>RIGHT(T3608,LEN(T3608)-FIND("/",T3608))</f>
        <v>plays</v>
      </c>
      <c r="S3608" s="4" t="b">
        <v>1</v>
      </c>
      <c r="T3608" s="4" t="s">
        <v>8271</v>
      </c>
    </row>
    <row r="3609" spans="1:20" x14ac:dyDescent="0.3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11">
        <f t="shared" si="168"/>
        <v>42352.791666666664</v>
      </c>
      <c r="K3609" s="4">
        <v>1448924882</v>
      </c>
      <c r="L3609" s="11">
        <f t="shared" si="169"/>
        <v>42338.755578703705</v>
      </c>
      <c r="M3609" s="4" t="b">
        <v>0</v>
      </c>
      <c r="N3609" s="4">
        <v>20</v>
      </c>
      <c r="O3609" s="16">
        <f>(E3609/D3609)*100</f>
        <v>105.45454545454544</v>
      </c>
      <c r="P3609" s="7">
        <f t="shared" si="170"/>
        <v>29</v>
      </c>
      <c r="Q3609" s="4" t="str">
        <f>LEFT(T3609,FIND("/",T3609,1)-1)</f>
        <v>theater</v>
      </c>
      <c r="R3609" s="4" t="str">
        <f>RIGHT(T3609,LEN(T3609)-FIND("/",T3609))</f>
        <v>plays</v>
      </c>
      <c r="S3609" s="4" t="b">
        <v>1</v>
      </c>
      <c r="T3609" s="4" t="s">
        <v>8271</v>
      </c>
    </row>
    <row r="3610" spans="1:20" ht="28.8" x14ac:dyDescent="0.3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11">
        <f t="shared" si="168"/>
        <v>42538.374999999993</v>
      </c>
      <c r="K3610" s="4">
        <v>1463418090</v>
      </c>
      <c r="L3610" s="11">
        <f t="shared" si="169"/>
        <v>42506.50104166667</v>
      </c>
      <c r="M3610" s="4" t="b">
        <v>0</v>
      </c>
      <c r="N3610" s="4">
        <v>27</v>
      </c>
      <c r="O3610" s="16">
        <f>(E3610/D3610)*100</f>
        <v>100</v>
      </c>
      <c r="P3610" s="7">
        <f t="shared" si="170"/>
        <v>29.62962962962963</v>
      </c>
      <c r="Q3610" s="4" t="str">
        <f>LEFT(T3610,FIND("/",T3610,1)-1)</f>
        <v>theater</v>
      </c>
      <c r="R3610" s="4" t="str">
        <f>RIGHT(T3610,LEN(T3610)-FIND("/",T3610))</f>
        <v>plays</v>
      </c>
      <c r="S3610" s="4" t="b">
        <v>1</v>
      </c>
      <c r="T3610" s="4" t="s">
        <v>8271</v>
      </c>
    </row>
    <row r="3611" spans="1:20" ht="28.8" x14ac:dyDescent="0.3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11">
        <f t="shared" si="168"/>
        <v>42459.741724537038</v>
      </c>
      <c r="K3611" s="4">
        <v>1456789685</v>
      </c>
      <c r="L3611" s="11">
        <f t="shared" si="169"/>
        <v>42429.783391203695</v>
      </c>
      <c r="M3611" s="4" t="b">
        <v>0</v>
      </c>
      <c r="N3611" s="4">
        <v>21</v>
      </c>
      <c r="O3611" s="16">
        <f>(E3611/D3611)*100</f>
        <v>153.31632653061226</v>
      </c>
      <c r="P3611" s="7">
        <f t="shared" si="170"/>
        <v>143.0952380952381</v>
      </c>
      <c r="Q3611" s="4" t="str">
        <f>LEFT(T3611,FIND("/",T3611,1)-1)</f>
        <v>theater</v>
      </c>
      <c r="R3611" s="4" t="str">
        <f>RIGHT(T3611,LEN(T3611)-FIND("/",T3611))</f>
        <v>plays</v>
      </c>
      <c r="S3611" s="4" t="b">
        <v>1</v>
      </c>
      <c r="T3611" s="4" t="s">
        <v>8271</v>
      </c>
    </row>
    <row r="3612" spans="1:20" x14ac:dyDescent="0.3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11">
        <f t="shared" si="168"/>
        <v>42233.22379629629</v>
      </c>
      <c r="K3612" s="4">
        <v>1437214936</v>
      </c>
      <c r="L3612" s="11">
        <f t="shared" si="169"/>
        <v>42203.22379629629</v>
      </c>
      <c r="M3612" s="4" t="b">
        <v>0</v>
      </c>
      <c r="N3612" s="4">
        <v>31</v>
      </c>
      <c r="O3612" s="16">
        <f>(E3612/D3612)*100</f>
        <v>162.30000000000001</v>
      </c>
      <c r="P3612" s="7">
        <f t="shared" si="170"/>
        <v>52.354838709677416</v>
      </c>
      <c r="Q3612" s="4" t="str">
        <f>LEFT(T3612,FIND("/",T3612,1)-1)</f>
        <v>theater</v>
      </c>
      <c r="R3612" s="4" t="str">
        <f>RIGHT(T3612,LEN(T3612)-FIND("/",T3612))</f>
        <v>plays</v>
      </c>
      <c r="S3612" s="4" t="b">
        <v>1</v>
      </c>
      <c r="T3612" s="4" t="s">
        <v>8271</v>
      </c>
    </row>
    <row r="3613" spans="1:20" ht="28.8" x14ac:dyDescent="0.3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11">
        <f t="shared" si="168"/>
        <v>42102.162048611113</v>
      </c>
      <c r="K3613" s="4">
        <v>1425891201</v>
      </c>
      <c r="L3613" s="11">
        <f t="shared" si="169"/>
        <v>42072.162048611113</v>
      </c>
      <c r="M3613" s="4" t="b">
        <v>0</v>
      </c>
      <c r="N3613" s="4">
        <v>51</v>
      </c>
      <c r="O3613" s="16">
        <f>(E3613/D3613)*100</f>
        <v>136</v>
      </c>
      <c r="P3613" s="7">
        <f t="shared" si="170"/>
        <v>66.666666666666671</v>
      </c>
      <c r="Q3613" s="4" t="str">
        <f>LEFT(T3613,FIND("/",T3613,1)-1)</f>
        <v>theater</v>
      </c>
      <c r="R3613" s="4" t="str">
        <f>RIGHT(T3613,LEN(T3613)-FIND("/",T3613))</f>
        <v>plays</v>
      </c>
      <c r="S3613" s="4" t="b">
        <v>1</v>
      </c>
      <c r="T3613" s="4" t="s">
        <v>8271</v>
      </c>
    </row>
    <row r="3614" spans="1:20" x14ac:dyDescent="0.3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11">
        <f t="shared" si="168"/>
        <v>41799.518645833334</v>
      </c>
      <c r="K3614" s="4">
        <v>1401470811</v>
      </c>
      <c r="L3614" s="11">
        <f t="shared" si="169"/>
        <v>41789.518645833334</v>
      </c>
      <c r="M3614" s="4" t="b">
        <v>0</v>
      </c>
      <c r="N3614" s="4">
        <v>57</v>
      </c>
      <c r="O3614" s="16">
        <f>(E3614/D3614)*100</f>
        <v>144.4</v>
      </c>
      <c r="P3614" s="7">
        <f t="shared" si="170"/>
        <v>126.66666666666667</v>
      </c>
      <c r="Q3614" s="4" t="str">
        <f>LEFT(T3614,FIND("/",T3614,1)-1)</f>
        <v>theater</v>
      </c>
      <c r="R3614" s="4" t="str">
        <f>RIGHT(T3614,LEN(T3614)-FIND("/",T3614))</f>
        <v>plays</v>
      </c>
      <c r="S3614" s="4" t="b">
        <v>1</v>
      </c>
      <c r="T3614" s="4" t="s">
        <v>8271</v>
      </c>
    </row>
    <row r="3615" spans="1:20" x14ac:dyDescent="0.3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11">
        <f t="shared" si="168"/>
        <v>41818.381643518514</v>
      </c>
      <c r="K3615" s="4">
        <v>1401372574</v>
      </c>
      <c r="L3615" s="11">
        <f t="shared" si="169"/>
        <v>41788.381643518514</v>
      </c>
      <c r="M3615" s="4" t="b">
        <v>0</v>
      </c>
      <c r="N3615" s="4">
        <v>20</v>
      </c>
      <c r="O3615" s="16">
        <f>(E3615/D3615)*100</f>
        <v>100</v>
      </c>
      <c r="P3615" s="7">
        <f t="shared" si="170"/>
        <v>62.5</v>
      </c>
      <c r="Q3615" s="4" t="str">
        <f>LEFT(T3615,FIND("/",T3615,1)-1)</f>
        <v>theater</v>
      </c>
      <c r="R3615" s="4" t="str">
        <f>RIGHT(T3615,LEN(T3615)-FIND("/",T3615))</f>
        <v>plays</v>
      </c>
      <c r="S3615" s="4" t="b">
        <v>1</v>
      </c>
      <c r="T3615" s="4" t="s">
        <v>8271</v>
      </c>
    </row>
    <row r="3616" spans="1:20" x14ac:dyDescent="0.3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11">
        <f t="shared" si="168"/>
        <v>42173.833518518521</v>
      </c>
      <c r="K3616" s="4">
        <v>1432083616</v>
      </c>
      <c r="L3616" s="11">
        <f t="shared" si="169"/>
        <v>42143.833518518521</v>
      </c>
      <c r="M3616" s="4" t="b">
        <v>0</v>
      </c>
      <c r="N3616" s="4">
        <v>71</v>
      </c>
      <c r="O3616" s="16">
        <f>(E3616/D3616)*100</f>
        <v>100.8</v>
      </c>
      <c r="P3616" s="7">
        <f t="shared" si="170"/>
        <v>35.492957746478872</v>
      </c>
      <c r="Q3616" s="4" t="str">
        <f>LEFT(T3616,FIND("/",T3616,1)-1)</f>
        <v>theater</v>
      </c>
      <c r="R3616" s="4" t="str">
        <f>RIGHT(T3616,LEN(T3616)-FIND("/",T3616))</f>
        <v>plays</v>
      </c>
      <c r="S3616" s="4" t="b">
        <v>1</v>
      </c>
      <c r="T3616" s="4" t="s">
        <v>8271</v>
      </c>
    </row>
    <row r="3617" spans="1:20" ht="28.8" x14ac:dyDescent="0.3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11">
        <f t="shared" si="168"/>
        <v>42348.385370370372</v>
      </c>
      <c r="K3617" s="4">
        <v>1447164896</v>
      </c>
      <c r="L3617" s="11">
        <f t="shared" si="169"/>
        <v>42318.385370370372</v>
      </c>
      <c r="M3617" s="4" t="b">
        <v>0</v>
      </c>
      <c r="N3617" s="4">
        <v>72</v>
      </c>
      <c r="O3617" s="16">
        <f>(E3617/D3617)*100</f>
        <v>106.80000000000001</v>
      </c>
      <c r="P3617" s="7">
        <f t="shared" si="170"/>
        <v>37.083333333333336</v>
      </c>
      <c r="Q3617" s="4" t="str">
        <f>LEFT(T3617,FIND("/",T3617,1)-1)</f>
        <v>theater</v>
      </c>
      <c r="R3617" s="4" t="str">
        <f>RIGHT(T3617,LEN(T3617)-FIND("/",T3617))</f>
        <v>plays</v>
      </c>
      <c r="S3617" s="4" t="b">
        <v>1</v>
      </c>
      <c r="T3617" s="4" t="s">
        <v>8271</v>
      </c>
    </row>
    <row r="3618" spans="1:20" ht="28.8" x14ac:dyDescent="0.3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11">
        <f t="shared" si="168"/>
        <v>42082.699814814812</v>
      </c>
      <c r="K3618" s="4">
        <v>1424213264</v>
      </c>
      <c r="L3618" s="11">
        <f t="shared" si="169"/>
        <v>42052.741481481477</v>
      </c>
      <c r="M3618" s="4" t="b">
        <v>0</v>
      </c>
      <c r="N3618" s="4">
        <v>45</v>
      </c>
      <c r="O3618" s="16">
        <f>(E3618/D3618)*100</f>
        <v>124.8</v>
      </c>
      <c r="P3618" s="7">
        <f t="shared" si="170"/>
        <v>69.333333333333329</v>
      </c>
      <c r="Q3618" s="4" t="str">
        <f>LEFT(T3618,FIND("/",T3618,1)-1)</f>
        <v>theater</v>
      </c>
      <c r="R3618" s="4" t="str">
        <f>RIGHT(T3618,LEN(T3618)-FIND("/",T3618))</f>
        <v>plays</v>
      </c>
      <c r="S3618" s="4" t="b">
        <v>1</v>
      </c>
      <c r="T3618" s="4" t="s">
        <v>8271</v>
      </c>
    </row>
    <row r="3619" spans="1:20" ht="28.8" x14ac:dyDescent="0.3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11">
        <f t="shared" si="168"/>
        <v>42793.791666666664</v>
      </c>
      <c r="K3619" s="4">
        <v>1486996729</v>
      </c>
      <c r="L3619" s="11">
        <f t="shared" si="169"/>
        <v>42779.401956018519</v>
      </c>
      <c r="M3619" s="4" t="b">
        <v>0</v>
      </c>
      <c r="N3619" s="4">
        <v>51</v>
      </c>
      <c r="O3619" s="16">
        <f>(E3619/D3619)*100</f>
        <v>118.91891891891892</v>
      </c>
      <c r="P3619" s="7">
        <f t="shared" si="170"/>
        <v>17.254901960784313</v>
      </c>
      <c r="Q3619" s="4" t="str">
        <f>LEFT(T3619,FIND("/",T3619,1)-1)</f>
        <v>theater</v>
      </c>
      <c r="R3619" s="4" t="str">
        <f>RIGHT(T3619,LEN(T3619)-FIND("/",T3619))</f>
        <v>plays</v>
      </c>
      <c r="S3619" s="4" t="b">
        <v>1</v>
      </c>
      <c r="T3619" s="4" t="s">
        <v>8271</v>
      </c>
    </row>
    <row r="3620" spans="1:20" ht="28.8" x14ac:dyDescent="0.3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11">
        <f t="shared" si="168"/>
        <v>42158.419560185182</v>
      </c>
      <c r="K3620" s="4">
        <v>1430751850</v>
      </c>
      <c r="L3620" s="11">
        <f t="shared" si="169"/>
        <v>42128.419560185182</v>
      </c>
      <c r="M3620" s="4" t="b">
        <v>0</v>
      </c>
      <c r="N3620" s="4">
        <v>56</v>
      </c>
      <c r="O3620" s="16">
        <f>(E3620/D3620)*100</f>
        <v>101</v>
      </c>
      <c r="P3620" s="7">
        <f t="shared" si="170"/>
        <v>36.071428571428569</v>
      </c>
      <c r="Q3620" s="4" t="str">
        <f>LEFT(T3620,FIND("/",T3620,1)-1)</f>
        <v>theater</v>
      </c>
      <c r="R3620" s="4" t="str">
        <f>RIGHT(T3620,LEN(T3620)-FIND("/",T3620))</f>
        <v>plays</v>
      </c>
      <c r="S3620" s="4" t="b">
        <v>1</v>
      </c>
      <c r="T3620" s="4" t="s">
        <v>8271</v>
      </c>
    </row>
    <row r="3621" spans="1:20" ht="28.8" x14ac:dyDescent="0.3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11">
        <f t="shared" si="168"/>
        <v>42693.708333333336</v>
      </c>
      <c r="K3621" s="4">
        <v>1476760226</v>
      </c>
      <c r="L3621" s="11">
        <f t="shared" si="169"/>
        <v>42660.92391203704</v>
      </c>
      <c r="M3621" s="4" t="b">
        <v>0</v>
      </c>
      <c r="N3621" s="4">
        <v>17</v>
      </c>
      <c r="O3621" s="16">
        <f>(E3621/D3621)*100</f>
        <v>112.99999999999999</v>
      </c>
      <c r="P3621" s="7">
        <f t="shared" si="170"/>
        <v>66.470588235294116</v>
      </c>
      <c r="Q3621" s="4" t="str">
        <f>LEFT(T3621,FIND("/",T3621,1)-1)</f>
        <v>theater</v>
      </c>
      <c r="R3621" s="4" t="str">
        <f>RIGHT(T3621,LEN(T3621)-FIND("/",T3621))</f>
        <v>plays</v>
      </c>
      <c r="S3621" s="4" t="b">
        <v>1</v>
      </c>
      <c r="T3621" s="4" t="s">
        <v>8271</v>
      </c>
    </row>
    <row r="3622" spans="1:20" ht="28.8" x14ac:dyDescent="0.3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11">
        <f t="shared" si="168"/>
        <v>42067.958333333336</v>
      </c>
      <c r="K3622" s="4">
        <v>1422916261</v>
      </c>
      <c r="L3622" s="11">
        <f t="shared" si="169"/>
        <v>42037.72987268518</v>
      </c>
      <c r="M3622" s="4" t="b">
        <v>0</v>
      </c>
      <c r="N3622" s="4">
        <v>197</v>
      </c>
      <c r="O3622" s="16">
        <f>(E3622/D3622)*100</f>
        <v>105.19047619047619</v>
      </c>
      <c r="P3622" s="7">
        <f t="shared" si="170"/>
        <v>56.065989847715734</v>
      </c>
      <c r="Q3622" s="4" t="str">
        <f>LEFT(T3622,FIND("/",T3622,1)-1)</f>
        <v>theater</v>
      </c>
      <c r="R3622" s="4" t="str">
        <f>RIGHT(T3622,LEN(T3622)-FIND("/",T3622))</f>
        <v>plays</v>
      </c>
      <c r="S3622" s="4" t="b">
        <v>1</v>
      </c>
      <c r="T3622" s="4" t="s">
        <v>8271</v>
      </c>
    </row>
    <row r="3623" spans="1:20" ht="28.8" x14ac:dyDescent="0.3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11">
        <f t="shared" si="168"/>
        <v>42643.666666666664</v>
      </c>
      <c r="K3623" s="4">
        <v>1473200844</v>
      </c>
      <c r="L3623" s="11">
        <f t="shared" si="169"/>
        <v>42619.727361111109</v>
      </c>
      <c r="M3623" s="4" t="b">
        <v>0</v>
      </c>
      <c r="N3623" s="4">
        <v>70</v>
      </c>
      <c r="O3623" s="16">
        <f>(E3623/D3623)*100</f>
        <v>109.73333333333332</v>
      </c>
      <c r="P3623" s="7">
        <f t="shared" si="170"/>
        <v>47.028571428571432</v>
      </c>
      <c r="Q3623" s="4" t="str">
        <f>LEFT(T3623,FIND("/",T3623,1)-1)</f>
        <v>theater</v>
      </c>
      <c r="R3623" s="4" t="str">
        <f>RIGHT(T3623,LEN(T3623)-FIND("/",T3623))</f>
        <v>plays</v>
      </c>
      <c r="S3623" s="4" t="b">
        <v>1</v>
      </c>
      <c r="T3623" s="4" t="s">
        <v>8271</v>
      </c>
    </row>
    <row r="3624" spans="1:20" x14ac:dyDescent="0.3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11">
        <f t="shared" si="168"/>
        <v>41909.932638888888</v>
      </c>
      <c r="K3624" s="4">
        <v>1409030371</v>
      </c>
      <c r="L3624" s="11">
        <f t="shared" si="169"/>
        <v>41877.013553240737</v>
      </c>
      <c r="M3624" s="4" t="b">
        <v>0</v>
      </c>
      <c r="N3624" s="4">
        <v>21</v>
      </c>
      <c r="O3624" s="16">
        <f>(E3624/D3624)*100</f>
        <v>100.099</v>
      </c>
      <c r="P3624" s="7">
        <f t="shared" si="170"/>
        <v>47.666190476190479</v>
      </c>
      <c r="Q3624" s="4" t="str">
        <f>LEFT(T3624,FIND("/",T3624,1)-1)</f>
        <v>theater</v>
      </c>
      <c r="R3624" s="4" t="str">
        <f>RIGHT(T3624,LEN(T3624)-FIND("/",T3624))</f>
        <v>plays</v>
      </c>
      <c r="S3624" s="4" t="b">
        <v>1</v>
      </c>
      <c r="T3624" s="4" t="s">
        <v>8271</v>
      </c>
    </row>
    <row r="3625" spans="1:20" x14ac:dyDescent="0.3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11">
        <f t="shared" si="168"/>
        <v>41846.083333333328</v>
      </c>
      <c r="K3625" s="4">
        <v>1404841270</v>
      </c>
      <c r="L3625" s="11">
        <f t="shared" si="169"/>
        <v>41828.528587962959</v>
      </c>
      <c r="M3625" s="4" t="b">
        <v>0</v>
      </c>
      <c r="N3625" s="4">
        <v>34</v>
      </c>
      <c r="O3625" s="16">
        <f>(E3625/D3625)*100</f>
        <v>120</v>
      </c>
      <c r="P3625" s="7">
        <f t="shared" si="170"/>
        <v>88.235294117647058</v>
      </c>
      <c r="Q3625" s="4" t="str">
        <f>LEFT(T3625,FIND("/",T3625,1)-1)</f>
        <v>theater</v>
      </c>
      <c r="R3625" s="4" t="str">
        <f>RIGHT(T3625,LEN(T3625)-FIND("/",T3625))</f>
        <v>plays</v>
      </c>
      <c r="S3625" s="4" t="b">
        <v>1</v>
      </c>
      <c r="T3625" s="4" t="s">
        <v>8271</v>
      </c>
    </row>
    <row r="3626" spans="1:20" ht="43.2" x14ac:dyDescent="0.3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11">
        <f t="shared" si="168"/>
        <v>42605.565856481473</v>
      </c>
      <c r="K3626" s="4">
        <v>1466793290</v>
      </c>
      <c r="L3626" s="11">
        <f t="shared" si="169"/>
        <v>42545.565856481473</v>
      </c>
      <c r="M3626" s="4" t="b">
        <v>0</v>
      </c>
      <c r="N3626" s="4">
        <v>39</v>
      </c>
      <c r="O3626" s="16">
        <f>(E3626/D3626)*100</f>
        <v>104.93333333333332</v>
      </c>
      <c r="P3626" s="7">
        <f t="shared" si="170"/>
        <v>80.717948717948715</v>
      </c>
      <c r="Q3626" s="4" t="str">
        <f>LEFT(T3626,FIND("/",T3626,1)-1)</f>
        <v>theater</v>
      </c>
      <c r="R3626" s="4" t="str">
        <f>RIGHT(T3626,LEN(T3626)-FIND("/",T3626))</f>
        <v>plays</v>
      </c>
      <c r="S3626" s="4" t="b">
        <v>1</v>
      </c>
      <c r="T3626" s="4" t="s">
        <v>8271</v>
      </c>
    </row>
    <row r="3627" spans="1:20" ht="28.8" x14ac:dyDescent="0.3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11">
        <f t="shared" si="168"/>
        <v>42187.444178240738</v>
      </c>
      <c r="K3627" s="4">
        <v>1433259577</v>
      </c>
      <c r="L3627" s="11">
        <f t="shared" si="169"/>
        <v>42157.444178240738</v>
      </c>
      <c r="M3627" s="4" t="b">
        <v>0</v>
      </c>
      <c r="N3627" s="4">
        <v>78</v>
      </c>
      <c r="O3627" s="16">
        <f>(E3627/D3627)*100</f>
        <v>102.66666666666666</v>
      </c>
      <c r="P3627" s="7">
        <f t="shared" si="170"/>
        <v>39.487179487179489</v>
      </c>
      <c r="Q3627" s="4" t="str">
        <f>LEFT(T3627,FIND("/",T3627,1)-1)</f>
        <v>theater</v>
      </c>
      <c r="R3627" s="4" t="str">
        <f>RIGHT(T3627,LEN(T3627)-FIND("/",T3627))</f>
        <v>plays</v>
      </c>
      <c r="S3627" s="4" t="b">
        <v>1</v>
      </c>
      <c r="T3627" s="4" t="s">
        <v>8271</v>
      </c>
    </row>
    <row r="3628" spans="1:20" ht="28.8" x14ac:dyDescent="0.3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11">
        <f t="shared" si="168"/>
        <v>41867.458993055552</v>
      </c>
      <c r="K3628" s="4">
        <v>1406390457</v>
      </c>
      <c r="L3628" s="11">
        <f t="shared" si="169"/>
        <v>41846.458993055552</v>
      </c>
      <c r="M3628" s="4" t="b">
        <v>0</v>
      </c>
      <c r="N3628" s="4">
        <v>48</v>
      </c>
      <c r="O3628" s="16">
        <f>(E3628/D3628)*100</f>
        <v>101.82500000000002</v>
      </c>
      <c r="P3628" s="7">
        <f t="shared" si="170"/>
        <v>84.854166666666671</v>
      </c>
      <c r="Q3628" s="4" t="str">
        <f>LEFT(T3628,FIND("/",T3628,1)-1)</f>
        <v>theater</v>
      </c>
      <c r="R3628" s="4" t="str">
        <f>RIGHT(T3628,LEN(T3628)-FIND("/",T3628))</f>
        <v>plays</v>
      </c>
      <c r="S3628" s="4" t="b">
        <v>1</v>
      </c>
      <c r="T3628" s="4" t="s">
        <v>8271</v>
      </c>
    </row>
    <row r="3629" spans="1:20" ht="28.8" x14ac:dyDescent="0.3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11">
        <f t="shared" si="168"/>
        <v>42510.957638888889</v>
      </c>
      <c r="K3629" s="4">
        <v>1459446487</v>
      </c>
      <c r="L3629" s="11">
        <f t="shared" si="169"/>
        <v>42460.533414351848</v>
      </c>
      <c r="M3629" s="4" t="b">
        <v>0</v>
      </c>
      <c r="N3629" s="4">
        <v>29</v>
      </c>
      <c r="O3629" s="16">
        <f>(E3629/D3629)*100</f>
        <v>100</v>
      </c>
      <c r="P3629" s="7">
        <f t="shared" si="170"/>
        <v>68.965517241379317</v>
      </c>
      <c r="Q3629" s="4" t="str">
        <f>LEFT(T3629,FIND("/",T3629,1)-1)</f>
        <v>theater</v>
      </c>
      <c r="R3629" s="4" t="str">
        <f>RIGHT(T3629,LEN(T3629)-FIND("/",T3629))</f>
        <v>plays</v>
      </c>
      <c r="S3629" s="4" t="b">
        <v>1</v>
      </c>
      <c r="T3629" s="4" t="s">
        <v>8271</v>
      </c>
    </row>
    <row r="3630" spans="1:20" ht="28.8" x14ac:dyDescent="0.3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11">
        <f t="shared" si="168"/>
        <v>42351.666620370372</v>
      </c>
      <c r="K3630" s="4">
        <v>1444852796</v>
      </c>
      <c r="L3630" s="11">
        <f t="shared" si="169"/>
        <v>42291.6249537037</v>
      </c>
      <c r="M3630" s="4" t="b">
        <v>0</v>
      </c>
      <c r="N3630" s="4">
        <v>0</v>
      </c>
      <c r="O3630" s="16">
        <f>(E3630/D3630)*100</f>
        <v>0</v>
      </c>
      <c r="P3630" s="7" t="e">
        <f t="shared" si="170"/>
        <v>#DIV/0!</v>
      </c>
      <c r="Q3630" s="4" t="str">
        <f>LEFT(T3630,FIND("/",T3630,1)-1)</f>
        <v>theater</v>
      </c>
      <c r="R3630" s="4" t="str">
        <f>RIGHT(T3630,LEN(T3630)-FIND("/",T3630))</f>
        <v>musical</v>
      </c>
      <c r="S3630" s="4" t="b">
        <v>0</v>
      </c>
      <c r="T3630" s="4" t="s">
        <v>8305</v>
      </c>
    </row>
    <row r="3631" spans="1:20" ht="28.8" x14ac:dyDescent="0.3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11">
        <f t="shared" si="168"/>
        <v>42495.499999999993</v>
      </c>
      <c r="K3631" s="4">
        <v>1457403364</v>
      </c>
      <c r="L3631" s="11">
        <f t="shared" si="169"/>
        <v>42436.886157407404</v>
      </c>
      <c r="M3631" s="4" t="b">
        <v>0</v>
      </c>
      <c r="N3631" s="4">
        <v>2</v>
      </c>
      <c r="O3631" s="16">
        <f>(E3631/D3631)*100</f>
        <v>1.9999999999999998E-4</v>
      </c>
      <c r="P3631" s="7">
        <f t="shared" si="170"/>
        <v>1</v>
      </c>
      <c r="Q3631" s="4" t="str">
        <f>LEFT(T3631,FIND("/",T3631,1)-1)</f>
        <v>theater</v>
      </c>
      <c r="R3631" s="4" t="str">
        <f>RIGHT(T3631,LEN(T3631)-FIND("/",T3631))</f>
        <v>musical</v>
      </c>
      <c r="S3631" s="4" t="b">
        <v>0</v>
      </c>
      <c r="T3631" s="4" t="s">
        <v>8305</v>
      </c>
    </row>
    <row r="3632" spans="1:20" ht="28.8" x14ac:dyDescent="0.3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11">
        <f t="shared" si="168"/>
        <v>41972.680439814816</v>
      </c>
      <c r="K3632" s="4">
        <v>1414700390</v>
      </c>
      <c r="L3632" s="11">
        <f t="shared" si="169"/>
        <v>41942.638773148145</v>
      </c>
      <c r="M3632" s="4" t="b">
        <v>0</v>
      </c>
      <c r="N3632" s="4">
        <v>1</v>
      </c>
      <c r="O3632" s="16">
        <f>(E3632/D3632)*100</f>
        <v>3.3333333333333333E-2</v>
      </c>
      <c r="P3632" s="7">
        <f t="shared" si="170"/>
        <v>1</v>
      </c>
      <c r="Q3632" s="4" t="str">
        <f>LEFT(T3632,FIND("/",T3632,1)-1)</f>
        <v>theater</v>
      </c>
      <c r="R3632" s="4" t="str">
        <f>RIGHT(T3632,LEN(T3632)-FIND("/",T3632))</f>
        <v>musical</v>
      </c>
      <c r="S3632" s="4" t="b">
        <v>0</v>
      </c>
      <c r="T3632" s="4" t="s">
        <v>8305</v>
      </c>
    </row>
    <row r="3633" spans="1:20" ht="28.8" x14ac:dyDescent="0.3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11">
        <f t="shared" si="168"/>
        <v>41904.957638888889</v>
      </c>
      <c r="K3633" s="4">
        <v>1409335497</v>
      </c>
      <c r="L3633" s="11">
        <f t="shared" si="169"/>
        <v>41880.54510416666</v>
      </c>
      <c r="M3633" s="4" t="b">
        <v>0</v>
      </c>
      <c r="N3633" s="4">
        <v>59</v>
      </c>
      <c r="O3633" s="16">
        <f>(E3633/D3633)*100</f>
        <v>51.023391812865491</v>
      </c>
      <c r="P3633" s="7">
        <f t="shared" si="170"/>
        <v>147.88135593220338</v>
      </c>
      <c r="Q3633" s="4" t="str">
        <f>LEFT(T3633,FIND("/",T3633,1)-1)</f>
        <v>theater</v>
      </c>
      <c r="R3633" s="4" t="str">
        <f>RIGHT(T3633,LEN(T3633)-FIND("/",T3633))</f>
        <v>musical</v>
      </c>
      <c r="S3633" s="4" t="b">
        <v>0</v>
      </c>
      <c r="T3633" s="4" t="s">
        <v>8305</v>
      </c>
    </row>
    <row r="3634" spans="1:20" ht="28.8" x14ac:dyDescent="0.3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11">
        <f t="shared" si="168"/>
        <v>41966.728576388887</v>
      </c>
      <c r="K3634" s="4">
        <v>1415053749</v>
      </c>
      <c r="L3634" s="11">
        <f t="shared" si="169"/>
        <v>41946.728576388887</v>
      </c>
      <c r="M3634" s="4" t="b">
        <v>0</v>
      </c>
      <c r="N3634" s="4">
        <v>1</v>
      </c>
      <c r="O3634" s="16">
        <f>(E3634/D3634)*100</f>
        <v>20</v>
      </c>
      <c r="P3634" s="7">
        <f t="shared" si="170"/>
        <v>100</v>
      </c>
      <c r="Q3634" s="4" t="str">
        <f>LEFT(T3634,FIND("/",T3634,1)-1)</f>
        <v>theater</v>
      </c>
      <c r="R3634" s="4" t="str">
        <f>RIGHT(T3634,LEN(T3634)-FIND("/",T3634))</f>
        <v>musical</v>
      </c>
      <c r="S3634" s="4" t="b">
        <v>0</v>
      </c>
      <c r="T3634" s="4" t="s">
        <v>8305</v>
      </c>
    </row>
    <row r="3635" spans="1:20" ht="28.8" x14ac:dyDescent="0.3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11">
        <f t="shared" si="168"/>
        <v>42692.833333333336</v>
      </c>
      <c r="K3635" s="4">
        <v>1475765867</v>
      </c>
      <c r="L3635" s="11">
        <f t="shared" si="169"/>
        <v>42649.415127314809</v>
      </c>
      <c r="M3635" s="4" t="b">
        <v>0</v>
      </c>
      <c r="N3635" s="4">
        <v>31</v>
      </c>
      <c r="O3635" s="16">
        <f>(E3635/D3635)*100</f>
        <v>35.24</v>
      </c>
      <c r="P3635" s="7">
        <f t="shared" si="170"/>
        <v>56.838709677419352</v>
      </c>
      <c r="Q3635" s="4" t="str">
        <f>LEFT(T3635,FIND("/",T3635,1)-1)</f>
        <v>theater</v>
      </c>
      <c r="R3635" s="4" t="str">
        <f>RIGHT(T3635,LEN(T3635)-FIND("/",T3635))</f>
        <v>musical</v>
      </c>
      <c r="S3635" s="4" t="b">
        <v>0</v>
      </c>
      <c r="T3635" s="4" t="s">
        <v>8305</v>
      </c>
    </row>
    <row r="3636" spans="1:20" ht="28.8" x14ac:dyDescent="0.3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11">
        <f t="shared" si="168"/>
        <v>42748.957638888889</v>
      </c>
      <c r="K3636" s="4">
        <v>1480219174</v>
      </c>
      <c r="L3636" s="11">
        <f t="shared" si="169"/>
        <v>42700.958032407405</v>
      </c>
      <c r="M3636" s="4" t="b">
        <v>0</v>
      </c>
      <c r="N3636" s="4">
        <v>18</v>
      </c>
      <c r="O3636" s="16">
        <f>(E3636/D3636)*100</f>
        <v>4.246666666666667</v>
      </c>
      <c r="P3636" s="7">
        <f t="shared" si="170"/>
        <v>176.94444444444446</v>
      </c>
      <c r="Q3636" s="4" t="str">
        <f>LEFT(T3636,FIND("/",T3636,1)-1)</f>
        <v>theater</v>
      </c>
      <c r="R3636" s="4" t="str">
        <f>RIGHT(T3636,LEN(T3636)-FIND("/",T3636))</f>
        <v>musical</v>
      </c>
      <c r="S3636" s="4" t="b">
        <v>0</v>
      </c>
      <c r="T3636" s="4" t="s">
        <v>8305</v>
      </c>
    </row>
    <row r="3637" spans="1:20" x14ac:dyDescent="0.3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11">
        <f t="shared" si="168"/>
        <v>42480.674490740734</v>
      </c>
      <c r="K3637" s="4">
        <v>1458594676</v>
      </c>
      <c r="L3637" s="11">
        <f t="shared" si="169"/>
        <v>42450.674490740734</v>
      </c>
      <c r="M3637" s="4" t="b">
        <v>0</v>
      </c>
      <c r="N3637" s="4">
        <v>10</v>
      </c>
      <c r="O3637" s="16">
        <f>(E3637/D3637)*100</f>
        <v>36.457142857142856</v>
      </c>
      <c r="P3637" s="7">
        <f t="shared" si="170"/>
        <v>127.6</v>
      </c>
      <c r="Q3637" s="4" t="str">
        <f>LEFT(T3637,FIND("/",T3637,1)-1)</f>
        <v>theater</v>
      </c>
      <c r="R3637" s="4" t="str">
        <f>RIGHT(T3637,LEN(T3637)-FIND("/",T3637))</f>
        <v>musical</v>
      </c>
      <c r="S3637" s="4" t="b">
        <v>0</v>
      </c>
      <c r="T3637" s="4" t="s">
        <v>8305</v>
      </c>
    </row>
    <row r="3638" spans="1:20" ht="28.8" x14ac:dyDescent="0.3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11">
        <f t="shared" si="168"/>
        <v>42261.486446759263</v>
      </c>
      <c r="K3638" s="4">
        <v>1439224829</v>
      </c>
      <c r="L3638" s="11">
        <f t="shared" si="169"/>
        <v>42226.486446759263</v>
      </c>
      <c r="M3638" s="4" t="b">
        <v>0</v>
      </c>
      <c r="N3638" s="4">
        <v>0</v>
      </c>
      <c r="O3638" s="16">
        <f>(E3638/D3638)*100</f>
        <v>0</v>
      </c>
      <c r="P3638" s="7" t="e">
        <f t="shared" si="170"/>
        <v>#DIV/0!</v>
      </c>
      <c r="Q3638" s="4" t="str">
        <f>LEFT(T3638,FIND("/",T3638,1)-1)</f>
        <v>theater</v>
      </c>
      <c r="R3638" s="4" t="str">
        <f>RIGHT(T3638,LEN(T3638)-FIND("/",T3638))</f>
        <v>musical</v>
      </c>
      <c r="S3638" s="4" t="b">
        <v>0</v>
      </c>
      <c r="T3638" s="4" t="s">
        <v>8305</v>
      </c>
    </row>
    <row r="3639" spans="1:20" ht="28.8" x14ac:dyDescent="0.3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11">
        <f t="shared" si="168"/>
        <v>42005.492303240739</v>
      </c>
      <c r="K3639" s="4">
        <v>1417538935</v>
      </c>
      <c r="L3639" s="11">
        <f t="shared" si="169"/>
        <v>41975.492303240739</v>
      </c>
      <c r="M3639" s="4" t="b">
        <v>0</v>
      </c>
      <c r="N3639" s="4">
        <v>14</v>
      </c>
      <c r="O3639" s="16">
        <f>(E3639/D3639)*100</f>
        <v>30.866666666666664</v>
      </c>
      <c r="P3639" s="7">
        <f t="shared" si="170"/>
        <v>66.142857142857139</v>
      </c>
      <c r="Q3639" s="4" t="str">
        <f>LEFT(T3639,FIND("/",T3639,1)-1)</f>
        <v>theater</v>
      </c>
      <c r="R3639" s="4" t="str">
        <f>RIGHT(T3639,LEN(T3639)-FIND("/",T3639))</f>
        <v>musical</v>
      </c>
      <c r="S3639" s="4" t="b">
        <v>0</v>
      </c>
      <c r="T3639" s="4" t="s">
        <v>8305</v>
      </c>
    </row>
    <row r="3640" spans="1:20" x14ac:dyDescent="0.3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11">
        <f t="shared" si="168"/>
        <v>42113.42282407407</v>
      </c>
      <c r="K3640" s="4">
        <v>1424275732</v>
      </c>
      <c r="L3640" s="11">
        <f t="shared" si="169"/>
        <v>42053.464490740742</v>
      </c>
      <c r="M3640" s="4" t="b">
        <v>0</v>
      </c>
      <c r="N3640" s="4">
        <v>2</v>
      </c>
      <c r="O3640" s="16">
        <f>(E3640/D3640)*100</f>
        <v>6.5454545454545459</v>
      </c>
      <c r="P3640" s="7">
        <f t="shared" si="170"/>
        <v>108</v>
      </c>
      <c r="Q3640" s="4" t="str">
        <f>LEFT(T3640,FIND("/",T3640,1)-1)</f>
        <v>theater</v>
      </c>
      <c r="R3640" s="4" t="str">
        <f>RIGHT(T3640,LEN(T3640)-FIND("/",T3640))</f>
        <v>musical</v>
      </c>
      <c r="S3640" s="4" t="b">
        <v>0</v>
      </c>
      <c r="T3640" s="4" t="s">
        <v>8305</v>
      </c>
    </row>
    <row r="3641" spans="1:20" ht="28.8" x14ac:dyDescent="0.3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11">
        <f t="shared" si="168"/>
        <v>42650.424305555549</v>
      </c>
      <c r="K3641" s="4">
        <v>1470672906</v>
      </c>
      <c r="L3641" s="11">
        <f t="shared" si="169"/>
        <v>42590.468819444439</v>
      </c>
      <c r="M3641" s="4" t="b">
        <v>0</v>
      </c>
      <c r="N3641" s="4">
        <v>1</v>
      </c>
      <c r="O3641" s="16">
        <f>(E3641/D3641)*100</f>
        <v>4.0000000000000001E-3</v>
      </c>
      <c r="P3641" s="7">
        <f t="shared" si="170"/>
        <v>1</v>
      </c>
      <c r="Q3641" s="4" t="str">
        <f>LEFT(T3641,FIND("/",T3641,1)-1)</f>
        <v>theater</v>
      </c>
      <c r="R3641" s="4" t="str">
        <f>RIGHT(T3641,LEN(T3641)-FIND("/",T3641))</f>
        <v>musical</v>
      </c>
      <c r="S3641" s="4" t="b">
        <v>0</v>
      </c>
      <c r="T3641" s="4" t="s">
        <v>8305</v>
      </c>
    </row>
    <row r="3642" spans="1:20" ht="43.2" x14ac:dyDescent="0.3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11">
        <f t="shared" si="168"/>
        <v>42134.573263888888</v>
      </c>
      <c r="K3642" s="4">
        <v>1428691530</v>
      </c>
      <c r="L3642" s="11">
        <f t="shared" si="169"/>
        <v>42104.573263888888</v>
      </c>
      <c r="M3642" s="4" t="b">
        <v>0</v>
      </c>
      <c r="N3642" s="4">
        <v>3</v>
      </c>
      <c r="O3642" s="16">
        <f>(E3642/D3642)*100</f>
        <v>5.5</v>
      </c>
      <c r="P3642" s="7">
        <f t="shared" si="170"/>
        <v>18.333333333333332</v>
      </c>
      <c r="Q3642" s="4" t="str">
        <f>LEFT(T3642,FIND("/",T3642,1)-1)</f>
        <v>theater</v>
      </c>
      <c r="R3642" s="4" t="str">
        <f>RIGHT(T3642,LEN(T3642)-FIND("/",T3642))</f>
        <v>musical</v>
      </c>
      <c r="S3642" s="4" t="b">
        <v>0</v>
      </c>
      <c r="T3642" s="4" t="s">
        <v>8305</v>
      </c>
    </row>
    <row r="3643" spans="1:20" ht="28.8" x14ac:dyDescent="0.3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11">
        <f t="shared" si="168"/>
        <v>41917</v>
      </c>
      <c r="K3643" s="4">
        <v>1410966179</v>
      </c>
      <c r="L3643" s="11">
        <f t="shared" si="169"/>
        <v>41899.418738425928</v>
      </c>
      <c r="M3643" s="4" t="b">
        <v>0</v>
      </c>
      <c r="N3643" s="4">
        <v>0</v>
      </c>
      <c r="O3643" s="16">
        <f>(E3643/D3643)*100</f>
        <v>0</v>
      </c>
      <c r="P3643" s="7" t="e">
        <f t="shared" si="170"/>
        <v>#DIV/0!</v>
      </c>
      <c r="Q3643" s="4" t="str">
        <f>LEFT(T3643,FIND("/",T3643,1)-1)</f>
        <v>theater</v>
      </c>
      <c r="R3643" s="4" t="str">
        <f>RIGHT(T3643,LEN(T3643)-FIND("/",T3643))</f>
        <v>musical</v>
      </c>
      <c r="S3643" s="4" t="b">
        <v>0</v>
      </c>
      <c r="T3643" s="4" t="s">
        <v>8305</v>
      </c>
    </row>
    <row r="3644" spans="1:20" ht="28.8" x14ac:dyDescent="0.3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11">
        <f t="shared" si="168"/>
        <v>42338.499999999993</v>
      </c>
      <c r="K3644" s="4">
        <v>1445369727</v>
      </c>
      <c r="L3644" s="11">
        <f t="shared" si="169"/>
        <v>42297.607951388891</v>
      </c>
      <c r="M3644" s="4" t="b">
        <v>0</v>
      </c>
      <c r="N3644" s="4">
        <v>2</v>
      </c>
      <c r="O3644" s="16">
        <f>(E3644/D3644)*100</f>
        <v>2.1428571428571428</v>
      </c>
      <c r="P3644" s="7">
        <f t="shared" si="170"/>
        <v>7.5</v>
      </c>
      <c r="Q3644" s="4" t="str">
        <f>LEFT(T3644,FIND("/",T3644,1)-1)</f>
        <v>theater</v>
      </c>
      <c r="R3644" s="4" t="str">
        <f>RIGHT(T3644,LEN(T3644)-FIND("/",T3644))</f>
        <v>musical</v>
      </c>
      <c r="S3644" s="4" t="b">
        <v>0</v>
      </c>
      <c r="T3644" s="4" t="s">
        <v>8305</v>
      </c>
    </row>
    <row r="3645" spans="1:20" ht="28.8" x14ac:dyDescent="0.3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11">
        <f t="shared" si="168"/>
        <v>42324.977303240739</v>
      </c>
      <c r="K3645" s="4">
        <v>1444274839</v>
      </c>
      <c r="L3645" s="11">
        <f t="shared" si="169"/>
        <v>42284.935636574075</v>
      </c>
      <c r="M3645" s="4" t="b">
        <v>0</v>
      </c>
      <c r="N3645" s="4">
        <v>0</v>
      </c>
      <c r="O3645" s="16">
        <f>(E3645/D3645)*100</f>
        <v>0</v>
      </c>
      <c r="P3645" s="7" t="e">
        <f t="shared" si="170"/>
        <v>#DIV/0!</v>
      </c>
      <c r="Q3645" s="4" t="str">
        <f>LEFT(T3645,FIND("/",T3645,1)-1)</f>
        <v>theater</v>
      </c>
      <c r="R3645" s="4" t="str">
        <f>RIGHT(T3645,LEN(T3645)-FIND("/",T3645))</f>
        <v>musical</v>
      </c>
      <c r="S3645" s="4" t="b">
        <v>0</v>
      </c>
      <c r="T3645" s="4" t="s">
        <v>8305</v>
      </c>
    </row>
    <row r="3646" spans="1:20" x14ac:dyDescent="0.3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11">
        <f t="shared" si="168"/>
        <v>42436.999305555553</v>
      </c>
      <c r="K3646" s="4">
        <v>1454996887</v>
      </c>
      <c r="L3646" s="11">
        <f t="shared" si="169"/>
        <v>42409.033414351848</v>
      </c>
      <c r="M3646" s="4" t="b">
        <v>0</v>
      </c>
      <c r="N3646" s="4">
        <v>12</v>
      </c>
      <c r="O3646" s="16">
        <f>(E3646/D3646)*100</f>
        <v>16.420000000000002</v>
      </c>
      <c r="P3646" s="7">
        <f t="shared" si="170"/>
        <v>68.416666666666671</v>
      </c>
      <c r="Q3646" s="4" t="str">
        <f>LEFT(T3646,FIND("/",T3646,1)-1)</f>
        <v>theater</v>
      </c>
      <c r="R3646" s="4" t="str">
        <f>RIGHT(T3646,LEN(T3646)-FIND("/",T3646))</f>
        <v>musical</v>
      </c>
      <c r="S3646" s="4" t="b">
        <v>0</v>
      </c>
      <c r="T3646" s="4" t="s">
        <v>8305</v>
      </c>
    </row>
    <row r="3647" spans="1:20" ht="28.8" x14ac:dyDescent="0.3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11">
        <f t="shared" si="168"/>
        <v>42695.803680555553</v>
      </c>
      <c r="K3647" s="4">
        <v>1477178238</v>
      </c>
      <c r="L3647" s="11">
        <f t="shared" si="169"/>
        <v>42665.762013888881</v>
      </c>
      <c r="M3647" s="4" t="b">
        <v>0</v>
      </c>
      <c r="N3647" s="4">
        <v>1</v>
      </c>
      <c r="O3647" s="16">
        <f>(E3647/D3647)*100</f>
        <v>0.1</v>
      </c>
      <c r="P3647" s="7">
        <f t="shared" si="170"/>
        <v>1</v>
      </c>
      <c r="Q3647" s="4" t="str">
        <f>LEFT(T3647,FIND("/",T3647,1)-1)</f>
        <v>theater</v>
      </c>
      <c r="R3647" s="4" t="str">
        <f>RIGHT(T3647,LEN(T3647)-FIND("/",T3647))</f>
        <v>musical</v>
      </c>
      <c r="S3647" s="4" t="b">
        <v>0</v>
      </c>
      <c r="T3647" s="4" t="s">
        <v>8305</v>
      </c>
    </row>
    <row r="3648" spans="1:20" x14ac:dyDescent="0.3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11">
        <f t="shared" si="168"/>
        <v>42171.770833333336</v>
      </c>
      <c r="K3648" s="4">
        <v>1431770802</v>
      </c>
      <c r="L3648" s="11">
        <f t="shared" si="169"/>
        <v>42140.21298611111</v>
      </c>
      <c r="M3648" s="4" t="b">
        <v>0</v>
      </c>
      <c r="N3648" s="4">
        <v>8</v>
      </c>
      <c r="O3648" s="16">
        <f>(E3648/D3648)*100</f>
        <v>4.8099999999999996</v>
      </c>
      <c r="P3648" s="7">
        <f t="shared" si="170"/>
        <v>60.125</v>
      </c>
      <c r="Q3648" s="4" t="str">
        <f>LEFT(T3648,FIND("/",T3648,1)-1)</f>
        <v>theater</v>
      </c>
      <c r="R3648" s="4" t="str">
        <f>RIGHT(T3648,LEN(T3648)-FIND("/",T3648))</f>
        <v>musical</v>
      </c>
      <c r="S3648" s="4" t="b">
        <v>0</v>
      </c>
      <c r="T3648" s="4" t="s">
        <v>8305</v>
      </c>
    </row>
    <row r="3649" spans="1:20" ht="28.8" x14ac:dyDescent="0.3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11">
        <f t="shared" si="168"/>
        <v>42643.540821759256</v>
      </c>
      <c r="K3649" s="4">
        <v>1471370327</v>
      </c>
      <c r="L3649" s="11">
        <f t="shared" si="169"/>
        <v>42598.540821759256</v>
      </c>
      <c r="M3649" s="4" t="b">
        <v>0</v>
      </c>
      <c r="N3649" s="4">
        <v>2</v>
      </c>
      <c r="O3649" s="16">
        <f>(E3649/D3649)*100</f>
        <v>6</v>
      </c>
      <c r="P3649" s="7">
        <f t="shared" si="170"/>
        <v>15</v>
      </c>
      <c r="Q3649" s="4" t="str">
        <f>LEFT(T3649,FIND("/",T3649,1)-1)</f>
        <v>theater</v>
      </c>
      <c r="R3649" s="4" t="str">
        <f>RIGHT(T3649,LEN(T3649)-FIND("/",T3649))</f>
        <v>musical</v>
      </c>
      <c r="S3649" s="4" t="b">
        <v>0</v>
      </c>
      <c r="T3649" s="4" t="s">
        <v>8305</v>
      </c>
    </row>
    <row r="3650" spans="1:20" x14ac:dyDescent="0.3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11">
        <f t="shared" si="168"/>
        <v>41917.083854166667</v>
      </c>
      <c r="K3650" s="4">
        <v>1409900445</v>
      </c>
      <c r="L3650" s="11">
        <f t="shared" si="169"/>
        <v>41887.083854166667</v>
      </c>
      <c r="M3650" s="4" t="b">
        <v>0</v>
      </c>
      <c r="N3650" s="4">
        <v>73</v>
      </c>
      <c r="O3650" s="16">
        <f>(E3650/D3650)*100</f>
        <v>100.38249999999999</v>
      </c>
      <c r="P3650" s="7">
        <f t="shared" si="170"/>
        <v>550.04109589041093</v>
      </c>
      <c r="Q3650" s="4" t="str">
        <f>LEFT(T3650,FIND("/",T3650,1)-1)</f>
        <v>theater</v>
      </c>
      <c r="R3650" s="4" t="str">
        <f>RIGHT(T3650,LEN(T3650)-FIND("/",T3650))</f>
        <v>plays</v>
      </c>
      <c r="S3650" s="4" t="b">
        <v>1</v>
      </c>
      <c r="T3650" s="4" t="s">
        <v>8271</v>
      </c>
    </row>
    <row r="3651" spans="1:20" x14ac:dyDescent="0.3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11">
        <f t="shared" ref="J3651:J3714" si="171">(((I3651/60)/60)/24)+DATE(1970,1,1)+(-5/24)</f>
        <v>41806.504560185182</v>
      </c>
      <c r="K3651" s="4">
        <v>1400691994</v>
      </c>
      <c r="L3651" s="11">
        <f t="shared" ref="L3651:L3714" si="172">(((K3651/60)/60)/24)+DATE(1970,1,1)+(-5/24)</f>
        <v>41780.504560185182</v>
      </c>
      <c r="M3651" s="4" t="b">
        <v>0</v>
      </c>
      <c r="N3651" s="4">
        <v>8</v>
      </c>
      <c r="O3651" s="16">
        <f>(E3651/D3651)*100</f>
        <v>104</v>
      </c>
      <c r="P3651" s="7">
        <f t="shared" ref="P3651:P3714" si="173">(E3651/N3651)</f>
        <v>97.5</v>
      </c>
      <c r="Q3651" s="4" t="str">
        <f>LEFT(T3651,FIND("/",T3651,1)-1)</f>
        <v>theater</v>
      </c>
      <c r="R3651" s="4" t="str">
        <f>RIGHT(T3651,LEN(T3651)-FIND("/",T3651))</f>
        <v>plays</v>
      </c>
      <c r="S3651" s="4" t="b">
        <v>1</v>
      </c>
      <c r="T3651" s="4" t="s">
        <v>8271</v>
      </c>
    </row>
    <row r="3652" spans="1:20" ht="28.8" x14ac:dyDescent="0.3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11">
        <f t="shared" si="171"/>
        <v>42402.270648148151</v>
      </c>
      <c r="K3652" s="4">
        <v>1452598184</v>
      </c>
      <c r="L3652" s="11">
        <f t="shared" si="172"/>
        <v>42381.270648148151</v>
      </c>
      <c r="M3652" s="4" t="b">
        <v>0</v>
      </c>
      <c r="N3652" s="4">
        <v>17</v>
      </c>
      <c r="O3652" s="16">
        <f>(E3652/D3652)*100</f>
        <v>100</v>
      </c>
      <c r="P3652" s="7">
        <f t="shared" si="173"/>
        <v>29.411764705882351</v>
      </c>
      <c r="Q3652" s="4" t="str">
        <f>LEFT(T3652,FIND("/",T3652,1)-1)</f>
        <v>theater</v>
      </c>
      <c r="R3652" s="4" t="str">
        <f>RIGHT(T3652,LEN(T3652)-FIND("/",T3652))</f>
        <v>plays</v>
      </c>
      <c r="S3652" s="4" t="b">
        <v>1</v>
      </c>
      <c r="T3652" s="4" t="s">
        <v>8271</v>
      </c>
    </row>
    <row r="3653" spans="1:20" x14ac:dyDescent="0.3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11">
        <f t="shared" si="171"/>
        <v>41861.457638888889</v>
      </c>
      <c r="K3653" s="4">
        <v>1404833442</v>
      </c>
      <c r="L3653" s="11">
        <f t="shared" si="172"/>
        <v>41828.437986111108</v>
      </c>
      <c r="M3653" s="4" t="b">
        <v>0</v>
      </c>
      <c r="N3653" s="4">
        <v>9</v>
      </c>
      <c r="O3653" s="16">
        <f>(E3653/D3653)*100</f>
        <v>104</v>
      </c>
      <c r="P3653" s="7">
        <f t="shared" si="173"/>
        <v>57.777777777777779</v>
      </c>
      <c r="Q3653" s="4" t="str">
        <f>LEFT(T3653,FIND("/",T3653,1)-1)</f>
        <v>theater</v>
      </c>
      <c r="R3653" s="4" t="str">
        <f>RIGHT(T3653,LEN(T3653)-FIND("/",T3653))</f>
        <v>plays</v>
      </c>
      <c r="S3653" s="4" t="b">
        <v>1</v>
      </c>
      <c r="T3653" s="4" t="s">
        <v>8271</v>
      </c>
    </row>
    <row r="3654" spans="1:20" ht="28.8" x14ac:dyDescent="0.3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11">
        <f t="shared" si="171"/>
        <v>42606.957638888889</v>
      </c>
      <c r="K3654" s="4">
        <v>1471188502</v>
      </c>
      <c r="L3654" s="11">
        <f t="shared" si="172"/>
        <v>42596.436365740738</v>
      </c>
      <c r="M3654" s="4" t="b">
        <v>0</v>
      </c>
      <c r="N3654" s="4">
        <v>17</v>
      </c>
      <c r="O3654" s="16">
        <f>(E3654/D3654)*100</f>
        <v>250.66666666666669</v>
      </c>
      <c r="P3654" s="7">
        <f t="shared" si="173"/>
        <v>44.235294117647058</v>
      </c>
      <c r="Q3654" s="4" t="str">
        <f>LEFT(T3654,FIND("/",T3654,1)-1)</f>
        <v>theater</v>
      </c>
      <c r="R3654" s="4" t="str">
        <f>RIGHT(T3654,LEN(T3654)-FIND("/",T3654))</f>
        <v>plays</v>
      </c>
      <c r="S3654" s="4" t="b">
        <v>1</v>
      </c>
      <c r="T3654" s="4" t="s">
        <v>8271</v>
      </c>
    </row>
    <row r="3655" spans="1:20" ht="28.8" x14ac:dyDescent="0.3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11">
        <f t="shared" si="171"/>
        <v>42221.155173611107</v>
      </c>
      <c r="K3655" s="4">
        <v>1436172207</v>
      </c>
      <c r="L3655" s="11">
        <f t="shared" si="172"/>
        <v>42191.155173611107</v>
      </c>
      <c r="M3655" s="4" t="b">
        <v>0</v>
      </c>
      <c r="N3655" s="4">
        <v>33</v>
      </c>
      <c r="O3655" s="16">
        <f>(E3655/D3655)*100</f>
        <v>100.49999999999999</v>
      </c>
      <c r="P3655" s="7">
        <f t="shared" si="173"/>
        <v>60.909090909090907</v>
      </c>
      <c r="Q3655" s="4" t="str">
        <f>LEFT(T3655,FIND("/",T3655,1)-1)</f>
        <v>theater</v>
      </c>
      <c r="R3655" s="4" t="str">
        <f>RIGHT(T3655,LEN(T3655)-FIND("/",T3655))</f>
        <v>plays</v>
      </c>
      <c r="S3655" s="4" t="b">
        <v>1</v>
      </c>
      <c r="T3655" s="4" t="s">
        <v>8271</v>
      </c>
    </row>
    <row r="3656" spans="1:20" ht="28.8" x14ac:dyDescent="0.3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11">
        <f t="shared" si="171"/>
        <v>42463.499999999993</v>
      </c>
      <c r="K3656" s="4">
        <v>1457690386</v>
      </c>
      <c r="L3656" s="11">
        <f t="shared" si="172"/>
        <v>42440.20817129629</v>
      </c>
      <c r="M3656" s="4" t="b">
        <v>0</v>
      </c>
      <c r="N3656" s="4">
        <v>38</v>
      </c>
      <c r="O3656" s="16">
        <f>(E3656/D3656)*100</f>
        <v>174.4</v>
      </c>
      <c r="P3656" s="7">
        <f t="shared" si="173"/>
        <v>68.84210526315789</v>
      </c>
      <c r="Q3656" s="4" t="str">
        <f>LEFT(T3656,FIND("/",T3656,1)-1)</f>
        <v>theater</v>
      </c>
      <c r="R3656" s="4" t="str">
        <f>RIGHT(T3656,LEN(T3656)-FIND("/",T3656))</f>
        <v>plays</v>
      </c>
      <c r="S3656" s="4" t="b">
        <v>1</v>
      </c>
      <c r="T3656" s="4" t="s">
        <v>8271</v>
      </c>
    </row>
    <row r="3657" spans="1:20" ht="28.8" x14ac:dyDescent="0.3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11">
        <f t="shared" si="171"/>
        <v>42203.082638888889</v>
      </c>
      <c r="K3657" s="4">
        <v>1434654998</v>
      </c>
      <c r="L3657" s="11">
        <f t="shared" si="172"/>
        <v>42173.594884259255</v>
      </c>
      <c r="M3657" s="4" t="b">
        <v>0</v>
      </c>
      <c r="N3657" s="4">
        <v>79</v>
      </c>
      <c r="O3657" s="16">
        <f>(E3657/D3657)*100</f>
        <v>116.26</v>
      </c>
      <c r="P3657" s="7">
        <f t="shared" si="173"/>
        <v>73.582278481012665</v>
      </c>
      <c r="Q3657" s="4" t="str">
        <f>LEFT(T3657,FIND("/",T3657,1)-1)</f>
        <v>theater</v>
      </c>
      <c r="R3657" s="4" t="str">
        <f>RIGHT(T3657,LEN(T3657)-FIND("/",T3657))</f>
        <v>plays</v>
      </c>
      <c r="S3657" s="4" t="b">
        <v>1</v>
      </c>
      <c r="T3657" s="4" t="s">
        <v>8271</v>
      </c>
    </row>
    <row r="3658" spans="1:20" ht="28.8" x14ac:dyDescent="0.3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11">
        <f t="shared" si="171"/>
        <v>42767.749305555553</v>
      </c>
      <c r="K3658" s="4">
        <v>1483393836</v>
      </c>
      <c r="L3658" s="11">
        <f t="shared" si="172"/>
        <v>42737.70180555556</v>
      </c>
      <c r="M3658" s="4" t="b">
        <v>0</v>
      </c>
      <c r="N3658" s="4">
        <v>46</v>
      </c>
      <c r="O3658" s="16">
        <f>(E3658/D3658)*100</f>
        <v>105.82000000000001</v>
      </c>
      <c r="P3658" s="7">
        <f t="shared" si="173"/>
        <v>115.02173913043478</v>
      </c>
      <c r="Q3658" s="4" t="str">
        <f>LEFT(T3658,FIND("/",T3658,1)-1)</f>
        <v>theater</v>
      </c>
      <c r="R3658" s="4" t="str">
        <f>RIGHT(T3658,LEN(T3658)-FIND("/",T3658))</f>
        <v>plays</v>
      </c>
      <c r="S3658" s="4" t="b">
        <v>1</v>
      </c>
      <c r="T3658" s="4" t="s">
        <v>8271</v>
      </c>
    </row>
    <row r="3659" spans="1:20" ht="28.8" x14ac:dyDescent="0.3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11">
        <f t="shared" si="171"/>
        <v>42522.695833333331</v>
      </c>
      <c r="K3659" s="4">
        <v>1462806419</v>
      </c>
      <c r="L3659" s="11">
        <f t="shared" si="172"/>
        <v>42499.421516203707</v>
      </c>
      <c r="M3659" s="4" t="b">
        <v>0</v>
      </c>
      <c r="N3659" s="4">
        <v>20</v>
      </c>
      <c r="O3659" s="16">
        <f>(E3659/D3659)*100</f>
        <v>110.75</v>
      </c>
      <c r="P3659" s="7">
        <f t="shared" si="173"/>
        <v>110.75</v>
      </c>
      <c r="Q3659" s="4" t="str">
        <f>LEFT(T3659,FIND("/",T3659,1)-1)</f>
        <v>theater</v>
      </c>
      <c r="R3659" s="4" t="str">
        <f>RIGHT(T3659,LEN(T3659)-FIND("/",T3659))</f>
        <v>plays</v>
      </c>
      <c r="S3659" s="4" t="b">
        <v>1</v>
      </c>
      <c r="T3659" s="4" t="s">
        <v>8271</v>
      </c>
    </row>
    <row r="3660" spans="1:20" x14ac:dyDescent="0.3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11">
        <f t="shared" si="171"/>
        <v>41821.957638888889</v>
      </c>
      <c r="K3660" s="4">
        <v>1400272580</v>
      </c>
      <c r="L3660" s="11">
        <f t="shared" si="172"/>
        <v>41775.650231481479</v>
      </c>
      <c r="M3660" s="4" t="b">
        <v>0</v>
      </c>
      <c r="N3660" s="4">
        <v>20</v>
      </c>
      <c r="O3660" s="16">
        <f>(E3660/D3660)*100</f>
        <v>100.66666666666666</v>
      </c>
      <c r="P3660" s="7">
        <f t="shared" si="173"/>
        <v>75.5</v>
      </c>
      <c r="Q3660" s="4" t="str">
        <f>LEFT(T3660,FIND("/",T3660,1)-1)</f>
        <v>theater</v>
      </c>
      <c r="R3660" s="4" t="str">
        <f>RIGHT(T3660,LEN(T3660)-FIND("/",T3660))</f>
        <v>plays</v>
      </c>
      <c r="S3660" s="4" t="b">
        <v>1</v>
      </c>
      <c r="T3660" s="4" t="s">
        <v>8271</v>
      </c>
    </row>
    <row r="3661" spans="1:20" x14ac:dyDescent="0.3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11">
        <f t="shared" si="171"/>
        <v>42082.402083333327</v>
      </c>
      <c r="K3661" s="4">
        <v>1424414350</v>
      </c>
      <c r="L3661" s="11">
        <f t="shared" si="172"/>
        <v>42055.068865740737</v>
      </c>
      <c r="M3661" s="4" t="b">
        <v>0</v>
      </c>
      <c r="N3661" s="4">
        <v>13</v>
      </c>
      <c r="O3661" s="16">
        <f>(E3661/D3661)*100</f>
        <v>102.03333333333333</v>
      </c>
      <c r="P3661" s="7">
        <f t="shared" si="173"/>
        <v>235.46153846153845</v>
      </c>
      <c r="Q3661" s="4" t="str">
        <f>LEFT(T3661,FIND("/",T3661,1)-1)</f>
        <v>theater</v>
      </c>
      <c r="R3661" s="4" t="str">
        <f>RIGHT(T3661,LEN(T3661)-FIND("/",T3661))</f>
        <v>plays</v>
      </c>
      <c r="S3661" s="4" t="b">
        <v>1</v>
      </c>
      <c r="T3661" s="4" t="s">
        <v>8271</v>
      </c>
    </row>
    <row r="3662" spans="1:20" ht="28.8" x14ac:dyDescent="0.3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11">
        <f t="shared" si="171"/>
        <v>41996.672743055555</v>
      </c>
      <c r="K3662" s="4">
        <v>1417208925</v>
      </c>
      <c r="L3662" s="11">
        <f t="shared" si="172"/>
        <v>41971.672743055555</v>
      </c>
      <c r="M3662" s="4" t="b">
        <v>0</v>
      </c>
      <c r="N3662" s="4">
        <v>22</v>
      </c>
      <c r="O3662" s="16">
        <f>(E3662/D3662)*100</f>
        <v>100</v>
      </c>
      <c r="P3662" s="7">
        <f t="shared" si="173"/>
        <v>11.363636363636363</v>
      </c>
      <c r="Q3662" s="4" t="str">
        <f>LEFT(T3662,FIND("/",T3662,1)-1)</f>
        <v>theater</v>
      </c>
      <c r="R3662" s="4" t="str">
        <f>RIGHT(T3662,LEN(T3662)-FIND("/",T3662))</f>
        <v>plays</v>
      </c>
      <c r="S3662" s="4" t="b">
        <v>1</v>
      </c>
      <c r="T3662" s="4" t="s">
        <v>8271</v>
      </c>
    </row>
    <row r="3663" spans="1:20" ht="28.8" x14ac:dyDescent="0.3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11">
        <f t="shared" si="171"/>
        <v>42469.958333333336</v>
      </c>
      <c r="K3663" s="4">
        <v>1458336672</v>
      </c>
      <c r="L3663" s="11">
        <f t="shared" si="172"/>
        <v>42447.688333333332</v>
      </c>
      <c r="M3663" s="4" t="b">
        <v>0</v>
      </c>
      <c r="N3663" s="4">
        <v>36</v>
      </c>
      <c r="O3663" s="16">
        <f>(E3663/D3663)*100</f>
        <v>111.00000000000001</v>
      </c>
      <c r="P3663" s="7">
        <f t="shared" si="173"/>
        <v>92.5</v>
      </c>
      <c r="Q3663" s="4" t="str">
        <f>LEFT(T3663,FIND("/",T3663,1)-1)</f>
        <v>theater</v>
      </c>
      <c r="R3663" s="4" t="str">
        <f>RIGHT(T3663,LEN(T3663)-FIND("/",T3663))</f>
        <v>plays</v>
      </c>
      <c r="S3663" s="4" t="b">
        <v>1</v>
      </c>
      <c r="T3663" s="4" t="s">
        <v>8271</v>
      </c>
    </row>
    <row r="3664" spans="1:20" ht="28.8" x14ac:dyDescent="0.3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11">
        <f t="shared" si="171"/>
        <v>42093.97006944444</v>
      </c>
      <c r="K3664" s="4">
        <v>1425187014</v>
      </c>
      <c r="L3664" s="11">
        <f t="shared" si="172"/>
        <v>42064.011736111112</v>
      </c>
      <c r="M3664" s="4" t="b">
        <v>0</v>
      </c>
      <c r="N3664" s="4">
        <v>40</v>
      </c>
      <c r="O3664" s="16">
        <f>(E3664/D3664)*100</f>
        <v>101.42500000000001</v>
      </c>
      <c r="P3664" s="7">
        <f t="shared" si="173"/>
        <v>202.85</v>
      </c>
      <c r="Q3664" s="4" t="str">
        <f>LEFT(T3664,FIND("/",T3664,1)-1)</f>
        <v>theater</v>
      </c>
      <c r="R3664" s="4" t="str">
        <f>RIGHT(T3664,LEN(T3664)-FIND("/",T3664))</f>
        <v>plays</v>
      </c>
      <c r="S3664" s="4" t="b">
        <v>1</v>
      </c>
      <c r="T3664" s="4" t="s">
        <v>8271</v>
      </c>
    </row>
    <row r="3665" spans="1:20" ht="28.8" x14ac:dyDescent="0.3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11">
        <f t="shared" si="171"/>
        <v>42725.285069444442</v>
      </c>
      <c r="K3665" s="4">
        <v>1477133430</v>
      </c>
      <c r="L3665" s="11">
        <f t="shared" si="172"/>
        <v>42665.243402777771</v>
      </c>
      <c r="M3665" s="4" t="b">
        <v>0</v>
      </c>
      <c r="N3665" s="4">
        <v>9</v>
      </c>
      <c r="O3665" s="16">
        <f>(E3665/D3665)*100</f>
        <v>104</v>
      </c>
      <c r="P3665" s="7">
        <f t="shared" si="173"/>
        <v>26</v>
      </c>
      <c r="Q3665" s="4" t="str">
        <f>LEFT(T3665,FIND("/",T3665,1)-1)</f>
        <v>theater</v>
      </c>
      <c r="R3665" s="4" t="str">
        <f>RIGHT(T3665,LEN(T3665)-FIND("/",T3665))</f>
        <v>plays</v>
      </c>
      <c r="S3665" s="4" t="b">
        <v>1</v>
      </c>
      <c r="T3665" s="4" t="s">
        <v>8271</v>
      </c>
    </row>
    <row r="3666" spans="1:20" ht="28.8" x14ac:dyDescent="0.3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11">
        <f t="shared" si="171"/>
        <v>42537.04038194444</v>
      </c>
      <c r="K3666" s="4">
        <v>1464847089</v>
      </c>
      <c r="L3666" s="11">
        <f t="shared" si="172"/>
        <v>42523.04038194444</v>
      </c>
      <c r="M3666" s="4" t="b">
        <v>0</v>
      </c>
      <c r="N3666" s="4">
        <v>19</v>
      </c>
      <c r="O3666" s="16">
        <f>(E3666/D3666)*100</f>
        <v>109.375</v>
      </c>
      <c r="P3666" s="7">
        <f t="shared" si="173"/>
        <v>46.05263157894737</v>
      </c>
      <c r="Q3666" s="4" t="str">
        <f>LEFT(T3666,FIND("/",T3666,1)-1)</f>
        <v>theater</v>
      </c>
      <c r="R3666" s="4" t="str">
        <f>RIGHT(T3666,LEN(T3666)-FIND("/",T3666))</f>
        <v>plays</v>
      </c>
      <c r="S3666" s="4" t="b">
        <v>1</v>
      </c>
      <c r="T3666" s="4" t="s">
        <v>8271</v>
      </c>
    </row>
    <row r="3667" spans="1:20" ht="28.8" x14ac:dyDescent="0.3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11">
        <f t="shared" si="171"/>
        <v>42305.620833333327</v>
      </c>
      <c r="K3667" s="4">
        <v>1445109822</v>
      </c>
      <c r="L3667" s="11">
        <f t="shared" si="172"/>
        <v>42294.59979166666</v>
      </c>
      <c r="M3667" s="4" t="b">
        <v>0</v>
      </c>
      <c r="N3667" s="4">
        <v>14</v>
      </c>
      <c r="O3667" s="16">
        <f>(E3667/D3667)*100</f>
        <v>115.16129032258064</v>
      </c>
      <c r="P3667" s="7">
        <f t="shared" si="173"/>
        <v>51</v>
      </c>
      <c r="Q3667" s="4" t="str">
        <f>LEFT(T3667,FIND("/",T3667,1)-1)</f>
        <v>theater</v>
      </c>
      <c r="R3667" s="4" t="str">
        <f>RIGHT(T3667,LEN(T3667)-FIND("/",T3667))</f>
        <v>plays</v>
      </c>
      <c r="S3667" s="4" t="b">
        <v>1</v>
      </c>
      <c r="T3667" s="4" t="s">
        <v>8271</v>
      </c>
    </row>
    <row r="3668" spans="1:20" x14ac:dyDescent="0.3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11">
        <f t="shared" si="171"/>
        <v>41844.083333333328</v>
      </c>
      <c r="K3668" s="4">
        <v>1404337382</v>
      </c>
      <c r="L3668" s="11">
        <f t="shared" si="172"/>
        <v>41822.696550925924</v>
      </c>
      <c r="M3668" s="4" t="b">
        <v>0</v>
      </c>
      <c r="N3668" s="4">
        <v>38</v>
      </c>
      <c r="O3668" s="16">
        <f>(E3668/D3668)*100</f>
        <v>100</v>
      </c>
      <c r="P3668" s="7">
        <f t="shared" si="173"/>
        <v>31.578947368421051</v>
      </c>
      <c r="Q3668" s="4" t="str">
        <f>LEFT(T3668,FIND("/",T3668,1)-1)</f>
        <v>theater</v>
      </c>
      <c r="R3668" s="4" t="str">
        <f>RIGHT(T3668,LEN(T3668)-FIND("/",T3668))</f>
        <v>plays</v>
      </c>
      <c r="S3668" s="4" t="b">
        <v>1</v>
      </c>
      <c r="T3668" s="4" t="s">
        <v>8271</v>
      </c>
    </row>
    <row r="3669" spans="1:20" ht="28.8" x14ac:dyDescent="0.3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11">
        <f t="shared" si="171"/>
        <v>42203.761793981481</v>
      </c>
      <c r="K3669" s="4">
        <v>1434669419</v>
      </c>
      <c r="L3669" s="11">
        <f t="shared" si="172"/>
        <v>42173.761793981481</v>
      </c>
      <c r="M3669" s="4" t="b">
        <v>0</v>
      </c>
      <c r="N3669" s="4">
        <v>58</v>
      </c>
      <c r="O3669" s="16">
        <f>(E3669/D3669)*100</f>
        <v>103.17033333333335</v>
      </c>
      <c r="P3669" s="7">
        <f t="shared" si="173"/>
        <v>53.363965517241382</v>
      </c>
      <c r="Q3669" s="4" t="str">
        <f>LEFT(T3669,FIND("/",T3669,1)-1)</f>
        <v>theater</v>
      </c>
      <c r="R3669" s="4" t="str">
        <f>RIGHT(T3669,LEN(T3669)-FIND("/",T3669))</f>
        <v>plays</v>
      </c>
      <c r="S3669" s="4" t="b">
        <v>1</v>
      </c>
      <c r="T3669" s="4" t="s">
        <v>8271</v>
      </c>
    </row>
    <row r="3670" spans="1:20" ht="28.8" x14ac:dyDescent="0.3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11">
        <f t="shared" si="171"/>
        <v>42208.564583333333</v>
      </c>
      <c r="K3670" s="4">
        <v>1435670452</v>
      </c>
      <c r="L3670" s="11">
        <f t="shared" si="172"/>
        <v>42185.347824074073</v>
      </c>
      <c r="M3670" s="4" t="b">
        <v>0</v>
      </c>
      <c r="N3670" s="4">
        <v>28</v>
      </c>
      <c r="O3670" s="16">
        <f>(E3670/D3670)*100</f>
        <v>103.49999999999999</v>
      </c>
      <c r="P3670" s="7">
        <f t="shared" si="173"/>
        <v>36.964285714285715</v>
      </c>
      <c r="Q3670" s="4" t="str">
        <f>LEFT(T3670,FIND("/",T3670,1)-1)</f>
        <v>theater</v>
      </c>
      <c r="R3670" s="4" t="str">
        <f>RIGHT(T3670,LEN(T3670)-FIND("/",T3670))</f>
        <v>plays</v>
      </c>
      <c r="S3670" s="4" t="b">
        <v>1</v>
      </c>
      <c r="T3670" s="4" t="s">
        <v>8271</v>
      </c>
    </row>
    <row r="3671" spans="1:20" ht="28.8" x14ac:dyDescent="0.3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11">
        <f t="shared" si="171"/>
        <v>42166.466863425921</v>
      </c>
      <c r="K3671" s="4">
        <v>1431447137</v>
      </c>
      <c r="L3671" s="11">
        <f t="shared" si="172"/>
        <v>42136.466863425921</v>
      </c>
      <c r="M3671" s="4" t="b">
        <v>0</v>
      </c>
      <c r="N3671" s="4">
        <v>17</v>
      </c>
      <c r="O3671" s="16">
        <f>(E3671/D3671)*100</f>
        <v>138.19999999999999</v>
      </c>
      <c r="P3671" s="7">
        <f t="shared" si="173"/>
        <v>81.294117647058826</v>
      </c>
      <c r="Q3671" s="4" t="str">
        <f>LEFT(T3671,FIND("/",T3671,1)-1)</f>
        <v>theater</v>
      </c>
      <c r="R3671" s="4" t="str">
        <f>RIGHT(T3671,LEN(T3671)-FIND("/",T3671))</f>
        <v>plays</v>
      </c>
      <c r="S3671" s="4" t="b">
        <v>1</v>
      </c>
      <c r="T3671" s="4" t="s">
        <v>8271</v>
      </c>
    </row>
    <row r="3672" spans="1:20" ht="28.8" x14ac:dyDescent="0.3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11">
        <f t="shared" si="171"/>
        <v>42155.749999999993</v>
      </c>
      <c r="K3672" s="4">
        <v>1431951611</v>
      </c>
      <c r="L3672" s="11">
        <f t="shared" si="172"/>
        <v>42142.305682870363</v>
      </c>
      <c r="M3672" s="4" t="b">
        <v>0</v>
      </c>
      <c r="N3672" s="4">
        <v>12</v>
      </c>
      <c r="O3672" s="16">
        <f>(E3672/D3672)*100</f>
        <v>109.54545454545455</v>
      </c>
      <c r="P3672" s="7">
        <f t="shared" si="173"/>
        <v>20.083333333333332</v>
      </c>
      <c r="Q3672" s="4" t="str">
        <f>LEFT(T3672,FIND("/",T3672,1)-1)</f>
        <v>theater</v>
      </c>
      <c r="R3672" s="4" t="str">
        <f>RIGHT(T3672,LEN(T3672)-FIND("/",T3672))</f>
        <v>plays</v>
      </c>
      <c r="S3672" s="4" t="b">
        <v>1</v>
      </c>
      <c r="T3672" s="4" t="s">
        <v>8271</v>
      </c>
    </row>
    <row r="3673" spans="1:20" ht="28.8" x14ac:dyDescent="0.3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11">
        <f t="shared" si="171"/>
        <v>41840.957638888889</v>
      </c>
      <c r="K3673" s="4">
        <v>1404140667</v>
      </c>
      <c r="L3673" s="11">
        <f t="shared" si="172"/>
        <v>41820.419756944444</v>
      </c>
      <c r="M3673" s="4" t="b">
        <v>0</v>
      </c>
      <c r="N3673" s="4">
        <v>40</v>
      </c>
      <c r="O3673" s="16">
        <f>(E3673/D3673)*100</f>
        <v>100.85714285714286</v>
      </c>
      <c r="P3673" s="7">
        <f t="shared" si="173"/>
        <v>88.25</v>
      </c>
      <c r="Q3673" s="4" t="str">
        <f>LEFT(T3673,FIND("/",T3673,1)-1)</f>
        <v>theater</v>
      </c>
      <c r="R3673" s="4" t="str">
        <f>RIGHT(T3673,LEN(T3673)-FIND("/",T3673))</f>
        <v>plays</v>
      </c>
      <c r="S3673" s="4" t="b">
        <v>1</v>
      </c>
      <c r="T3673" s="4" t="s">
        <v>8271</v>
      </c>
    </row>
    <row r="3674" spans="1:20" ht="28.8" x14ac:dyDescent="0.3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11">
        <f t="shared" si="171"/>
        <v>41908.738240740735</v>
      </c>
      <c r="K3674" s="4">
        <v>1409179384</v>
      </c>
      <c r="L3674" s="11">
        <f t="shared" si="172"/>
        <v>41878.738240740735</v>
      </c>
      <c r="M3674" s="4" t="b">
        <v>0</v>
      </c>
      <c r="N3674" s="4">
        <v>57</v>
      </c>
      <c r="O3674" s="16">
        <f>(E3674/D3674)*100</f>
        <v>101.53333333333335</v>
      </c>
      <c r="P3674" s="7">
        <f t="shared" si="173"/>
        <v>53.438596491228068</v>
      </c>
      <c r="Q3674" s="4" t="str">
        <f>LEFT(T3674,FIND("/",T3674,1)-1)</f>
        <v>theater</v>
      </c>
      <c r="R3674" s="4" t="str">
        <f>RIGHT(T3674,LEN(T3674)-FIND("/",T3674))</f>
        <v>plays</v>
      </c>
      <c r="S3674" s="4" t="b">
        <v>1</v>
      </c>
      <c r="T3674" s="4" t="s">
        <v>8271</v>
      </c>
    </row>
    <row r="3675" spans="1:20" x14ac:dyDescent="0.3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11">
        <f t="shared" si="171"/>
        <v>41948.327777777777</v>
      </c>
      <c r="K3675" s="4">
        <v>1412233497</v>
      </c>
      <c r="L3675" s="11">
        <f t="shared" si="172"/>
        <v>41914.086770833332</v>
      </c>
      <c r="M3675" s="4" t="b">
        <v>0</v>
      </c>
      <c r="N3675" s="4">
        <v>114</v>
      </c>
      <c r="O3675" s="16">
        <f>(E3675/D3675)*100</f>
        <v>113.625</v>
      </c>
      <c r="P3675" s="7">
        <f t="shared" si="173"/>
        <v>39.868421052631582</v>
      </c>
      <c r="Q3675" s="4" t="str">
        <f>LEFT(T3675,FIND("/",T3675,1)-1)</f>
        <v>theater</v>
      </c>
      <c r="R3675" s="4" t="str">
        <f>RIGHT(T3675,LEN(T3675)-FIND("/",T3675))</f>
        <v>plays</v>
      </c>
      <c r="S3675" s="4" t="b">
        <v>1</v>
      </c>
      <c r="T3675" s="4" t="s">
        <v>8271</v>
      </c>
    </row>
    <row r="3676" spans="1:20" ht="28.8" x14ac:dyDescent="0.3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11">
        <f t="shared" si="171"/>
        <v>42616.664687499993</v>
      </c>
      <c r="K3676" s="4">
        <v>1467752229</v>
      </c>
      <c r="L3676" s="11">
        <f t="shared" si="172"/>
        <v>42556.664687499993</v>
      </c>
      <c r="M3676" s="4" t="b">
        <v>0</v>
      </c>
      <c r="N3676" s="4">
        <v>31</v>
      </c>
      <c r="O3676" s="16">
        <f>(E3676/D3676)*100</f>
        <v>100</v>
      </c>
      <c r="P3676" s="7">
        <f t="shared" si="173"/>
        <v>145.16129032258064</v>
      </c>
      <c r="Q3676" s="4" t="str">
        <f>LEFT(T3676,FIND("/",T3676,1)-1)</f>
        <v>theater</v>
      </c>
      <c r="R3676" s="4" t="str">
        <f>RIGHT(T3676,LEN(T3676)-FIND("/",T3676))</f>
        <v>plays</v>
      </c>
      <c r="S3676" s="4" t="b">
        <v>1</v>
      </c>
      <c r="T3676" s="4" t="s">
        <v>8271</v>
      </c>
    </row>
    <row r="3677" spans="1:20" ht="28.8" x14ac:dyDescent="0.3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11">
        <f t="shared" si="171"/>
        <v>42505.749999999993</v>
      </c>
      <c r="K3677" s="4">
        <v>1462285182</v>
      </c>
      <c r="L3677" s="11">
        <f t="shared" si="172"/>
        <v>42493.388680555552</v>
      </c>
      <c r="M3677" s="4" t="b">
        <v>0</v>
      </c>
      <c r="N3677" s="4">
        <v>3</v>
      </c>
      <c r="O3677" s="16">
        <f>(E3677/D3677)*100</f>
        <v>140</v>
      </c>
      <c r="P3677" s="7">
        <f t="shared" si="173"/>
        <v>23.333333333333332</v>
      </c>
      <c r="Q3677" s="4" t="str">
        <f>LEFT(T3677,FIND("/",T3677,1)-1)</f>
        <v>theater</v>
      </c>
      <c r="R3677" s="4" t="str">
        <f>RIGHT(T3677,LEN(T3677)-FIND("/",T3677))</f>
        <v>plays</v>
      </c>
      <c r="S3677" s="4" t="b">
        <v>1</v>
      </c>
      <c r="T3677" s="4" t="s">
        <v>8271</v>
      </c>
    </row>
    <row r="3678" spans="1:20" ht="28.8" x14ac:dyDescent="0.3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11">
        <f t="shared" si="171"/>
        <v>41894.607453703698</v>
      </c>
      <c r="K3678" s="4">
        <v>1408995284</v>
      </c>
      <c r="L3678" s="11">
        <f t="shared" si="172"/>
        <v>41876.607453703698</v>
      </c>
      <c r="M3678" s="4" t="b">
        <v>0</v>
      </c>
      <c r="N3678" s="4">
        <v>16</v>
      </c>
      <c r="O3678" s="16">
        <f>(E3678/D3678)*100</f>
        <v>128.75</v>
      </c>
      <c r="P3678" s="7">
        <f t="shared" si="173"/>
        <v>64.375</v>
      </c>
      <c r="Q3678" s="4" t="str">
        <f>LEFT(T3678,FIND("/",T3678,1)-1)</f>
        <v>theater</v>
      </c>
      <c r="R3678" s="4" t="str">
        <f>RIGHT(T3678,LEN(T3678)-FIND("/",T3678))</f>
        <v>plays</v>
      </c>
      <c r="S3678" s="4" t="b">
        <v>1</v>
      </c>
      <c r="T3678" s="4" t="s">
        <v>8271</v>
      </c>
    </row>
    <row r="3679" spans="1:20" x14ac:dyDescent="0.3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11">
        <f t="shared" si="171"/>
        <v>41822.957638888889</v>
      </c>
      <c r="K3679" s="4">
        <v>1402580818</v>
      </c>
      <c r="L3679" s="11">
        <f t="shared" si="172"/>
        <v>41802.365949074068</v>
      </c>
      <c r="M3679" s="4" t="b">
        <v>0</v>
      </c>
      <c r="N3679" s="4">
        <v>199</v>
      </c>
      <c r="O3679" s="16">
        <f>(E3679/D3679)*100</f>
        <v>102.90416666666667</v>
      </c>
      <c r="P3679" s="7">
        <f t="shared" si="173"/>
        <v>62.052763819095475</v>
      </c>
      <c r="Q3679" s="4" t="str">
        <f>LEFT(T3679,FIND("/",T3679,1)-1)</f>
        <v>theater</v>
      </c>
      <c r="R3679" s="4" t="str">
        <f>RIGHT(T3679,LEN(T3679)-FIND("/",T3679))</f>
        <v>plays</v>
      </c>
      <c r="S3679" s="4" t="b">
        <v>1</v>
      </c>
      <c r="T3679" s="4" t="s">
        <v>8271</v>
      </c>
    </row>
    <row r="3680" spans="1:20" x14ac:dyDescent="0.3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11">
        <f t="shared" si="171"/>
        <v>42155.322893518511</v>
      </c>
      <c r="K3680" s="4">
        <v>1430052298</v>
      </c>
      <c r="L3680" s="11">
        <f t="shared" si="172"/>
        <v>42120.322893518511</v>
      </c>
      <c r="M3680" s="4" t="b">
        <v>0</v>
      </c>
      <c r="N3680" s="4">
        <v>31</v>
      </c>
      <c r="O3680" s="16">
        <f>(E3680/D3680)*100</f>
        <v>102.49999999999999</v>
      </c>
      <c r="P3680" s="7">
        <f t="shared" si="173"/>
        <v>66.129032258064512</v>
      </c>
      <c r="Q3680" s="4" t="str">
        <f>LEFT(T3680,FIND("/",T3680,1)-1)</f>
        <v>theater</v>
      </c>
      <c r="R3680" s="4" t="str">
        <f>RIGHT(T3680,LEN(T3680)-FIND("/",T3680))</f>
        <v>plays</v>
      </c>
      <c r="S3680" s="4" t="b">
        <v>1</v>
      </c>
      <c r="T3680" s="4" t="s">
        <v>8271</v>
      </c>
    </row>
    <row r="3681" spans="1:20" ht="28.8" x14ac:dyDescent="0.3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11">
        <f t="shared" si="171"/>
        <v>41820.999305555553</v>
      </c>
      <c r="K3681" s="4">
        <v>1401214581</v>
      </c>
      <c r="L3681" s="11">
        <f t="shared" si="172"/>
        <v>41786.553020833329</v>
      </c>
      <c r="M3681" s="4" t="b">
        <v>0</v>
      </c>
      <c r="N3681" s="4">
        <v>30</v>
      </c>
      <c r="O3681" s="16">
        <f>(E3681/D3681)*100</f>
        <v>110.1</v>
      </c>
      <c r="P3681" s="7">
        <f t="shared" si="173"/>
        <v>73.400000000000006</v>
      </c>
      <c r="Q3681" s="4" t="str">
        <f>LEFT(T3681,FIND("/",T3681,1)-1)</f>
        <v>theater</v>
      </c>
      <c r="R3681" s="4" t="str">
        <f>RIGHT(T3681,LEN(T3681)-FIND("/",T3681))</f>
        <v>plays</v>
      </c>
      <c r="S3681" s="4" t="b">
        <v>1</v>
      </c>
      <c r="T3681" s="4" t="s">
        <v>8271</v>
      </c>
    </row>
    <row r="3682" spans="1:20" ht="28.8" x14ac:dyDescent="0.3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11">
        <f t="shared" si="171"/>
        <v>42648.245763888881</v>
      </c>
      <c r="K3682" s="4">
        <v>1473850434</v>
      </c>
      <c r="L3682" s="11">
        <f t="shared" si="172"/>
        <v>42627.245763888881</v>
      </c>
      <c r="M3682" s="4" t="b">
        <v>0</v>
      </c>
      <c r="N3682" s="4">
        <v>34</v>
      </c>
      <c r="O3682" s="16">
        <f>(E3682/D3682)*100</f>
        <v>112.76666666666667</v>
      </c>
      <c r="P3682" s="7">
        <f t="shared" si="173"/>
        <v>99.5</v>
      </c>
      <c r="Q3682" s="4" t="str">
        <f>LEFT(T3682,FIND("/",T3682,1)-1)</f>
        <v>theater</v>
      </c>
      <c r="R3682" s="4" t="str">
        <f>RIGHT(T3682,LEN(T3682)-FIND("/",T3682))</f>
        <v>plays</v>
      </c>
      <c r="S3682" s="4" t="b">
        <v>1</v>
      </c>
      <c r="T3682" s="4" t="s">
        <v>8271</v>
      </c>
    </row>
    <row r="3683" spans="1:20" ht="28.8" x14ac:dyDescent="0.3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11">
        <f t="shared" si="171"/>
        <v>42384.443171296291</v>
      </c>
      <c r="K3683" s="4">
        <v>1452008290</v>
      </c>
      <c r="L3683" s="11">
        <f t="shared" si="172"/>
        <v>42374.443171296291</v>
      </c>
      <c r="M3683" s="4" t="b">
        <v>0</v>
      </c>
      <c r="N3683" s="4">
        <v>18</v>
      </c>
      <c r="O3683" s="16">
        <f>(E3683/D3683)*100</f>
        <v>111.9</v>
      </c>
      <c r="P3683" s="7">
        <f t="shared" si="173"/>
        <v>62.166666666666664</v>
      </c>
      <c r="Q3683" s="4" t="str">
        <f>LEFT(T3683,FIND("/",T3683,1)-1)</f>
        <v>theater</v>
      </c>
      <c r="R3683" s="4" t="str">
        <f>RIGHT(T3683,LEN(T3683)-FIND("/",T3683))</f>
        <v>plays</v>
      </c>
      <c r="S3683" s="4" t="b">
        <v>1</v>
      </c>
      <c r="T3683" s="4" t="s">
        <v>8271</v>
      </c>
    </row>
    <row r="3684" spans="1:20" ht="28.8" x14ac:dyDescent="0.3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11">
        <f t="shared" si="171"/>
        <v>41806.082638888889</v>
      </c>
      <c r="K3684" s="4">
        <v>1399998418</v>
      </c>
      <c r="L3684" s="11">
        <f t="shared" si="172"/>
        <v>41772.477060185185</v>
      </c>
      <c r="M3684" s="4" t="b">
        <v>0</v>
      </c>
      <c r="N3684" s="4">
        <v>67</v>
      </c>
      <c r="O3684" s="16">
        <f>(E3684/D3684)*100</f>
        <v>139.19999999999999</v>
      </c>
      <c r="P3684" s="7">
        <f t="shared" si="173"/>
        <v>62.328358208955223</v>
      </c>
      <c r="Q3684" s="4" t="str">
        <f>LEFT(T3684,FIND("/",T3684,1)-1)</f>
        <v>theater</v>
      </c>
      <c r="R3684" s="4" t="str">
        <f>RIGHT(T3684,LEN(T3684)-FIND("/",T3684))</f>
        <v>plays</v>
      </c>
      <c r="S3684" s="4" t="b">
        <v>1</v>
      </c>
      <c r="T3684" s="4" t="s">
        <v>8271</v>
      </c>
    </row>
    <row r="3685" spans="1:20" x14ac:dyDescent="0.3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11">
        <f t="shared" si="171"/>
        <v>42662.908518518518</v>
      </c>
      <c r="K3685" s="4">
        <v>1474339696</v>
      </c>
      <c r="L3685" s="11">
        <f t="shared" si="172"/>
        <v>42632.908518518518</v>
      </c>
      <c r="M3685" s="4" t="b">
        <v>0</v>
      </c>
      <c r="N3685" s="4">
        <v>66</v>
      </c>
      <c r="O3685" s="16">
        <f>(E3685/D3685)*100</f>
        <v>110.85714285714286</v>
      </c>
      <c r="P3685" s="7">
        <f t="shared" si="173"/>
        <v>58.787878787878789</v>
      </c>
      <c r="Q3685" s="4" t="str">
        <f>LEFT(T3685,FIND("/",T3685,1)-1)</f>
        <v>theater</v>
      </c>
      <c r="R3685" s="4" t="str">
        <f>RIGHT(T3685,LEN(T3685)-FIND("/",T3685))</f>
        <v>plays</v>
      </c>
      <c r="S3685" s="4" t="b">
        <v>1</v>
      </c>
      <c r="T3685" s="4" t="s">
        <v>8271</v>
      </c>
    </row>
    <row r="3686" spans="1:20" ht="28.8" x14ac:dyDescent="0.3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11">
        <f t="shared" si="171"/>
        <v>42248.97206018518</v>
      </c>
      <c r="K3686" s="4">
        <v>1438575586</v>
      </c>
      <c r="L3686" s="11">
        <f t="shared" si="172"/>
        <v>42218.97206018518</v>
      </c>
      <c r="M3686" s="4" t="b">
        <v>0</v>
      </c>
      <c r="N3686" s="4">
        <v>23</v>
      </c>
      <c r="O3686" s="16">
        <f>(E3686/D3686)*100</f>
        <v>139.06666666666666</v>
      </c>
      <c r="P3686" s="7">
        <f t="shared" si="173"/>
        <v>45.347826086956523</v>
      </c>
      <c r="Q3686" s="4" t="str">
        <f>LEFT(T3686,FIND("/",T3686,1)-1)</f>
        <v>theater</v>
      </c>
      <c r="R3686" s="4" t="str">
        <f>RIGHT(T3686,LEN(T3686)-FIND("/",T3686))</f>
        <v>plays</v>
      </c>
      <c r="S3686" s="4" t="b">
        <v>1</v>
      </c>
      <c r="T3686" s="4" t="s">
        <v>8271</v>
      </c>
    </row>
    <row r="3687" spans="1:20" ht="28.8" x14ac:dyDescent="0.3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11">
        <f t="shared" si="171"/>
        <v>41778.666666666664</v>
      </c>
      <c r="K3687" s="4">
        <v>1398348859</v>
      </c>
      <c r="L3687" s="11">
        <f t="shared" si="172"/>
        <v>41753.384942129625</v>
      </c>
      <c r="M3687" s="4" t="b">
        <v>0</v>
      </c>
      <c r="N3687" s="4">
        <v>126</v>
      </c>
      <c r="O3687" s="16">
        <f>(E3687/D3687)*100</f>
        <v>105.69999999999999</v>
      </c>
      <c r="P3687" s="7">
        <f t="shared" si="173"/>
        <v>41.944444444444443</v>
      </c>
      <c r="Q3687" s="4" t="str">
        <f>LEFT(T3687,FIND("/",T3687,1)-1)</f>
        <v>theater</v>
      </c>
      <c r="R3687" s="4" t="str">
        <f>RIGHT(T3687,LEN(T3687)-FIND("/",T3687))</f>
        <v>plays</v>
      </c>
      <c r="S3687" s="4" t="b">
        <v>1</v>
      </c>
      <c r="T3687" s="4" t="s">
        <v>8271</v>
      </c>
    </row>
    <row r="3688" spans="1:20" x14ac:dyDescent="0.3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11">
        <f t="shared" si="171"/>
        <v>42244.957638888889</v>
      </c>
      <c r="K3688" s="4">
        <v>1439567660</v>
      </c>
      <c r="L3688" s="11">
        <f t="shared" si="172"/>
        <v>42230.454398148147</v>
      </c>
      <c r="M3688" s="4" t="b">
        <v>0</v>
      </c>
      <c r="N3688" s="4">
        <v>6</v>
      </c>
      <c r="O3688" s="16">
        <f>(E3688/D3688)*100</f>
        <v>101.42857142857142</v>
      </c>
      <c r="P3688" s="7">
        <f t="shared" si="173"/>
        <v>59.166666666666664</v>
      </c>
      <c r="Q3688" s="4" t="str">
        <f>LEFT(T3688,FIND("/",T3688,1)-1)</f>
        <v>theater</v>
      </c>
      <c r="R3688" s="4" t="str">
        <f>RIGHT(T3688,LEN(T3688)-FIND("/",T3688))</f>
        <v>plays</v>
      </c>
      <c r="S3688" s="4" t="b">
        <v>1</v>
      </c>
      <c r="T3688" s="4" t="s">
        <v>8271</v>
      </c>
    </row>
    <row r="3689" spans="1:20" ht="28.8" x14ac:dyDescent="0.3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11">
        <f t="shared" si="171"/>
        <v>41817.009895833333</v>
      </c>
      <c r="K3689" s="4">
        <v>1401254055</v>
      </c>
      <c r="L3689" s="11">
        <f t="shared" si="172"/>
        <v>41787.009895833333</v>
      </c>
      <c r="M3689" s="4" t="b">
        <v>0</v>
      </c>
      <c r="N3689" s="4">
        <v>25</v>
      </c>
      <c r="O3689" s="16">
        <f>(E3689/D3689)*100</f>
        <v>100.245</v>
      </c>
      <c r="P3689" s="7">
        <f t="shared" si="173"/>
        <v>200.49</v>
      </c>
      <c r="Q3689" s="4" t="str">
        <f>LEFT(T3689,FIND("/",T3689,1)-1)</f>
        <v>theater</v>
      </c>
      <c r="R3689" s="4" t="str">
        <f>RIGHT(T3689,LEN(T3689)-FIND("/",T3689))</f>
        <v>plays</v>
      </c>
      <c r="S3689" s="4" t="b">
        <v>1</v>
      </c>
      <c r="T3689" s="4" t="s">
        <v>8271</v>
      </c>
    </row>
    <row r="3690" spans="1:20" x14ac:dyDescent="0.3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11">
        <f t="shared" si="171"/>
        <v>41859.578749999993</v>
      </c>
      <c r="K3690" s="4">
        <v>1404932004</v>
      </c>
      <c r="L3690" s="11">
        <f t="shared" si="172"/>
        <v>41829.578749999993</v>
      </c>
      <c r="M3690" s="4" t="b">
        <v>0</v>
      </c>
      <c r="N3690" s="4">
        <v>39</v>
      </c>
      <c r="O3690" s="16">
        <f>(E3690/D3690)*100</f>
        <v>109.16666666666666</v>
      </c>
      <c r="P3690" s="7">
        <f t="shared" si="173"/>
        <v>83.974358974358978</v>
      </c>
      <c r="Q3690" s="4" t="str">
        <f>LEFT(T3690,FIND("/",T3690,1)-1)</f>
        <v>theater</v>
      </c>
      <c r="R3690" s="4" t="str">
        <f>RIGHT(T3690,LEN(T3690)-FIND("/",T3690))</f>
        <v>plays</v>
      </c>
      <c r="S3690" s="4" t="b">
        <v>1</v>
      </c>
      <c r="T3690" s="4" t="s">
        <v>8271</v>
      </c>
    </row>
    <row r="3691" spans="1:20" ht="28.8" x14ac:dyDescent="0.3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11">
        <f t="shared" si="171"/>
        <v>42176.725694444445</v>
      </c>
      <c r="K3691" s="4">
        <v>1432410639</v>
      </c>
      <c r="L3691" s="11">
        <f t="shared" si="172"/>
        <v>42147.61850694444</v>
      </c>
      <c r="M3691" s="4" t="b">
        <v>0</v>
      </c>
      <c r="N3691" s="4">
        <v>62</v>
      </c>
      <c r="O3691" s="16">
        <f>(E3691/D3691)*100</f>
        <v>118.33333333333333</v>
      </c>
      <c r="P3691" s="7">
        <f t="shared" si="173"/>
        <v>57.258064516129032</v>
      </c>
      <c r="Q3691" s="4" t="str">
        <f>LEFT(T3691,FIND("/",T3691,1)-1)</f>
        <v>theater</v>
      </c>
      <c r="R3691" s="4" t="str">
        <f>RIGHT(T3691,LEN(T3691)-FIND("/",T3691))</f>
        <v>plays</v>
      </c>
      <c r="S3691" s="4" t="b">
        <v>1</v>
      </c>
      <c r="T3691" s="4" t="s">
        <v>8271</v>
      </c>
    </row>
    <row r="3692" spans="1:20" ht="28.8" x14ac:dyDescent="0.3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11">
        <f t="shared" si="171"/>
        <v>41970.431516203702</v>
      </c>
      <c r="K3692" s="4">
        <v>1414506083</v>
      </c>
      <c r="L3692" s="11">
        <f t="shared" si="172"/>
        <v>41940.389849537038</v>
      </c>
      <c r="M3692" s="4" t="b">
        <v>0</v>
      </c>
      <c r="N3692" s="4">
        <v>31</v>
      </c>
      <c r="O3692" s="16">
        <f>(E3692/D3692)*100</f>
        <v>120</v>
      </c>
      <c r="P3692" s="7">
        <f t="shared" si="173"/>
        <v>58.064516129032256</v>
      </c>
      <c r="Q3692" s="4" t="str">
        <f>LEFT(T3692,FIND("/",T3692,1)-1)</f>
        <v>theater</v>
      </c>
      <c r="R3692" s="4" t="str">
        <f>RIGHT(T3692,LEN(T3692)-FIND("/",T3692))</f>
        <v>plays</v>
      </c>
      <c r="S3692" s="4" t="b">
        <v>1</v>
      </c>
      <c r="T3692" s="4" t="s">
        <v>8271</v>
      </c>
    </row>
    <row r="3693" spans="1:20" ht="28.8" x14ac:dyDescent="0.3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11">
        <f t="shared" si="171"/>
        <v>42064.999305555553</v>
      </c>
      <c r="K3693" s="4">
        <v>1421426929</v>
      </c>
      <c r="L3693" s="11">
        <f t="shared" si="172"/>
        <v>42020.492233796293</v>
      </c>
      <c r="M3693" s="4" t="b">
        <v>0</v>
      </c>
      <c r="N3693" s="4">
        <v>274</v>
      </c>
      <c r="O3693" s="16">
        <f>(E3693/D3693)*100</f>
        <v>127.96000000000001</v>
      </c>
      <c r="P3693" s="7">
        <f t="shared" si="173"/>
        <v>186.80291970802921</v>
      </c>
      <c r="Q3693" s="4" t="str">
        <f>LEFT(T3693,FIND("/",T3693,1)-1)</f>
        <v>theater</v>
      </c>
      <c r="R3693" s="4" t="str">
        <f>RIGHT(T3693,LEN(T3693)-FIND("/",T3693))</f>
        <v>plays</v>
      </c>
      <c r="S3693" s="4" t="b">
        <v>1</v>
      </c>
      <c r="T3693" s="4" t="s">
        <v>8271</v>
      </c>
    </row>
    <row r="3694" spans="1:20" x14ac:dyDescent="0.3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11">
        <f t="shared" si="171"/>
        <v>41900.791666666664</v>
      </c>
      <c r="K3694" s="4">
        <v>1410304179</v>
      </c>
      <c r="L3694" s="11">
        <f t="shared" si="172"/>
        <v>41891.756701388884</v>
      </c>
      <c r="M3694" s="4" t="b">
        <v>0</v>
      </c>
      <c r="N3694" s="4">
        <v>17</v>
      </c>
      <c r="O3694" s="16">
        <f>(E3694/D3694)*100</f>
        <v>126</v>
      </c>
      <c r="P3694" s="7">
        <f t="shared" si="173"/>
        <v>74.117647058823536</v>
      </c>
      <c r="Q3694" s="4" t="str">
        <f>LEFT(T3694,FIND("/",T3694,1)-1)</f>
        <v>theater</v>
      </c>
      <c r="R3694" s="4" t="str">
        <f>RIGHT(T3694,LEN(T3694)-FIND("/",T3694))</f>
        <v>plays</v>
      </c>
      <c r="S3694" s="4" t="b">
        <v>1</v>
      </c>
      <c r="T3694" s="4" t="s">
        <v>8271</v>
      </c>
    </row>
    <row r="3695" spans="1:20" ht="28.8" x14ac:dyDescent="0.3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11">
        <f t="shared" si="171"/>
        <v>42338.729166666664</v>
      </c>
      <c r="K3695" s="4">
        <v>1446352529</v>
      </c>
      <c r="L3695" s="11">
        <f t="shared" si="172"/>
        <v>42308.98297453703</v>
      </c>
      <c r="M3695" s="4" t="b">
        <v>0</v>
      </c>
      <c r="N3695" s="4">
        <v>14</v>
      </c>
      <c r="O3695" s="16">
        <f>(E3695/D3695)*100</f>
        <v>129.12912912912913</v>
      </c>
      <c r="P3695" s="7">
        <f t="shared" si="173"/>
        <v>30.714285714285715</v>
      </c>
      <c r="Q3695" s="4" t="str">
        <f>LEFT(T3695,FIND("/",T3695,1)-1)</f>
        <v>theater</v>
      </c>
      <c r="R3695" s="4" t="str">
        <f>RIGHT(T3695,LEN(T3695)-FIND("/",T3695))</f>
        <v>plays</v>
      </c>
      <c r="S3695" s="4" t="b">
        <v>1</v>
      </c>
      <c r="T3695" s="4" t="s">
        <v>8271</v>
      </c>
    </row>
    <row r="3696" spans="1:20" ht="28.8" x14ac:dyDescent="0.3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11">
        <f t="shared" si="171"/>
        <v>42526.874999999993</v>
      </c>
      <c r="K3696" s="4">
        <v>1461985967</v>
      </c>
      <c r="L3696" s="11">
        <f t="shared" si="172"/>
        <v>42489.925543981481</v>
      </c>
      <c r="M3696" s="4" t="b">
        <v>0</v>
      </c>
      <c r="N3696" s="4">
        <v>60</v>
      </c>
      <c r="O3696" s="16">
        <f>(E3696/D3696)*100</f>
        <v>107.42857142857143</v>
      </c>
      <c r="P3696" s="7">
        <f t="shared" si="173"/>
        <v>62.666666666666664</v>
      </c>
      <c r="Q3696" s="4" t="str">
        <f>LEFT(T3696,FIND("/",T3696,1)-1)</f>
        <v>theater</v>
      </c>
      <c r="R3696" s="4" t="str">
        <f>RIGHT(T3696,LEN(T3696)-FIND("/",T3696))</f>
        <v>plays</v>
      </c>
      <c r="S3696" s="4" t="b">
        <v>1</v>
      </c>
      <c r="T3696" s="4" t="s">
        <v>8271</v>
      </c>
    </row>
    <row r="3697" spans="1:20" ht="28.8" x14ac:dyDescent="0.3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11">
        <f t="shared" si="171"/>
        <v>42015.662152777775</v>
      </c>
      <c r="K3697" s="4">
        <v>1419281610</v>
      </c>
      <c r="L3697" s="11">
        <f t="shared" si="172"/>
        <v>41995.662152777775</v>
      </c>
      <c r="M3697" s="4" t="b">
        <v>0</v>
      </c>
      <c r="N3697" s="4">
        <v>33</v>
      </c>
      <c r="O3697" s="16">
        <f>(E3697/D3697)*100</f>
        <v>100.125</v>
      </c>
      <c r="P3697" s="7">
        <f t="shared" si="173"/>
        <v>121.36363636363636</v>
      </c>
      <c r="Q3697" s="4" t="str">
        <f>LEFT(T3697,FIND("/",T3697,1)-1)</f>
        <v>theater</v>
      </c>
      <c r="R3697" s="4" t="str">
        <f>RIGHT(T3697,LEN(T3697)-FIND("/",T3697))</f>
        <v>plays</v>
      </c>
      <c r="S3697" s="4" t="b">
        <v>1</v>
      </c>
      <c r="T3697" s="4" t="s">
        <v>8271</v>
      </c>
    </row>
    <row r="3698" spans="1:20" ht="28.8" x14ac:dyDescent="0.3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11">
        <f t="shared" si="171"/>
        <v>42048.408749999995</v>
      </c>
      <c r="K3698" s="4">
        <v>1418654916</v>
      </c>
      <c r="L3698" s="11">
        <f t="shared" si="172"/>
        <v>41988.408749999995</v>
      </c>
      <c r="M3698" s="4" t="b">
        <v>0</v>
      </c>
      <c r="N3698" s="4">
        <v>78</v>
      </c>
      <c r="O3698" s="16">
        <f>(E3698/D3698)*100</f>
        <v>155</v>
      </c>
      <c r="P3698" s="7">
        <f t="shared" si="173"/>
        <v>39.743589743589745</v>
      </c>
      <c r="Q3698" s="4" t="str">
        <f>LEFT(T3698,FIND("/",T3698,1)-1)</f>
        <v>theater</v>
      </c>
      <c r="R3698" s="4" t="str">
        <f>RIGHT(T3698,LEN(T3698)-FIND("/",T3698))</f>
        <v>plays</v>
      </c>
      <c r="S3698" s="4" t="b">
        <v>1</v>
      </c>
      <c r="T3698" s="4" t="s">
        <v>8271</v>
      </c>
    </row>
    <row r="3699" spans="1:20" ht="28.8" x14ac:dyDescent="0.3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11">
        <f t="shared" si="171"/>
        <v>42500.2575</v>
      </c>
      <c r="K3699" s="4">
        <v>1461064248</v>
      </c>
      <c r="L3699" s="11">
        <f t="shared" si="172"/>
        <v>42479.2575</v>
      </c>
      <c r="M3699" s="4" t="b">
        <v>0</v>
      </c>
      <c r="N3699" s="4">
        <v>30</v>
      </c>
      <c r="O3699" s="16">
        <f>(E3699/D3699)*100</f>
        <v>108</v>
      </c>
      <c r="P3699" s="7">
        <f t="shared" si="173"/>
        <v>72</v>
      </c>
      <c r="Q3699" s="4" t="str">
        <f>LEFT(T3699,FIND("/",T3699,1)-1)</f>
        <v>theater</v>
      </c>
      <c r="R3699" s="4" t="str">
        <f>RIGHT(T3699,LEN(T3699)-FIND("/",T3699))</f>
        <v>plays</v>
      </c>
      <c r="S3699" s="4" t="b">
        <v>1</v>
      </c>
      <c r="T3699" s="4" t="s">
        <v>8271</v>
      </c>
    </row>
    <row r="3700" spans="1:20" ht="28.8" x14ac:dyDescent="0.3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11">
        <f t="shared" si="171"/>
        <v>42431.598229166666</v>
      </c>
      <c r="K3700" s="4">
        <v>1454354487</v>
      </c>
      <c r="L3700" s="11">
        <f t="shared" si="172"/>
        <v>42401.598229166666</v>
      </c>
      <c r="M3700" s="4" t="b">
        <v>0</v>
      </c>
      <c r="N3700" s="4">
        <v>136</v>
      </c>
      <c r="O3700" s="16">
        <f>(E3700/D3700)*100</f>
        <v>110.52</v>
      </c>
      <c r="P3700" s="7">
        <f t="shared" si="173"/>
        <v>40.632352941176471</v>
      </c>
      <c r="Q3700" s="4" t="str">
        <f>LEFT(T3700,FIND("/",T3700,1)-1)</f>
        <v>theater</v>
      </c>
      <c r="R3700" s="4" t="str">
        <f>RIGHT(T3700,LEN(T3700)-FIND("/",T3700))</f>
        <v>plays</v>
      </c>
      <c r="S3700" s="4" t="b">
        <v>1</v>
      </c>
      <c r="T3700" s="4" t="s">
        <v>8271</v>
      </c>
    </row>
    <row r="3701" spans="1:20" ht="28.8" x14ac:dyDescent="0.3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11">
        <f t="shared" si="171"/>
        <v>41927.393703703703</v>
      </c>
      <c r="K3701" s="4">
        <v>1410791216</v>
      </c>
      <c r="L3701" s="11">
        <f t="shared" si="172"/>
        <v>41897.393703703703</v>
      </c>
      <c r="M3701" s="4" t="b">
        <v>0</v>
      </c>
      <c r="N3701" s="4">
        <v>40</v>
      </c>
      <c r="O3701" s="16">
        <f>(E3701/D3701)*100</f>
        <v>100.8</v>
      </c>
      <c r="P3701" s="7">
        <f t="shared" si="173"/>
        <v>63</v>
      </c>
      <c r="Q3701" s="4" t="str">
        <f>LEFT(T3701,FIND("/",T3701,1)-1)</f>
        <v>theater</v>
      </c>
      <c r="R3701" s="4" t="str">
        <f>RIGHT(T3701,LEN(T3701)-FIND("/",T3701))</f>
        <v>plays</v>
      </c>
      <c r="S3701" s="4" t="b">
        <v>1</v>
      </c>
      <c r="T3701" s="4" t="s">
        <v>8271</v>
      </c>
    </row>
    <row r="3702" spans="1:20" x14ac:dyDescent="0.3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11">
        <f t="shared" si="171"/>
        <v>41912.458333333328</v>
      </c>
      <c r="K3702" s="4">
        <v>1409493800</v>
      </c>
      <c r="L3702" s="11">
        <f t="shared" si="172"/>
        <v>41882.37731481481</v>
      </c>
      <c r="M3702" s="4" t="b">
        <v>0</v>
      </c>
      <c r="N3702" s="4">
        <v>18</v>
      </c>
      <c r="O3702" s="16">
        <f>(E3702/D3702)*100</f>
        <v>121.2</v>
      </c>
      <c r="P3702" s="7">
        <f t="shared" si="173"/>
        <v>33.666666666666664</v>
      </c>
      <c r="Q3702" s="4" t="str">
        <f>LEFT(T3702,FIND("/",T3702,1)-1)</f>
        <v>theater</v>
      </c>
      <c r="R3702" s="4" t="str">
        <f>RIGHT(T3702,LEN(T3702)-FIND("/",T3702))</f>
        <v>plays</v>
      </c>
      <c r="S3702" s="4" t="b">
        <v>1</v>
      </c>
      <c r="T3702" s="4" t="s">
        <v>8271</v>
      </c>
    </row>
    <row r="3703" spans="1:20" ht="28.8" x14ac:dyDescent="0.3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11">
        <f t="shared" si="171"/>
        <v>42159.333252314813</v>
      </c>
      <c r="K3703" s="4">
        <v>1430830793</v>
      </c>
      <c r="L3703" s="11">
        <f t="shared" si="172"/>
        <v>42129.333252314813</v>
      </c>
      <c r="M3703" s="4" t="b">
        <v>0</v>
      </c>
      <c r="N3703" s="4">
        <v>39</v>
      </c>
      <c r="O3703" s="16">
        <f>(E3703/D3703)*100</f>
        <v>100.33333333333334</v>
      </c>
      <c r="P3703" s="7">
        <f t="shared" si="173"/>
        <v>38.589743589743591</v>
      </c>
      <c r="Q3703" s="4" t="str">
        <f>LEFT(T3703,FIND("/",T3703,1)-1)</f>
        <v>theater</v>
      </c>
      <c r="R3703" s="4" t="str">
        <f>RIGHT(T3703,LEN(T3703)-FIND("/",T3703))</f>
        <v>plays</v>
      </c>
      <c r="S3703" s="4" t="b">
        <v>1</v>
      </c>
      <c r="T3703" s="4" t="s">
        <v>8271</v>
      </c>
    </row>
    <row r="3704" spans="1:20" ht="28.8" x14ac:dyDescent="0.3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11">
        <f t="shared" si="171"/>
        <v>42561.749305555553</v>
      </c>
      <c r="K3704" s="4">
        <v>1464958484</v>
      </c>
      <c r="L3704" s="11">
        <f t="shared" si="172"/>
        <v>42524.329675925925</v>
      </c>
      <c r="M3704" s="4" t="b">
        <v>0</v>
      </c>
      <c r="N3704" s="4">
        <v>21</v>
      </c>
      <c r="O3704" s="16">
        <f>(E3704/D3704)*100</f>
        <v>109.16666666666666</v>
      </c>
      <c r="P3704" s="7">
        <f t="shared" si="173"/>
        <v>155.95238095238096</v>
      </c>
      <c r="Q3704" s="4" t="str">
        <f>LEFT(T3704,FIND("/",T3704,1)-1)</f>
        <v>theater</v>
      </c>
      <c r="R3704" s="4" t="str">
        <f>RIGHT(T3704,LEN(T3704)-FIND("/",T3704))</f>
        <v>plays</v>
      </c>
      <c r="S3704" s="4" t="b">
        <v>1</v>
      </c>
      <c r="T3704" s="4" t="s">
        <v>8271</v>
      </c>
    </row>
    <row r="3705" spans="1:20" ht="28.8" x14ac:dyDescent="0.3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11">
        <f t="shared" si="171"/>
        <v>42595.082638888889</v>
      </c>
      <c r="K3705" s="4">
        <v>1467720388</v>
      </c>
      <c r="L3705" s="11">
        <f t="shared" si="172"/>
        <v>42556.296157407407</v>
      </c>
      <c r="M3705" s="4" t="b">
        <v>0</v>
      </c>
      <c r="N3705" s="4">
        <v>30</v>
      </c>
      <c r="O3705" s="16">
        <f>(E3705/D3705)*100</f>
        <v>123.42857142857142</v>
      </c>
      <c r="P3705" s="7">
        <f t="shared" si="173"/>
        <v>43.2</v>
      </c>
      <c r="Q3705" s="4" t="str">
        <f>LEFT(T3705,FIND("/",T3705,1)-1)</f>
        <v>theater</v>
      </c>
      <c r="R3705" s="4" t="str">
        <f>RIGHT(T3705,LEN(T3705)-FIND("/",T3705))</f>
        <v>plays</v>
      </c>
      <c r="S3705" s="4" t="b">
        <v>1</v>
      </c>
      <c r="T3705" s="4" t="s">
        <v>8271</v>
      </c>
    </row>
    <row r="3706" spans="1:20" ht="28.8" x14ac:dyDescent="0.3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11">
        <f t="shared" si="171"/>
        <v>42521.481412037036</v>
      </c>
      <c r="K3706" s="4">
        <v>1459528394</v>
      </c>
      <c r="L3706" s="11">
        <f t="shared" si="172"/>
        <v>42461.481412037036</v>
      </c>
      <c r="M3706" s="4" t="b">
        <v>0</v>
      </c>
      <c r="N3706" s="4">
        <v>27</v>
      </c>
      <c r="O3706" s="16">
        <f>(E3706/D3706)*100</f>
        <v>136.33666666666667</v>
      </c>
      <c r="P3706" s="7">
        <f t="shared" si="173"/>
        <v>15.148518518518518</v>
      </c>
      <c r="Q3706" s="4" t="str">
        <f>LEFT(T3706,FIND("/",T3706,1)-1)</f>
        <v>theater</v>
      </c>
      <c r="R3706" s="4" t="str">
        <f>RIGHT(T3706,LEN(T3706)-FIND("/",T3706))</f>
        <v>plays</v>
      </c>
      <c r="S3706" s="4" t="b">
        <v>1</v>
      </c>
      <c r="T3706" s="4" t="s">
        <v>8271</v>
      </c>
    </row>
    <row r="3707" spans="1:20" x14ac:dyDescent="0.3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11">
        <f t="shared" si="171"/>
        <v>41813.541666666664</v>
      </c>
      <c r="K3707" s="4">
        <v>1401714114</v>
      </c>
      <c r="L3707" s="11">
        <f t="shared" si="172"/>
        <v>41792.334652777776</v>
      </c>
      <c r="M3707" s="4" t="b">
        <v>0</v>
      </c>
      <c r="N3707" s="4">
        <v>35</v>
      </c>
      <c r="O3707" s="16">
        <f>(E3707/D3707)*100</f>
        <v>103.46657233816768</v>
      </c>
      <c r="P3707" s="7">
        <f t="shared" si="173"/>
        <v>83.571428571428569</v>
      </c>
      <c r="Q3707" s="4" t="str">
        <f>LEFT(T3707,FIND("/",T3707,1)-1)</f>
        <v>theater</v>
      </c>
      <c r="R3707" s="4" t="str">
        <f>RIGHT(T3707,LEN(T3707)-FIND("/",T3707))</f>
        <v>plays</v>
      </c>
      <c r="S3707" s="4" t="b">
        <v>1</v>
      </c>
      <c r="T3707" s="4" t="s">
        <v>8271</v>
      </c>
    </row>
    <row r="3708" spans="1:20" x14ac:dyDescent="0.3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11">
        <f t="shared" si="171"/>
        <v>41894.705428240741</v>
      </c>
      <c r="K3708" s="4">
        <v>1409262949</v>
      </c>
      <c r="L3708" s="11">
        <f t="shared" si="172"/>
        <v>41879.705428240741</v>
      </c>
      <c r="M3708" s="4" t="b">
        <v>0</v>
      </c>
      <c r="N3708" s="4">
        <v>13</v>
      </c>
      <c r="O3708" s="16">
        <f>(E3708/D3708)*100</f>
        <v>121.33333333333334</v>
      </c>
      <c r="P3708" s="7">
        <f t="shared" si="173"/>
        <v>140</v>
      </c>
      <c r="Q3708" s="4" t="str">
        <f>LEFT(T3708,FIND("/",T3708,1)-1)</f>
        <v>theater</v>
      </c>
      <c r="R3708" s="4" t="str">
        <f>RIGHT(T3708,LEN(T3708)-FIND("/",T3708))</f>
        <v>plays</v>
      </c>
      <c r="S3708" s="4" t="b">
        <v>1</v>
      </c>
      <c r="T3708" s="4" t="s">
        <v>8271</v>
      </c>
    </row>
    <row r="3709" spans="1:20" x14ac:dyDescent="0.3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11">
        <f t="shared" si="171"/>
        <v>42573.018055555549</v>
      </c>
      <c r="K3709" s="4">
        <v>1467335378</v>
      </c>
      <c r="L3709" s="11">
        <f t="shared" si="172"/>
        <v>42551.840023148143</v>
      </c>
      <c r="M3709" s="4" t="b">
        <v>0</v>
      </c>
      <c r="N3709" s="4">
        <v>23</v>
      </c>
      <c r="O3709" s="16">
        <f>(E3709/D3709)*100</f>
        <v>186</v>
      </c>
      <c r="P3709" s="7">
        <f t="shared" si="173"/>
        <v>80.869565217391298</v>
      </c>
      <c r="Q3709" s="4" t="str">
        <f>LEFT(T3709,FIND("/",T3709,1)-1)</f>
        <v>theater</v>
      </c>
      <c r="R3709" s="4" t="str">
        <f>RIGHT(T3709,LEN(T3709)-FIND("/",T3709))</f>
        <v>plays</v>
      </c>
      <c r="S3709" s="4" t="b">
        <v>1</v>
      </c>
      <c r="T3709" s="4" t="s">
        <v>8271</v>
      </c>
    </row>
    <row r="3710" spans="1:20" ht="28.8" x14ac:dyDescent="0.3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11">
        <f t="shared" si="171"/>
        <v>41823.933865740735</v>
      </c>
      <c r="K3710" s="4">
        <v>1403234686</v>
      </c>
      <c r="L3710" s="11">
        <f t="shared" si="172"/>
        <v>41809.933865740735</v>
      </c>
      <c r="M3710" s="4" t="b">
        <v>0</v>
      </c>
      <c r="N3710" s="4">
        <v>39</v>
      </c>
      <c r="O3710" s="16">
        <f>(E3710/D3710)*100</f>
        <v>300</v>
      </c>
      <c r="P3710" s="7">
        <f t="shared" si="173"/>
        <v>53.846153846153847</v>
      </c>
      <c r="Q3710" s="4" t="str">
        <f>LEFT(T3710,FIND("/",T3710,1)-1)</f>
        <v>theater</v>
      </c>
      <c r="R3710" s="4" t="str">
        <f>RIGHT(T3710,LEN(T3710)-FIND("/",T3710))</f>
        <v>plays</v>
      </c>
      <c r="S3710" s="4" t="b">
        <v>1</v>
      </c>
      <c r="T3710" s="4" t="s">
        <v>8271</v>
      </c>
    </row>
    <row r="3711" spans="1:20" x14ac:dyDescent="0.3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11">
        <f t="shared" si="171"/>
        <v>41815.499374999999</v>
      </c>
      <c r="K3711" s="4">
        <v>1401123546</v>
      </c>
      <c r="L3711" s="11">
        <f t="shared" si="172"/>
        <v>41785.499374999999</v>
      </c>
      <c r="M3711" s="4" t="b">
        <v>0</v>
      </c>
      <c r="N3711" s="4">
        <v>35</v>
      </c>
      <c r="O3711" s="16">
        <f>(E3711/D3711)*100</f>
        <v>108.25</v>
      </c>
      <c r="P3711" s="7">
        <f t="shared" si="173"/>
        <v>30.928571428571427</v>
      </c>
      <c r="Q3711" s="4" t="str">
        <f>LEFT(T3711,FIND("/",T3711,1)-1)</f>
        <v>theater</v>
      </c>
      <c r="R3711" s="4" t="str">
        <f>RIGHT(T3711,LEN(T3711)-FIND("/",T3711))</f>
        <v>plays</v>
      </c>
      <c r="S3711" s="4" t="b">
        <v>1</v>
      </c>
      <c r="T3711" s="4" t="s">
        <v>8271</v>
      </c>
    </row>
    <row r="3712" spans="1:20" x14ac:dyDescent="0.3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11">
        <f t="shared" si="171"/>
        <v>42097.367916666662</v>
      </c>
      <c r="K3712" s="4">
        <v>1425908988</v>
      </c>
      <c r="L3712" s="11">
        <f t="shared" si="172"/>
        <v>42072.367916666662</v>
      </c>
      <c r="M3712" s="4" t="b">
        <v>0</v>
      </c>
      <c r="N3712" s="4">
        <v>27</v>
      </c>
      <c r="O3712" s="16">
        <f>(E3712/D3712)*100</f>
        <v>141.15384615384616</v>
      </c>
      <c r="P3712" s="7">
        <f t="shared" si="173"/>
        <v>67.962962962962962</v>
      </c>
      <c r="Q3712" s="4" t="str">
        <f>LEFT(T3712,FIND("/",T3712,1)-1)</f>
        <v>theater</v>
      </c>
      <c r="R3712" s="4" t="str">
        <f>RIGHT(T3712,LEN(T3712)-FIND("/",T3712))</f>
        <v>plays</v>
      </c>
      <c r="S3712" s="4" t="b">
        <v>1</v>
      </c>
      <c r="T3712" s="4" t="s">
        <v>8271</v>
      </c>
    </row>
    <row r="3713" spans="1:20" x14ac:dyDescent="0.3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11">
        <f t="shared" si="171"/>
        <v>41805.458333333328</v>
      </c>
      <c r="K3713" s="4">
        <v>1400606573</v>
      </c>
      <c r="L3713" s="11">
        <f t="shared" si="172"/>
        <v>41779.5158912037</v>
      </c>
      <c r="M3713" s="4" t="b">
        <v>0</v>
      </c>
      <c r="N3713" s="4">
        <v>21</v>
      </c>
      <c r="O3713" s="16">
        <f>(E3713/D3713)*100</f>
        <v>113.99999999999999</v>
      </c>
      <c r="P3713" s="7">
        <f t="shared" si="173"/>
        <v>27.142857142857142</v>
      </c>
      <c r="Q3713" s="4" t="str">
        <f>LEFT(T3713,FIND("/",T3713,1)-1)</f>
        <v>theater</v>
      </c>
      <c r="R3713" s="4" t="str">
        <f>RIGHT(T3713,LEN(T3713)-FIND("/",T3713))</f>
        <v>plays</v>
      </c>
      <c r="S3713" s="4" t="b">
        <v>1</v>
      </c>
      <c r="T3713" s="4" t="s">
        <v>8271</v>
      </c>
    </row>
    <row r="3714" spans="1:20" ht="28.8" x14ac:dyDescent="0.3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11">
        <f t="shared" si="171"/>
        <v>42155.082638888889</v>
      </c>
      <c r="K3714" s="4">
        <v>1431230867</v>
      </c>
      <c r="L3714" s="11">
        <f t="shared" si="172"/>
        <v>42133.963738425926</v>
      </c>
      <c r="M3714" s="4" t="b">
        <v>0</v>
      </c>
      <c r="N3714" s="4">
        <v>104</v>
      </c>
      <c r="O3714" s="16">
        <f>(E3714/D3714)*100</f>
        <v>153.73333333333335</v>
      </c>
      <c r="P3714" s="7">
        <f t="shared" si="173"/>
        <v>110.86538461538461</v>
      </c>
      <c r="Q3714" s="4" t="str">
        <f>LEFT(T3714,FIND("/",T3714,1)-1)</f>
        <v>theater</v>
      </c>
      <c r="R3714" s="4" t="str">
        <f>RIGHT(T3714,LEN(T3714)-FIND("/",T3714))</f>
        <v>plays</v>
      </c>
      <c r="S3714" s="4" t="b">
        <v>1</v>
      </c>
      <c r="T3714" s="4" t="s">
        <v>8271</v>
      </c>
    </row>
    <row r="3715" spans="1:20" x14ac:dyDescent="0.3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11">
        <f t="shared" ref="J3715:J3778" si="174">(((I3715/60)/60)/24)+DATE(1970,1,1)+(-5/24)</f>
        <v>42525.529699074068</v>
      </c>
      <c r="K3715" s="4">
        <v>1463334166</v>
      </c>
      <c r="L3715" s="11">
        <f t="shared" ref="L3715:L3778" si="175">(((K3715/60)/60)/24)+DATE(1970,1,1)+(-5/24)</f>
        <v>42505.529699074068</v>
      </c>
      <c r="M3715" s="4" t="b">
        <v>0</v>
      </c>
      <c r="N3715" s="4">
        <v>19</v>
      </c>
      <c r="O3715" s="16">
        <f>(E3715/D3715)*100</f>
        <v>101.49999999999999</v>
      </c>
      <c r="P3715" s="7">
        <f t="shared" ref="P3715:P3778" si="176">(E3715/N3715)</f>
        <v>106.84210526315789</v>
      </c>
      <c r="Q3715" s="4" t="str">
        <f>LEFT(T3715,FIND("/",T3715,1)-1)</f>
        <v>theater</v>
      </c>
      <c r="R3715" s="4" t="str">
        <f>RIGHT(T3715,LEN(T3715)-FIND("/",T3715))</f>
        <v>plays</v>
      </c>
      <c r="S3715" s="4" t="b">
        <v>1</v>
      </c>
      <c r="T3715" s="4" t="s">
        <v>8271</v>
      </c>
    </row>
    <row r="3716" spans="1:20" ht="28.8" x14ac:dyDescent="0.3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11">
        <f t="shared" si="174"/>
        <v>42149.957638888889</v>
      </c>
      <c r="K3716" s="4">
        <v>1429881667</v>
      </c>
      <c r="L3716" s="11">
        <f t="shared" si="175"/>
        <v>42118.347997685189</v>
      </c>
      <c r="M3716" s="4" t="b">
        <v>0</v>
      </c>
      <c r="N3716" s="4">
        <v>97</v>
      </c>
      <c r="O3716" s="16">
        <f>(E3716/D3716)*100</f>
        <v>102.35000000000001</v>
      </c>
      <c r="P3716" s="7">
        <f t="shared" si="176"/>
        <v>105.51546391752578</v>
      </c>
      <c r="Q3716" s="4" t="str">
        <f>LEFT(T3716,FIND("/",T3716,1)-1)</f>
        <v>theater</v>
      </c>
      <c r="R3716" s="4" t="str">
        <f>RIGHT(T3716,LEN(T3716)-FIND("/",T3716))</f>
        <v>plays</v>
      </c>
      <c r="S3716" s="4" t="b">
        <v>1</v>
      </c>
      <c r="T3716" s="4" t="s">
        <v>8271</v>
      </c>
    </row>
    <row r="3717" spans="1:20" ht="28.8" x14ac:dyDescent="0.3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11">
        <f t="shared" si="174"/>
        <v>42094.327777777777</v>
      </c>
      <c r="K3717" s="4">
        <v>1422834819</v>
      </c>
      <c r="L3717" s="11">
        <f t="shared" si="175"/>
        <v>42036.787256944437</v>
      </c>
      <c r="M3717" s="4" t="b">
        <v>0</v>
      </c>
      <c r="N3717" s="4">
        <v>27</v>
      </c>
      <c r="O3717" s="16">
        <f>(E3717/D3717)*100</f>
        <v>102.57142857142858</v>
      </c>
      <c r="P3717" s="7">
        <f t="shared" si="176"/>
        <v>132.96296296296296</v>
      </c>
      <c r="Q3717" s="4" t="str">
        <f>LEFT(T3717,FIND("/",T3717,1)-1)</f>
        <v>theater</v>
      </c>
      <c r="R3717" s="4" t="str">
        <f>RIGHT(T3717,LEN(T3717)-FIND("/",T3717))</f>
        <v>plays</v>
      </c>
      <c r="S3717" s="4" t="b">
        <v>1</v>
      </c>
      <c r="T3717" s="4" t="s">
        <v>8271</v>
      </c>
    </row>
    <row r="3718" spans="1:20" ht="28.8" x14ac:dyDescent="0.3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11">
        <f t="shared" si="174"/>
        <v>42390.679502314808</v>
      </c>
      <c r="K3718" s="4">
        <v>1450819109</v>
      </c>
      <c r="L3718" s="11">
        <f t="shared" si="175"/>
        <v>42360.679502314808</v>
      </c>
      <c r="M3718" s="4" t="b">
        <v>0</v>
      </c>
      <c r="N3718" s="4">
        <v>24</v>
      </c>
      <c r="O3718" s="16">
        <f>(E3718/D3718)*100</f>
        <v>155.75</v>
      </c>
      <c r="P3718" s="7">
        <f t="shared" si="176"/>
        <v>51.916666666666664</v>
      </c>
      <c r="Q3718" s="4" t="str">
        <f>LEFT(T3718,FIND("/",T3718,1)-1)</f>
        <v>theater</v>
      </c>
      <c r="R3718" s="4" t="str">
        <f>RIGHT(T3718,LEN(T3718)-FIND("/",T3718))</f>
        <v>plays</v>
      </c>
      <c r="S3718" s="4" t="b">
        <v>1</v>
      </c>
      <c r="T3718" s="4" t="s">
        <v>8271</v>
      </c>
    </row>
    <row r="3719" spans="1:20" x14ac:dyDescent="0.3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11">
        <f t="shared" si="174"/>
        <v>42133.657974537033</v>
      </c>
      <c r="K3719" s="4">
        <v>1428526049</v>
      </c>
      <c r="L3719" s="11">
        <f t="shared" si="175"/>
        <v>42102.657974537033</v>
      </c>
      <c r="M3719" s="4" t="b">
        <v>0</v>
      </c>
      <c r="N3719" s="4">
        <v>13</v>
      </c>
      <c r="O3719" s="16">
        <f>(E3719/D3719)*100</f>
        <v>100.75</v>
      </c>
      <c r="P3719" s="7">
        <f t="shared" si="176"/>
        <v>310</v>
      </c>
      <c r="Q3719" s="4" t="str">
        <f>LEFT(T3719,FIND("/",T3719,1)-1)</f>
        <v>theater</v>
      </c>
      <c r="R3719" s="4" t="str">
        <f>RIGHT(T3719,LEN(T3719)-FIND("/",T3719))</f>
        <v>plays</v>
      </c>
      <c r="S3719" s="4" t="b">
        <v>1</v>
      </c>
      <c r="T3719" s="4" t="s">
        <v>8271</v>
      </c>
    </row>
    <row r="3720" spans="1:20" x14ac:dyDescent="0.3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11">
        <f t="shared" si="174"/>
        <v>42062.507812499993</v>
      </c>
      <c r="K3720" s="4">
        <v>1422465075</v>
      </c>
      <c r="L3720" s="11">
        <f t="shared" si="175"/>
        <v>42032.507812499993</v>
      </c>
      <c r="M3720" s="4" t="b">
        <v>0</v>
      </c>
      <c r="N3720" s="4">
        <v>46</v>
      </c>
      <c r="O3720" s="16">
        <f>(E3720/D3720)*100</f>
        <v>239.4</v>
      </c>
      <c r="P3720" s="7">
        <f t="shared" si="176"/>
        <v>26.021739130434781</v>
      </c>
      <c r="Q3720" s="4" t="str">
        <f>LEFT(T3720,FIND("/",T3720,1)-1)</f>
        <v>theater</v>
      </c>
      <c r="R3720" s="4" t="str">
        <f>RIGHT(T3720,LEN(T3720)-FIND("/",T3720))</f>
        <v>plays</v>
      </c>
      <c r="S3720" s="4" t="b">
        <v>1</v>
      </c>
      <c r="T3720" s="4" t="s">
        <v>8271</v>
      </c>
    </row>
    <row r="3721" spans="1:20" x14ac:dyDescent="0.3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11">
        <f t="shared" si="174"/>
        <v>42177.521597222221</v>
      </c>
      <c r="K3721" s="4">
        <v>1432402266</v>
      </c>
      <c r="L3721" s="11">
        <f t="shared" si="175"/>
        <v>42147.521597222221</v>
      </c>
      <c r="M3721" s="4" t="b">
        <v>0</v>
      </c>
      <c r="N3721" s="4">
        <v>4</v>
      </c>
      <c r="O3721" s="16">
        <f>(E3721/D3721)*100</f>
        <v>210</v>
      </c>
      <c r="P3721" s="7">
        <f t="shared" si="176"/>
        <v>105</v>
      </c>
      <c r="Q3721" s="4" t="str">
        <f>LEFT(T3721,FIND("/",T3721,1)-1)</f>
        <v>theater</v>
      </c>
      <c r="R3721" s="4" t="str">
        <f>RIGHT(T3721,LEN(T3721)-FIND("/",T3721))</f>
        <v>plays</v>
      </c>
      <c r="S3721" s="4" t="b">
        <v>1</v>
      </c>
      <c r="T3721" s="4" t="s">
        <v>8271</v>
      </c>
    </row>
    <row r="3722" spans="1:20" x14ac:dyDescent="0.3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11">
        <f t="shared" si="174"/>
        <v>42187.784791666665</v>
      </c>
      <c r="K3722" s="4">
        <v>1433980206</v>
      </c>
      <c r="L3722" s="11">
        <f t="shared" si="175"/>
        <v>42165.784791666665</v>
      </c>
      <c r="M3722" s="4" t="b">
        <v>0</v>
      </c>
      <c r="N3722" s="4">
        <v>40</v>
      </c>
      <c r="O3722" s="16">
        <f>(E3722/D3722)*100</f>
        <v>104.51515151515152</v>
      </c>
      <c r="P3722" s="7">
        <f t="shared" si="176"/>
        <v>86.224999999999994</v>
      </c>
      <c r="Q3722" s="4" t="str">
        <f>LEFT(T3722,FIND("/",T3722,1)-1)</f>
        <v>theater</v>
      </c>
      <c r="R3722" s="4" t="str">
        <f>RIGHT(T3722,LEN(T3722)-FIND("/",T3722))</f>
        <v>plays</v>
      </c>
      <c r="S3722" s="4" t="b">
        <v>1</v>
      </c>
      <c r="T3722" s="4" t="s">
        <v>8271</v>
      </c>
    </row>
    <row r="3723" spans="1:20" ht="28.8" x14ac:dyDescent="0.3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11">
        <f t="shared" si="174"/>
        <v>41948.769490740735</v>
      </c>
      <c r="K3723" s="4">
        <v>1413412084</v>
      </c>
      <c r="L3723" s="11">
        <f t="shared" si="175"/>
        <v>41927.727824074071</v>
      </c>
      <c r="M3723" s="4" t="b">
        <v>0</v>
      </c>
      <c r="N3723" s="4">
        <v>44</v>
      </c>
      <c r="O3723" s="16">
        <f>(E3723/D3723)*100</f>
        <v>100.8</v>
      </c>
      <c r="P3723" s="7">
        <f t="shared" si="176"/>
        <v>114.54545454545455</v>
      </c>
      <c r="Q3723" s="4" t="str">
        <f>LEFT(T3723,FIND("/",T3723,1)-1)</f>
        <v>theater</v>
      </c>
      <c r="R3723" s="4" t="str">
        <f>RIGHT(T3723,LEN(T3723)-FIND("/",T3723))</f>
        <v>plays</v>
      </c>
      <c r="S3723" s="4" t="b">
        <v>1</v>
      </c>
      <c r="T3723" s="4" t="s">
        <v>8271</v>
      </c>
    </row>
    <row r="3724" spans="1:20" ht="28.8" x14ac:dyDescent="0.3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11">
        <f t="shared" si="174"/>
        <v>42411.749305555553</v>
      </c>
      <c r="K3724" s="4">
        <v>1452614847</v>
      </c>
      <c r="L3724" s="11">
        <f t="shared" si="175"/>
        <v>42381.463506944441</v>
      </c>
      <c r="M3724" s="4" t="b">
        <v>0</v>
      </c>
      <c r="N3724" s="4">
        <v>35</v>
      </c>
      <c r="O3724" s="16">
        <f>(E3724/D3724)*100</f>
        <v>111.20000000000002</v>
      </c>
      <c r="P3724" s="7">
        <f t="shared" si="176"/>
        <v>47.657142857142858</v>
      </c>
      <c r="Q3724" s="4" t="str">
        <f>LEFT(T3724,FIND("/",T3724,1)-1)</f>
        <v>theater</v>
      </c>
      <c r="R3724" s="4" t="str">
        <f>RIGHT(T3724,LEN(T3724)-FIND("/",T3724))</f>
        <v>plays</v>
      </c>
      <c r="S3724" s="4" t="b">
        <v>1</v>
      </c>
      <c r="T3724" s="4" t="s">
        <v>8271</v>
      </c>
    </row>
    <row r="3725" spans="1:20" x14ac:dyDescent="0.3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11">
        <f t="shared" si="174"/>
        <v>41973.586365740739</v>
      </c>
      <c r="K3725" s="4">
        <v>1414778662</v>
      </c>
      <c r="L3725" s="11">
        <f t="shared" si="175"/>
        <v>41943.544699074075</v>
      </c>
      <c r="M3725" s="4" t="b">
        <v>0</v>
      </c>
      <c r="N3725" s="4">
        <v>63</v>
      </c>
      <c r="O3725" s="16">
        <f>(E3725/D3725)*100</f>
        <v>102.04444444444445</v>
      </c>
      <c r="P3725" s="7">
        <f t="shared" si="176"/>
        <v>72.888888888888886</v>
      </c>
      <c r="Q3725" s="4" t="str">
        <f>LEFT(T3725,FIND("/",T3725,1)-1)</f>
        <v>theater</v>
      </c>
      <c r="R3725" s="4" t="str">
        <f>RIGHT(T3725,LEN(T3725)-FIND("/",T3725))</f>
        <v>plays</v>
      </c>
      <c r="S3725" s="4" t="b">
        <v>1</v>
      </c>
      <c r="T3725" s="4" t="s">
        <v>8271</v>
      </c>
    </row>
    <row r="3726" spans="1:20" ht="28.8" x14ac:dyDescent="0.3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11">
        <f t="shared" si="174"/>
        <v>42494.749999999993</v>
      </c>
      <c r="K3726" s="4">
        <v>1459856860</v>
      </c>
      <c r="L3726" s="11">
        <f t="shared" si="175"/>
        <v>42465.283101851855</v>
      </c>
      <c r="M3726" s="4" t="b">
        <v>0</v>
      </c>
      <c r="N3726" s="4">
        <v>89</v>
      </c>
      <c r="O3726" s="16">
        <f>(E3726/D3726)*100</f>
        <v>102.54767441860466</v>
      </c>
      <c r="P3726" s="7">
        <f t="shared" si="176"/>
        <v>49.545505617977533</v>
      </c>
      <c r="Q3726" s="4" t="str">
        <f>LEFT(T3726,FIND("/",T3726,1)-1)</f>
        <v>theater</v>
      </c>
      <c r="R3726" s="4" t="str">
        <f>RIGHT(T3726,LEN(T3726)-FIND("/",T3726))</f>
        <v>plays</v>
      </c>
      <c r="S3726" s="4" t="b">
        <v>1</v>
      </c>
      <c r="T3726" s="4" t="s">
        <v>8271</v>
      </c>
    </row>
    <row r="3727" spans="1:20" ht="28.8" x14ac:dyDescent="0.3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11">
        <f t="shared" si="174"/>
        <v>42418.687499999993</v>
      </c>
      <c r="K3727" s="4">
        <v>1454366467</v>
      </c>
      <c r="L3727" s="11">
        <f t="shared" si="175"/>
        <v>42401.736886574072</v>
      </c>
      <c r="M3727" s="4" t="b">
        <v>0</v>
      </c>
      <c r="N3727" s="4">
        <v>15</v>
      </c>
      <c r="O3727" s="16">
        <f>(E3727/D3727)*100</f>
        <v>127</v>
      </c>
      <c r="P3727" s="7">
        <f t="shared" si="176"/>
        <v>25.4</v>
      </c>
      <c r="Q3727" s="4" t="str">
        <f>LEFT(T3727,FIND("/",T3727,1)-1)</f>
        <v>theater</v>
      </c>
      <c r="R3727" s="4" t="str">
        <f>RIGHT(T3727,LEN(T3727)-FIND("/",T3727))</f>
        <v>plays</v>
      </c>
      <c r="S3727" s="4" t="b">
        <v>1</v>
      </c>
      <c r="T3727" s="4" t="s">
        <v>8271</v>
      </c>
    </row>
    <row r="3728" spans="1:20" ht="28.8" x14ac:dyDescent="0.3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11">
        <f t="shared" si="174"/>
        <v>42489.666666666664</v>
      </c>
      <c r="K3728" s="4">
        <v>1459567371</v>
      </c>
      <c r="L3728" s="11">
        <f t="shared" si="175"/>
        <v>42461.932534722226</v>
      </c>
      <c r="M3728" s="4" t="b">
        <v>0</v>
      </c>
      <c r="N3728" s="4">
        <v>46</v>
      </c>
      <c r="O3728" s="16">
        <f>(E3728/D3728)*100</f>
        <v>338.70588235294122</v>
      </c>
      <c r="P3728" s="7">
        <f t="shared" si="176"/>
        <v>62.586956521739133</v>
      </c>
      <c r="Q3728" s="4" t="str">
        <f>LEFT(T3728,FIND("/",T3728,1)-1)</f>
        <v>theater</v>
      </c>
      <c r="R3728" s="4" t="str">
        <f>RIGHT(T3728,LEN(T3728)-FIND("/",T3728))</f>
        <v>plays</v>
      </c>
      <c r="S3728" s="4" t="b">
        <v>1</v>
      </c>
      <c r="T3728" s="4" t="s">
        <v>8271</v>
      </c>
    </row>
    <row r="3729" spans="1:20" x14ac:dyDescent="0.3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11">
        <f t="shared" si="174"/>
        <v>42662.996527777774</v>
      </c>
      <c r="K3729" s="4">
        <v>1474273294</v>
      </c>
      <c r="L3729" s="11">
        <f t="shared" si="175"/>
        <v>42632.139976851853</v>
      </c>
      <c r="M3729" s="4" t="b">
        <v>0</v>
      </c>
      <c r="N3729" s="4">
        <v>33</v>
      </c>
      <c r="O3729" s="16">
        <f>(E3729/D3729)*100</f>
        <v>100.75</v>
      </c>
      <c r="P3729" s="7">
        <f t="shared" si="176"/>
        <v>61.060606060606062</v>
      </c>
      <c r="Q3729" s="4" t="str">
        <f>LEFT(T3729,FIND("/",T3729,1)-1)</f>
        <v>theater</v>
      </c>
      <c r="R3729" s="4" t="str">
        <f>RIGHT(T3729,LEN(T3729)-FIND("/",T3729))</f>
        <v>plays</v>
      </c>
      <c r="S3729" s="4" t="b">
        <v>1</v>
      </c>
      <c r="T3729" s="4" t="s">
        <v>8271</v>
      </c>
    </row>
    <row r="3730" spans="1:20" x14ac:dyDescent="0.3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11">
        <f t="shared" si="174"/>
        <v>42234.962685185186</v>
      </c>
      <c r="K3730" s="4">
        <v>1437365176</v>
      </c>
      <c r="L3730" s="11">
        <f t="shared" si="175"/>
        <v>42204.962685185186</v>
      </c>
      <c r="M3730" s="4" t="b">
        <v>0</v>
      </c>
      <c r="N3730" s="4">
        <v>31</v>
      </c>
      <c r="O3730" s="16">
        <f>(E3730/D3730)*100</f>
        <v>9.31</v>
      </c>
      <c r="P3730" s="7">
        <f t="shared" si="176"/>
        <v>60.064516129032256</v>
      </c>
      <c r="Q3730" s="4" t="str">
        <f>LEFT(T3730,FIND("/",T3730,1)-1)</f>
        <v>theater</v>
      </c>
      <c r="R3730" s="4" t="str">
        <f>RIGHT(T3730,LEN(T3730)-FIND("/",T3730))</f>
        <v>plays</v>
      </c>
      <c r="S3730" s="4" t="b">
        <v>0</v>
      </c>
      <c r="T3730" s="4" t="s">
        <v>8271</v>
      </c>
    </row>
    <row r="3731" spans="1:20" ht="28.8" x14ac:dyDescent="0.3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11">
        <f t="shared" si="174"/>
        <v>42085.954999999994</v>
      </c>
      <c r="K3731" s="4">
        <v>1423198512</v>
      </c>
      <c r="L3731" s="11">
        <f t="shared" si="175"/>
        <v>42040.996666666666</v>
      </c>
      <c r="M3731" s="4" t="b">
        <v>0</v>
      </c>
      <c r="N3731" s="4">
        <v>5</v>
      </c>
      <c r="O3731" s="16">
        <f>(E3731/D3731)*100</f>
        <v>7.24</v>
      </c>
      <c r="P3731" s="7">
        <f t="shared" si="176"/>
        <v>72.400000000000006</v>
      </c>
      <c r="Q3731" s="4" t="str">
        <f>LEFT(T3731,FIND("/",T3731,1)-1)</f>
        <v>theater</v>
      </c>
      <c r="R3731" s="4" t="str">
        <f>RIGHT(T3731,LEN(T3731)-FIND("/",T3731))</f>
        <v>plays</v>
      </c>
      <c r="S3731" s="4" t="b">
        <v>0</v>
      </c>
      <c r="T3731" s="4" t="s">
        <v>8271</v>
      </c>
    </row>
    <row r="3732" spans="1:20" ht="28.8" x14ac:dyDescent="0.3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11">
        <f t="shared" si="174"/>
        <v>42233.46943287037</v>
      </c>
      <c r="K3732" s="4">
        <v>1437236159</v>
      </c>
      <c r="L3732" s="11">
        <f t="shared" si="175"/>
        <v>42203.46943287037</v>
      </c>
      <c r="M3732" s="4" t="b">
        <v>0</v>
      </c>
      <c r="N3732" s="4">
        <v>1</v>
      </c>
      <c r="O3732" s="16">
        <f>(E3732/D3732)*100</f>
        <v>10</v>
      </c>
      <c r="P3732" s="7">
        <f t="shared" si="176"/>
        <v>100</v>
      </c>
      <c r="Q3732" s="4" t="str">
        <f>LEFT(T3732,FIND("/",T3732,1)-1)</f>
        <v>theater</v>
      </c>
      <c r="R3732" s="4" t="str">
        <f>RIGHT(T3732,LEN(T3732)-FIND("/",T3732))</f>
        <v>plays</v>
      </c>
      <c r="S3732" s="4" t="b">
        <v>0</v>
      </c>
      <c r="T3732" s="4" t="s">
        <v>8271</v>
      </c>
    </row>
    <row r="3733" spans="1:20" ht="28.8" x14ac:dyDescent="0.3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11">
        <f t="shared" si="174"/>
        <v>42013.932638888888</v>
      </c>
      <c r="K3733" s="4">
        <v>1418234646</v>
      </c>
      <c r="L3733" s="11">
        <f t="shared" si="175"/>
        <v>41983.544513888883</v>
      </c>
      <c r="M3733" s="4" t="b">
        <v>0</v>
      </c>
      <c r="N3733" s="4">
        <v>12</v>
      </c>
      <c r="O3733" s="16">
        <f>(E3733/D3733)*100</f>
        <v>11.272727272727273</v>
      </c>
      <c r="P3733" s="7">
        <f t="shared" si="176"/>
        <v>51.666666666666664</v>
      </c>
      <c r="Q3733" s="4" t="str">
        <f>LEFT(T3733,FIND("/",T3733,1)-1)</f>
        <v>theater</v>
      </c>
      <c r="R3733" s="4" t="str">
        <f>RIGHT(T3733,LEN(T3733)-FIND("/",T3733))</f>
        <v>plays</v>
      </c>
      <c r="S3733" s="4" t="b">
        <v>0</v>
      </c>
      <c r="T3733" s="4" t="s">
        <v>8271</v>
      </c>
    </row>
    <row r="3734" spans="1:20" x14ac:dyDescent="0.3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11">
        <f t="shared" si="174"/>
        <v>42028.291666666664</v>
      </c>
      <c r="K3734" s="4">
        <v>1416932133</v>
      </c>
      <c r="L3734" s="11">
        <f t="shared" si="175"/>
        <v>41968.469131944446</v>
      </c>
      <c r="M3734" s="4" t="b">
        <v>0</v>
      </c>
      <c r="N3734" s="4">
        <v>4</v>
      </c>
      <c r="O3734" s="16">
        <f>(E3734/D3734)*100</f>
        <v>15.411764705882353</v>
      </c>
      <c r="P3734" s="7">
        <f t="shared" si="176"/>
        <v>32.75</v>
      </c>
      <c r="Q3734" s="4" t="str">
        <f>LEFT(T3734,FIND("/",T3734,1)-1)</f>
        <v>theater</v>
      </c>
      <c r="R3734" s="4" t="str">
        <f>RIGHT(T3734,LEN(T3734)-FIND("/",T3734))</f>
        <v>plays</v>
      </c>
      <c r="S3734" s="4" t="b">
        <v>0</v>
      </c>
      <c r="T3734" s="4" t="s">
        <v>8271</v>
      </c>
    </row>
    <row r="3735" spans="1:20" x14ac:dyDescent="0.3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11">
        <f t="shared" si="174"/>
        <v>42112.729166666664</v>
      </c>
      <c r="K3735" s="4">
        <v>1428539708</v>
      </c>
      <c r="L3735" s="11">
        <f t="shared" si="175"/>
        <v>42102.816064814811</v>
      </c>
      <c r="M3735" s="4" t="b">
        <v>0</v>
      </c>
      <c r="N3735" s="4">
        <v>0</v>
      </c>
      <c r="O3735" s="16">
        <f>(E3735/D3735)*100</f>
        <v>0</v>
      </c>
      <c r="P3735" s="7" t="e">
        <f t="shared" si="176"/>
        <v>#DIV/0!</v>
      </c>
      <c r="Q3735" s="4" t="str">
        <f>LEFT(T3735,FIND("/",T3735,1)-1)</f>
        <v>theater</v>
      </c>
      <c r="R3735" s="4" t="str">
        <f>RIGHT(T3735,LEN(T3735)-FIND("/",T3735))</f>
        <v>plays</v>
      </c>
      <c r="S3735" s="4" t="b">
        <v>0</v>
      </c>
      <c r="T3735" s="4" t="s">
        <v>8271</v>
      </c>
    </row>
    <row r="3736" spans="1:20" ht="28.8" x14ac:dyDescent="0.3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11">
        <f t="shared" si="174"/>
        <v>42149.693240740737</v>
      </c>
      <c r="K3736" s="4">
        <v>1427405896</v>
      </c>
      <c r="L3736" s="11">
        <f t="shared" si="175"/>
        <v>42089.693240740737</v>
      </c>
      <c r="M3736" s="4" t="b">
        <v>0</v>
      </c>
      <c r="N3736" s="4">
        <v>7</v>
      </c>
      <c r="O3736" s="16">
        <f>(E3736/D3736)*100</f>
        <v>28.466666666666669</v>
      </c>
      <c r="P3736" s="7">
        <f t="shared" si="176"/>
        <v>61</v>
      </c>
      <c r="Q3736" s="4" t="str">
        <f>LEFT(T3736,FIND("/",T3736,1)-1)</f>
        <v>theater</v>
      </c>
      <c r="R3736" s="4" t="str">
        <f>RIGHT(T3736,LEN(T3736)-FIND("/",T3736))</f>
        <v>plays</v>
      </c>
      <c r="S3736" s="4" t="b">
        <v>0</v>
      </c>
      <c r="T3736" s="4" t="s">
        <v>8271</v>
      </c>
    </row>
    <row r="3737" spans="1:20" x14ac:dyDescent="0.3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11">
        <f t="shared" si="174"/>
        <v>42152.484826388885</v>
      </c>
      <c r="K3737" s="4">
        <v>1430239089</v>
      </c>
      <c r="L3737" s="11">
        <f t="shared" si="175"/>
        <v>42122.484826388885</v>
      </c>
      <c r="M3737" s="4" t="b">
        <v>0</v>
      </c>
      <c r="N3737" s="4">
        <v>2</v>
      </c>
      <c r="O3737" s="16">
        <f>(E3737/D3737)*100</f>
        <v>13.333333333333334</v>
      </c>
      <c r="P3737" s="7">
        <f t="shared" si="176"/>
        <v>10</v>
      </c>
      <c r="Q3737" s="4" t="str">
        <f>LEFT(T3737,FIND("/",T3737,1)-1)</f>
        <v>theater</v>
      </c>
      <c r="R3737" s="4" t="str">
        <f>RIGHT(T3737,LEN(T3737)-FIND("/",T3737))</f>
        <v>plays</v>
      </c>
      <c r="S3737" s="4" t="b">
        <v>0</v>
      </c>
      <c r="T3737" s="4" t="s">
        <v>8271</v>
      </c>
    </row>
    <row r="3738" spans="1:20" x14ac:dyDescent="0.3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11">
        <f t="shared" si="174"/>
        <v>42086.541666666664</v>
      </c>
      <c r="K3738" s="4">
        <v>1423847093</v>
      </c>
      <c r="L3738" s="11">
        <f t="shared" si="175"/>
        <v>42048.503391203696</v>
      </c>
      <c r="M3738" s="4" t="b">
        <v>0</v>
      </c>
      <c r="N3738" s="4">
        <v>1</v>
      </c>
      <c r="O3738" s="16">
        <f>(E3738/D3738)*100</f>
        <v>0.66666666666666674</v>
      </c>
      <c r="P3738" s="7">
        <f t="shared" si="176"/>
        <v>10</v>
      </c>
      <c r="Q3738" s="4" t="str">
        <f>LEFT(T3738,FIND("/",T3738,1)-1)</f>
        <v>theater</v>
      </c>
      <c r="R3738" s="4" t="str">
        <f>RIGHT(T3738,LEN(T3738)-FIND("/",T3738))</f>
        <v>plays</v>
      </c>
      <c r="S3738" s="4" t="b">
        <v>0</v>
      </c>
      <c r="T3738" s="4" t="s">
        <v>8271</v>
      </c>
    </row>
    <row r="3739" spans="1:20" x14ac:dyDescent="0.3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11">
        <f t="shared" si="174"/>
        <v>42320.082638888889</v>
      </c>
      <c r="K3739" s="4">
        <v>1445358903</v>
      </c>
      <c r="L3739" s="11">
        <f t="shared" si="175"/>
        <v>42297.482673611106</v>
      </c>
      <c r="M3739" s="4" t="b">
        <v>0</v>
      </c>
      <c r="N3739" s="4">
        <v>4</v>
      </c>
      <c r="O3739" s="16">
        <f>(E3739/D3739)*100</f>
        <v>21.428571428571427</v>
      </c>
      <c r="P3739" s="7">
        <f t="shared" si="176"/>
        <v>37.5</v>
      </c>
      <c r="Q3739" s="4" t="str">
        <f>LEFT(T3739,FIND("/",T3739,1)-1)</f>
        <v>theater</v>
      </c>
      <c r="R3739" s="4" t="str">
        <f>RIGHT(T3739,LEN(T3739)-FIND("/",T3739))</f>
        <v>plays</v>
      </c>
      <c r="S3739" s="4" t="b">
        <v>0</v>
      </c>
      <c r="T3739" s="4" t="s">
        <v>8271</v>
      </c>
    </row>
    <row r="3740" spans="1:20" x14ac:dyDescent="0.3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11">
        <f t="shared" si="174"/>
        <v>41835.708333333328</v>
      </c>
      <c r="K3740" s="4">
        <v>1403562705</v>
      </c>
      <c r="L3740" s="11">
        <f t="shared" si="175"/>
        <v>41813.730381944442</v>
      </c>
      <c r="M3740" s="4" t="b">
        <v>0</v>
      </c>
      <c r="N3740" s="4">
        <v>6</v>
      </c>
      <c r="O3740" s="16">
        <f>(E3740/D3740)*100</f>
        <v>18</v>
      </c>
      <c r="P3740" s="7">
        <f t="shared" si="176"/>
        <v>45</v>
      </c>
      <c r="Q3740" s="4" t="str">
        <f>LEFT(T3740,FIND("/",T3740,1)-1)</f>
        <v>theater</v>
      </c>
      <c r="R3740" s="4" t="str">
        <f>RIGHT(T3740,LEN(T3740)-FIND("/",T3740))</f>
        <v>plays</v>
      </c>
      <c r="S3740" s="4" t="b">
        <v>0</v>
      </c>
      <c r="T3740" s="4" t="s">
        <v>8271</v>
      </c>
    </row>
    <row r="3741" spans="1:20" ht="28.8" x14ac:dyDescent="0.3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11">
        <f t="shared" si="174"/>
        <v>42568.241527777776</v>
      </c>
      <c r="K3741" s="4">
        <v>1467024468</v>
      </c>
      <c r="L3741" s="11">
        <f t="shared" si="175"/>
        <v>42548.241527777776</v>
      </c>
      <c r="M3741" s="4" t="b">
        <v>0</v>
      </c>
      <c r="N3741" s="4">
        <v>8</v>
      </c>
      <c r="O3741" s="16">
        <f>(E3741/D3741)*100</f>
        <v>20.125</v>
      </c>
      <c r="P3741" s="7">
        <f t="shared" si="176"/>
        <v>100.625</v>
      </c>
      <c r="Q3741" s="4" t="str">
        <f>LEFT(T3741,FIND("/",T3741,1)-1)</f>
        <v>theater</v>
      </c>
      <c r="R3741" s="4" t="str">
        <f>RIGHT(T3741,LEN(T3741)-FIND("/",T3741))</f>
        <v>plays</v>
      </c>
      <c r="S3741" s="4" t="b">
        <v>0</v>
      </c>
      <c r="T3741" s="4" t="s">
        <v>8271</v>
      </c>
    </row>
    <row r="3742" spans="1:20" ht="28.8" x14ac:dyDescent="0.3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11">
        <f t="shared" si="174"/>
        <v>41862.870810185181</v>
      </c>
      <c r="K3742" s="4">
        <v>1405217355</v>
      </c>
      <c r="L3742" s="11">
        <f t="shared" si="175"/>
        <v>41832.881423611107</v>
      </c>
      <c r="M3742" s="4" t="b">
        <v>0</v>
      </c>
      <c r="N3742" s="4">
        <v>14</v>
      </c>
      <c r="O3742" s="16">
        <f>(E3742/D3742)*100</f>
        <v>17.899999999999999</v>
      </c>
      <c r="P3742" s="7">
        <f t="shared" si="176"/>
        <v>25.571428571428573</v>
      </c>
      <c r="Q3742" s="4" t="str">
        <f>LEFT(T3742,FIND("/",T3742,1)-1)</f>
        <v>theater</v>
      </c>
      <c r="R3742" s="4" t="str">
        <f>RIGHT(T3742,LEN(T3742)-FIND("/",T3742))</f>
        <v>plays</v>
      </c>
      <c r="S3742" s="4" t="b">
        <v>0</v>
      </c>
      <c r="T3742" s="4" t="s">
        <v>8271</v>
      </c>
    </row>
    <row r="3743" spans="1:20" x14ac:dyDescent="0.3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11">
        <f t="shared" si="174"/>
        <v>42355.712384259255</v>
      </c>
      <c r="K3743" s="4">
        <v>1447797950</v>
      </c>
      <c r="L3743" s="11">
        <f t="shared" si="175"/>
        <v>42325.712384259255</v>
      </c>
      <c r="M3743" s="4" t="b">
        <v>0</v>
      </c>
      <c r="N3743" s="4">
        <v>0</v>
      </c>
      <c r="O3743" s="16">
        <f>(E3743/D3743)*100</f>
        <v>0</v>
      </c>
      <c r="P3743" s="7" t="e">
        <f t="shared" si="176"/>
        <v>#DIV/0!</v>
      </c>
      <c r="Q3743" s="4" t="str">
        <f>LEFT(T3743,FIND("/",T3743,1)-1)</f>
        <v>theater</v>
      </c>
      <c r="R3743" s="4" t="str">
        <f>RIGHT(T3743,LEN(T3743)-FIND("/",T3743))</f>
        <v>plays</v>
      </c>
      <c r="S3743" s="4" t="b">
        <v>0</v>
      </c>
      <c r="T3743" s="4" t="s">
        <v>8271</v>
      </c>
    </row>
    <row r="3744" spans="1:20" ht="28.8" x14ac:dyDescent="0.3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11">
        <f t="shared" si="174"/>
        <v>41888.006296296291</v>
      </c>
      <c r="K3744" s="4">
        <v>1407388144</v>
      </c>
      <c r="L3744" s="11">
        <f t="shared" si="175"/>
        <v>41858.006296296291</v>
      </c>
      <c r="M3744" s="4" t="b">
        <v>0</v>
      </c>
      <c r="N3744" s="4">
        <v>4</v>
      </c>
      <c r="O3744" s="16">
        <f>(E3744/D3744)*100</f>
        <v>2</v>
      </c>
      <c r="P3744" s="7">
        <f t="shared" si="176"/>
        <v>25</v>
      </c>
      <c r="Q3744" s="4" t="str">
        <f>LEFT(T3744,FIND("/",T3744,1)-1)</f>
        <v>theater</v>
      </c>
      <c r="R3744" s="4" t="str">
        <f>RIGHT(T3744,LEN(T3744)-FIND("/",T3744))</f>
        <v>plays</v>
      </c>
      <c r="S3744" s="4" t="b">
        <v>0</v>
      </c>
      <c r="T3744" s="4" t="s">
        <v>8271</v>
      </c>
    </row>
    <row r="3745" spans="1:20" x14ac:dyDescent="0.3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11">
        <f t="shared" si="174"/>
        <v>41823.501898148148</v>
      </c>
      <c r="K3745" s="4">
        <v>1401814964</v>
      </c>
      <c r="L3745" s="11">
        <f t="shared" si="175"/>
        <v>41793.501898148148</v>
      </c>
      <c r="M3745" s="4" t="b">
        <v>0</v>
      </c>
      <c r="N3745" s="4">
        <v>0</v>
      </c>
      <c r="O3745" s="16">
        <f>(E3745/D3745)*100</f>
        <v>0</v>
      </c>
      <c r="P3745" s="7" t="e">
        <f t="shared" si="176"/>
        <v>#DIV/0!</v>
      </c>
      <c r="Q3745" s="4" t="str">
        <f>LEFT(T3745,FIND("/",T3745,1)-1)</f>
        <v>theater</v>
      </c>
      <c r="R3745" s="4" t="str">
        <f>RIGHT(T3745,LEN(T3745)-FIND("/",T3745))</f>
        <v>plays</v>
      </c>
      <c r="S3745" s="4" t="b">
        <v>0</v>
      </c>
      <c r="T3745" s="4" t="s">
        <v>8271</v>
      </c>
    </row>
    <row r="3746" spans="1:20" ht="28.8" x14ac:dyDescent="0.3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11">
        <f t="shared" si="174"/>
        <v>41824.957638888889</v>
      </c>
      <c r="K3746" s="4">
        <v>1401823952</v>
      </c>
      <c r="L3746" s="11">
        <f t="shared" si="175"/>
        <v>41793.605925925927</v>
      </c>
      <c r="M3746" s="4" t="b">
        <v>0</v>
      </c>
      <c r="N3746" s="4">
        <v>0</v>
      </c>
      <c r="O3746" s="16">
        <f>(E3746/D3746)*100</f>
        <v>0</v>
      </c>
      <c r="P3746" s="7" t="e">
        <f t="shared" si="176"/>
        <v>#DIV/0!</v>
      </c>
      <c r="Q3746" s="4" t="str">
        <f>LEFT(T3746,FIND("/",T3746,1)-1)</f>
        <v>theater</v>
      </c>
      <c r="R3746" s="4" t="str">
        <f>RIGHT(T3746,LEN(T3746)-FIND("/",T3746))</f>
        <v>plays</v>
      </c>
      <c r="S3746" s="4" t="b">
        <v>0</v>
      </c>
      <c r="T3746" s="4" t="s">
        <v>8271</v>
      </c>
    </row>
    <row r="3747" spans="1:20" x14ac:dyDescent="0.3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11">
        <f t="shared" si="174"/>
        <v>41861.489606481482</v>
      </c>
      <c r="K3747" s="4">
        <v>1405097102</v>
      </c>
      <c r="L3747" s="11">
        <f t="shared" si="175"/>
        <v>41831.489606481482</v>
      </c>
      <c r="M3747" s="4" t="b">
        <v>0</v>
      </c>
      <c r="N3747" s="4">
        <v>1</v>
      </c>
      <c r="O3747" s="16">
        <f>(E3747/D3747)*100</f>
        <v>10</v>
      </c>
      <c r="P3747" s="7">
        <f t="shared" si="176"/>
        <v>10</v>
      </c>
      <c r="Q3747" s="4" t="str">
        <f>LEFT(T3747,FIND("/",T3747,1)-1)</f>
        <v>theater</v>
      </c>
      <c r="R3747" s="4" t="str">
        <f>RIGHT(T3747,LEN(T3747)-FIND("/",T3747))</f>
        <v>plays</v>
      </c>
      <c r="S3747" s="4" t="b">
        <v>0</v>
      </c>
      <c r="T3747" s="4" t="s">
        <v>8271</v>
      </c>
    </row>
    <row r="3748" spans="1:20" x14ac:dyDescent="0.3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11">
        <f t="shared" si="174"/>
        <v>42651.18100694444</v>
      </c>
      <c r="K3748" s="4">
        <v>1473326439</v>
      </c>
      <c r="L3748" s="11">
        <f t="shared" si="175"/>
        <v>42621.18100694444</v>
      </c>
      <c r="M3748" s="4" t="b">
        <v>0</v>
      </c>
      <c r="N3748" s="4">
        <v>1</v>
      </c>
      <c r="O3748" s="16">
        <f>(E3748/D3748)*100</f>
        <v>2.3764705882352941</v>
      </c>
      <c r="P3748" s="7">
        <f t="shared" si="176"/>
        <v>202</v>
      </c>
      <c r="Q3748" s="4" t="str">
        <f>LEFT(T3748,FIND("/",T3748,1)-1)</f>
        <v>theater</v>
      </c>
      <c r="R3748" s="4" t="str">
        <f>RIGHT(T3748,LEN(T3748)-FIND("/",T3748))</f>
        <v>plays</v>
      </c>
      <c r="S3748" s="4" t="b">
        <v>0</v>
      </c>
      <c r="T3748" s="4" t="s">
        <v>8271</v>
      </c>
    </row>
    <row r="3749" spans="1:20" x14ac:dyDescent="0.3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11">
        <f t="shared" si="174"/>
        <v>42190.749305555553</v>
      </c>
      <c r="K3749" s="4">
        <v>1433833896</v>
      </c>
      <c r="L3749" s="11">
        <f t="shared" si="175"/>
        <v>42164.091388888883</v>
      </c>
      <c r="M3749" s="4" t="b">
        <v>0</v>
      </c>
      <c r="N3749" s="4">
        <v>1</v>
      </c>
      <c r="O3749" s="16">
        <f>(E3749/D3749)*100</f>
        <v>1</v>
      </c>
      <c r="P3749" s="7">
        <f t="shared" si="176"/>
        <v>25</v>
      </c>
      <c r="Q3749" s="4" t="str">
        <f>LEFT(T3749,FIND("/",T3749,1)-1)</f>
        <v>theater</v>
      </c>
      <c r="R3749" s="4" t="str">
        <f>RIGHT(T3749,LEN(T3749)-FIND("/",T3749))</f>
        <v>plays</v>
      </c>
      <c r="S3749" s="4" t="b">
        <v>0</v>
      </c>
      <c r="T3749" s="4" t="s">
        <v>8271</v>
      </c>
    </row>
    <row r="3750" spans="1:20" ht="28.8" x14ac:dyDescent="0.3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11">
        <f t="shared" si="174"/>
        <v>42416.040972222218</v>
      </c>
      <c r="K3750" s="4">
        <v>1453827436</v>
      </c>
      <c r="L3750" s="11">
        <f t="shared" si="175"/>
        <v>42395.498101851852</v>
      </c>
      <c r="M3750" s="4" t="b">
        <v>0</v>
      </c>
      <c r="N3750" s="4">
        <v>52</v>
      </c>
      <c r="O3750" s="16">
        <f>(E3750/D3750)*100</f>
        <v>103.52</v>
      </c>
      <c r="P3750" s="7">
        <f t="shared" si="176"/>
        <v>99.538461538461533</v>
      </c>
      <c r="Q3750" s="4" t="str">
        <f>LEFT(T3750,FIND("/",T3750,1)-1)</f>
        <v>theater</v>
      </c>
      <c r="R3750" s="4" t="str">
        <f>RIGHT(T3750,LEN(T3750)-FIND("/",T3750))</f>
        <v>musical</v>
      </c>
      <c r="S3750" s="4" t="b">
        <v>1</v>
      </c>
      <c r="T3750" s="4" t="s">
        <v>8305</v>
      </c>
    </row>
    <row r="3751" spans="1:20" x14ac:dyDescent="0.3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11">
        <f t="shared" si="174"/>
        <v>42488.957638888889</v>
      </c>
      <c r="K3751" s="4">
        <v>1459220588</v>
      </c>
      <c r="L3751" s="11">
        <f t="shared" si="175"/>
        <v>42457.918842592589</v>
      </c>
      <c r="M3751" s="4" t="b">
        <v>0</v>
      </c>
      <c r="N3751" s="4">
        <v>7</v>
      </c>
      <c r="O3751" s="16">
        <f>(E3751/D3751)*100</f>
        <v>105</v>
      </c>
      <c r="P3751" s="7">
        <f t="shared" si="176"/>
        <v>75</v>
      </c>
      <c r="Q3751" s="4" t="str">
        <f>LEFT(T3751,FIND("/",T3751,1)-1)</f>
        <v>theater</v>
      </c>
      <c r="R3751" s="4" t="str">
        <f>RIGHT(T3751,LEN(T3751)-FIND("/",T3751))</f>
        <v>musical</v>
      </c>
      <c r="S3751" s="4" t="b">
        <v>1</v>
      </c>
      <c r="T3751" s="4" t="s">
        <v>8305</v>
      </c>
    </row>
    <row r="3752" spans="1:20" ht="72" x14ac:dyDescent="0.3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11">
        <f t="shared" si="174"/>
        <v>42045.124305555553</v>
      </c>
      <c r="K3752" s="4">
        <v>1421105608</v>
      </c>
      <c r="L3752" s="11">
        <f t="shared" si="175"/>
        <v>42016.773240740738</v>
      </c>
      <c r="M3752" s="4" t="b">
        <v>0</v>
      </c>
      <c r="N3752" s="4">
        <v>28</v>
      </c>
      <c r="O3752" s="16">
        <f>(E3752/D3752)*100</f>
        <v>100.44999999999999</v>
      </c>
      <c r="P3752" s="7">
        <f t="shared" si="176"/>
        <v>215.25</v>
      </c>
      <c r="Q3752" s="4" t="str">
        <f>LEFT(T3752,FIND("/",T3752,1)-1)</f>
        <v>theater</v>
      </c>
      <c r="R3752" s="4" t="str">
        <f>RIGHT(T3752,LEN(T3752)-FIND("/",T3752))</f>
        <v>musical</v>
      </c>
      <c r="S3752" s="4" t="b">
        <v>1</v>
      </c>
      <c r="T3752" s="4" t="s">
        <v>8305</v>
      </c>
    </row>
    <row r="3753" spans="1:20" x14ac:dyDescent="0.3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11">
        <f t="shared" si="174"/>
        <v>42462.78556712962</v>
      </c>
      <c r="K3753" s="4">
        <v>1454460673</v>
      </c>
      <c r="L3753" s="11">
        <f t="shared" si="175"/>
        <v>42402.827233796292</v>
      </c>
      <c r="M3753" s="4" t="b">
        <v>0</v>
      </c>
      <c r="N3753" s="4">
        <v>11</v>
      </c>
      <c r="O3753" s="16">
        <f>(E3753/D3753)*100</f>
        <v>132.6</v>
      </c>
      <c r="P3753" s="7">
        <f t="shared" si="176"/>
        <v>120.54545454545455</v>
      </c>
      <c r="Q3753" s="4" t="str">
        <f>LEFT(T3753,FIND("/",T3753,1)-1)</f>
        <v>theater</v>
      </c>
      <c r="R3753" s="4" t="str">
        <f>RIGHT(T3753,LEN(T3753)-FIND("/",T3753))</f>
        <v>musical</v>
      </c>
      <c r="S3753" s="4" t="b">
        <v>1</v>
      </c>
      <c r="T3753" s="4" t="s">
        <v>8305</v>
      </c>
    </row>
    <row r="3754" spans="1:20" ht="28.8" x14ac:dyDescent="0.3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11">
        <f t="shared" si="174"/>
        <v>42659.666666666664</v>
      </c>
      <c r="K3754" s="4">
        <v>1473189335</v>
      </c>
      <c r="L3754" s="11">
        <f t="shared" si="175"/>
        <v>42619.594155092585</v>
      </c>
      <c r="M3754" s="4" t="b">
        <v>0</v>
      </c>
      <c r="N3754" s="4">
        <v>15</v>
      </c>
      <c r="O3754" s="16">
        <f>(E3754/D3754)*100</f>
        <v>112.99999999999999</v>
      </c>
      <c r="P3754" s="7">
        <f t="shared" si="176"/>
        <v>37.666666666666664</v>
      </c>
      <c r="Q3754" s="4" t="str">
        <f>LEFT(T3754,FIND("/",T3754,1)-1)</f>
        <v>theater</v>
      </c>
      <c r="R3754" s="4" t="str">
        <f>RIGHT(T3754,LEN(T3754)-FIND("/",T3754))</f>
        <v>musical</v>
      </c>
      <c r="S3754" s="4" t="b">
        <v>1</v>
      </c>
      <c r="T3754" s="4" t="s">
        <v>8305</v>
      </c>
    </row>
    <row r="3755" spans="1:20" ht="28.8" x14ac:dyDescent="0.3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11">
        <f t="shared" si="174"/>
        <v>42157.791666666664</v>
      </c>
      <c r="K3755" s="4">
        <v>1430768800</v>
      </c>
      <c r="L3755" s="11">
        <f t="shared" si="175"/>
        <v>42128.615740740737</v>
      </c>
      <c r="M3755" s="4" t="b">
        <v>0</v>
      </c>
      <c r="N3755" s="4">
        <v>30</v>
      </c>
      <c r="O3755" s="16">
        <f>(E3755/D3755)*100</f>
        <v>103.34</v>
      </c>
      <c r="P3755" s="7">
        <f t="shared" si="176"/>
        <v>172.23333333333332</v>
      </c>
      <c r="Q3755" s="4" t="str">
        <f>LEFT(T3755,FIND("/",T3755,1)-1)</f>
        <v>theater</v>
      </c>
      <c r="R3755" s="4" t="str">
        <f>RIGHT(T3755,LEN(T3755)-FIND("/",T3755))</f>
        <v>musical</v>
      </c>
      <c r="S3755" s="4" t="b">
        <v>1</v>
      </c>
      <c r="T3755" s="4" t="s">
        <v>8305</v>
      </c>
    </row>
    <row r="3756" spans="1:20" x14ac:dyDescent="0.3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11">
        <f t="shared" si="174"/>
        <v>41845.999305555553</v>
      </c>
      <c r="K3756" s="4">
        <v>1403125737</v>
      </c>
      <c r="L3756" s="11">
        <f t="shared" si="175"/>
        <v>41808.67288194444</v>
      </c>
      <c r="M3756" s="4" t="b">
        <v>0</v>
      </c>
      <c r="N3756" s="4">
        <v>27</v>
      </c>
      <c r="O3756" s="16">
        <f>(E3756/D3756)*100</f>
        <v>120</v>
      </c>
      <c r="P3756" s="7">
        <f t="shared" si="176"/>
        <v>111.11111111111111</v>
      </c>
      <c r="Q3756" s="4" t="str">
        <f>LEFT(T3756,FIND("/",T3756,1)-1)</f>
        <v>theater</v>
      </c>
      <c r="R3756" s="4" t="str">
        <f>RIGHT(T3756,LEN(T3756)-FIND("/",T3756))</f>
        <v>musical</v>
      </c>
      <c r="S3756" s="4" t="b">
        <v>1</v>
      </c>
      <c r="T3756" s="4" t="s">
        <v>8305</v>
      </c>
    </row>
    <row r="3757" spans="1:20" ht="28.8" x14ac:dyDescent="0.3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11">
        <f t="shared" si="174"/>
        <v>42475.658645833326</v>
      </c>
      <c r="K3757" s="4">
        <v>1458161307</v>
      </c>
      <c r="L3757" s="11">
        <f t="shared" si="175"/>
        <v>42445.658645833326</v>
      </c>
      <c r="M3757" s="4" t="b">
        <v>0</v>
      </c>
      <c r="N3757" s="4">
        <v>28</v>
      </c>
      <c r="O3757" s="16">
        <f>(E3757/D3757)*100</f>
        <v>129.63636363636363</v>
      </c>
      <c r="P3757" s="7">
        <f t="shared" si="176"/>
        <v>25.464285714285715</v>
      </c>
      <c r="Q3757" s="4" t="str">
        <f>LEFT(T3757,FIND("/",T3757,1)-1)</f>
        <v>theater</v>
      </c>
      <c r="R3757" s="4" t="str">
        <f>RIGHT(T3757,LEN(T3757)-FIND("/",T3757))</f>
        <v>musical</v>
      </c>
      <c r="S3757" s="4" t="b">
        <v>1</v>
      </c>
      <c r="T3757" s="4" t="s">
        <v>8305</v>
      </c>
    </row>
    <row r="3758" spans="1:20" x14ac:dyDescent="0.3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11">
        <f t="shared" si="174"/>
        <v>41801.606458333328</v>
      </c>
      <c r="K3758" s="4">
        <v>1399923198</v>
      </c>
      <c r="L3758" s="11">
        <f t="shared" si="175"/>
        <v>41771.606458333328</v>
      </c>
      <c r="M3758" s="4" t="b">
        <v>0</v>
      </c>
      <c r="N3758" s="4">
        <v>17</v>
      </c>
      <c r="O3758" s="16">
        <f>(E3758/D3758)*100</f>
        <v>101.11111111111111</v>
      </c>
      <c r="P3758" s="7">
        <f t="shared" si="176"/>
        <v>267.64705882352939</v>
      </c>
      <c r="Q3758" s="4" t="str">
        <f>LEFT(T3758,FIND("/",T3758,1)-1)</f>
        <v>theater</v>
      </c>
      <c r="R3758" s="4" t="str">
        <f>RIGHT(T3758,LEN(T3758)-FIND("/",T3758))</f>
        <v>musical</v>
      </c>
      <c r="S3758" s="4" t="b">
        <v>1</v>
      </c>
      <c r="T3758" s="4" t="s">
        <v>8305</v>
      </c>
    </row>
    <row r="3759" spans="1:20" x14ac:dyDescent="0.3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11">
        <f t="shared" si="174"/>
        <v>41974.642534722218</v>
      </c>
      <c r="K3759" s="4">
        <v>1415737515</v>
      </c>
      <c r="L3759" s="11">
        <f t="shared" si="175"/>
        <v>41954.642534722218</v>
      </c>
      <c r="M3759" s="4" t="b">
        <v>0</v>
      </c>
      <c r="N3759" s="4">
        <v>50</v>
      </c>
      <c r="O3759" s="16">
        <f>(E3759/D3759)*100</f>
        <v>108.51428571428572</v>
      </c>
      <c r="P3759" s="7">
        <f t="shared" si="176"/>
        <v>75.959999999999994</v>
      </c>
      <c r="Q3759" s="4" t="str">
        <f>LEFT(T3759,FIND("/",T3759,1)-1)</f>
        <v>theater</v>
      </c>
      <c r="R3759" s="4" t="str">
        <f>RIGHT(T3759,LEN(T3759)-FIND("/",T3759))</f>
        <v>musical</v>
      </c>
      <c r="S3759" s="4" t="b">
        <v>1</v>
      </c>
      <c r="T3759" s="4" t="s">
        <v>8305</v>
      </c>
    </row>
    <row r="3760" spans="1:20" x14ac:dyDescent="0.3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11">
        <f t="shared" si="174"/>
        <v>41778</v>
      </c>
      <c r="K3760" s="4">
        <v>1397819938</v>
      </c>
      <c r="L3760" s="11">
        <f t="shared" si="175"/>
        <v>41747.26317129629</v>
      </c>
      <c r="M3760" s="4" t="b">
        <v>0</v>
      </c>
      <c r="N3760" s="4">
        <v>26</v>
      </c>
      <c r="O3760" s="16">
        <f>(E3760/D3760)*100</f>
        <v>102.33333333333334</v>
      </c>
      <c r="P3760" s="7">
        <f t="shared" si="176"/>
        <v>59.03846153846154</v>
      </c>
      <c r="Q3760" s="4" t="str">
        <f>LEFT(T3760,FIND("/",T3760,1)-1)</f>
        <v>theater</v>
      </c>
      <c r="R3760" s="4" t="str">
        <f>RIGHT(T3760,LEN(T3760)-FIND("/",T3760))</f>
        <v>musical</v>
      </c>
      <c r="S3760" s="4" t="b">
        <v>1</v>
      </c>
      <c r="T3760" s="4" t="s">
        <v>8305</v>
      </c>
    </row>
    <row r="3761" spans="1:20" x14ac:dyDescent="0.3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11">
        <f t="shared" si="174"/>
        <v>42241.899918981479</v>
      </c>
      <c r="K3761" s="4">
        <v>1435372553</v>
      </c>
      <c r="L3761" s="11">
        <f t="shared" si="175"/>
        <v>42181.899918981479</v>
      </c>
      <c r="M3761" s="4" t="b">
        <v>0</v>
      </c>
      <c r="N3761" s="4">
        <v>88</v>
      </c>
      <c r="O3761" s="16">
        <f>(E3761/D3761)*100</f>
        <v>110.24425000000002</v>
      </c>
      <c r="P3761" s="7">
        <f t="shared" si="176"/>
        <v>50.111022727272733</v>
      </c>
      <c r="Q3761" s="4" t="str">
        <f>LEFT(T3761,FIND("/",T3761,1)-1)</f>
        <v>theater</v>
      </c>
      <c r="R3761" s="4" t="str">
        <f>RIGHT(T3761,LEN(T3761)-FIND("/",T3761))</f>
        <v>musical</v>
      </c>
      <c r="S3761" s="4" t="b">
        <v>1</v>
      </c>
      <c r="T3761" s="4" t="s">
        <v>8305</v>
      </c>
    </row>
    <row r="3762" spans="1:20" ht="28.8" x14ac:dyDescent="0.3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11">
        <f t="shared" si="174"/>
        <v>41764.316967592589</v>
      </c>
      <c r="K3762" s="4">
        <v>1397133386</v>
      </c>
      <c r="L3762" s="11">
        <f t="shared" si="175"/>
        <v>41739.316967592589</v>
      </c>
      <c r="M3762" s="4" t="b">
        <v>0</v>
      </c>
      <c r="N3762" s="4">
        <v>91</v>
      </c>
      <c r="O3762" s="16">
        <f>(E3762/D3762)*100</f>
        <v>101.0154</v>
      </c>
      <c r="P3762" s="7">
        <f t="shared" si="176"/>
        <v>55.502967032967035</v>
      </c>
      <c r="Q3762" s="4" t="str">
        <f>LEFT(T3762,FIND("/",T3762,1)-1)</f>
        <v>theater</v>
      </c>
      <c r="R3762" s="4" t="str">
        <f>RIGHT(T3762,LEN(T3762)-FIND("/",T3762))</f>
        <v>musical</v>
      </c>
      <c r="S3762" s="4" t="b">
        <v>1</v>
      </c>
      <c r="T3762" s="4" t="s">
        <v>8305</v>
      </c>
    </row>
    <row r="3763" spans="1:20" ht="28.8" x14ac:dyDescent="0.3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11">
        <f t="shared" si="174"/>
        <v>42226.749999999993</v>
      </c>
      <c r="K3763" s="4">
        <v>1434625937</v>
      </c>
      <c r="L3763" s="11">
        <f t="shared" si="175"/>
        <v>42173.258530092593</v>
      </c>
      <c r="M3763" s="4" t="b">
        <v>0</v>
      </c>
      <c r="N3763" s="4">
        <v>3</v>
      </c>
      <c r="O3763" s="16">
        <f>(E3763/D3763)*100</f>
        <v>100</v>
      </c>
      <c r="P3763" s="7">
        <f t="shared" si="176"/>
        <v>166.66666666666666</v>
      </c>
      <c r="Q3763" s="4" t="str">
        <f>LEFT(T3763,FIND("/",T3763,1)-1)</f>
        <v>theater</v>
      </c>
      <c r="R3763" s="4" t="str">
        <f>RIGHT(T3763,LEN(T3763)-FIND("/",T3763))</f>
        <v>musical</v>
      </c>
      <c r="S3763" s="4" t="b">
        <v>1</v>
      </c>
      <c r="T3763" s="4" t="s">
        <v>8305</v>
      </c>
    </row>
    <row r="3764" spans="1:20" x14ac:dyDescent="0.3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11">
        <f t="shared" si="174"/>
        <v>42218.605196759258</v>
      </c>
      <c r="K3764" s="4">
        <v>1436383889</v>
      </c>
      <c r="L3764" s="11">
        <f t="shared" si="175"/>
        <v>42193.605196759258</v>
      </c>
      <c r="M3764" s="4" t="b">
        <v>0</v>
      </c>
      <c r="N3764" s="4">
        <v>28</v>
      </c>
      <c r="O3764" s="16">
        <f>(E3764/D3764)*100</f>
        <v>106.24</v>
      </c>
      <c r="P3764" s="7">
        <f t="shared" si="176"/>
        <v>47.428571428571431</v>
      </c>
      <c r="Q3764" s="4" t="str">
        <f>LEFT(T3764,FIND("/",T3764,1)-1)</f>
        <v>theater</v>
      </c>
      <c r="R3764" s="4" t="str">
        <f>RIGHT(T3764,LEN(T3764)-FIND("/",T3764))</f>
        <v>musical</v>
      </c>
      <c r="S3764" s="4" t="b">
        <v>1</v>
      </c>
      <c r="T3764" s="4" t="s">
        <v>8305</v>
      </c>
    </row>
    <row r="3765" spans="1:20" x14ac:dyDescent="0.3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11">
        <f t="shared" si="174"/>
        <v>42095.500300925924</v>
      </c>
      <c r="K3765" s="4">
        <v>1425319226</v>
      </c>
      <c r="L3765" s="11">
        <f t="shared" si="175"/>
        <v>42065.541967592588</v>
      </c>
      <c r="M3765" s="4" t="b">
        <v>0</v>
      </c>
      <c r="N3765" s="4">
        <v>77</v>
      </c>
      <c r="O3765" s="16">
        <f>(E3765/D3765)*100</f>
        <v>100</v>
      </c>
      <c r="P3765" s="7">
        <f t="shared" si="176"/>
        <v>64.935064935064929</v>
      </c>
      <c r="Q3765" s="4" t="str">
        <f>LEFT(T3765,FIND("/",T3765,1)-1)</f>
        <v>theater</v>
      </c>
      <c r="R3765" s="4" t="str">
        <f>RIGHT(T3765,LEN(T3765)-FIND("/",T3765))</f>
        <v>musical</v>
      </c>
      <c r="S3765" s="4" t="b">
        <v>1</v>
      </c>
      <c r="T3765" s="4" t="s">
        <v>8305</v>
      </c>
    </row>
    <row r="3766" spans="1:20" x14ac:dyDescent="0.3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11">
        <f t="shared" si="174"/>
        <v>42518.816666666658</v>
      </c>
      <c r="K3766" s="4">
        <v>1462824832</v>
      </c>
      <c r="L3766" s="11">
        <f t="shared" si="175"/>
        <v>42499.634629629632</v>
      </c>
      <c r="M3766" s="4" t="b">
        <v>0</v>
      </c>
      <c r="N3766" s="4">
        <v>27</v>
      </c>
      <c r="O3766" s="16">
        <f>(E3766/D3766)*100</f>
        <v>100</v>
      </c>
      <c r="P3766" s="7">
        <f t="shared" si="176"/>
        <v>55.555555555555557</v>
      </c>
      <c r="Q3766" s="4" t="str">
        <f>LEFT(T3766,FIND("/",T3766,1)-1)</f>
        <v>theater</v>
      </c>
      <c r="R3766" s="4" t="str">
        <f>RIGHT(T3766,LEN(T3766)-FIND("/",T3766))</f>
        <v>musical</v>
      </c>
      <c r="S3766" s="4" t="b">
        <v>1</v>
      </c>
      <c r="T3766" s="4" t="s">
        <v>8305</v>
      </c>
    </row>
    <row r="3767" spans="1:20" ht="28.8" x14ac:dyDescent="0.3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11">
        <f t="shared" si="174"/>
        <v>41850.568078703705</v>
      </c>
      <c r="K3767" s="4">
        <v>1404153482</v>
      </c>
      <c r="L3767" s="11">
        <f t="shared" si="175"/>
        <v>41820.568078703705</v>
      </c>
      <c r="M3767" s="4" t="b">
        <v>0</v>
      </c>
      <c r="N3767" s="4">
        <v>107</v>
      </c>
      <c r="O3767" s="16">
        <f>(E3767/D3767)*100</f>
        <v>113.45714285714286</v>
      </c>
      <c r="P3767" s="7">
        <f t="shared" si="176"/>
        <v>74.224299065420567</v>
      </c>
      <c r="Q3767" s="4" t="str">
        <f>LEFT(T3767,FIND("/",T3767,1)-1)</f>
        <v>theater</v>
      </c>
      <c r="R3767" s="4" t="str">
        <f>RIGHT(T3767,LEN(T3767)-FIND("/",T3767))</f>
        <v>musical</v>
      </c>
      <c r="S3767" s="4" t="b">
        <v>1</v>
      </c>
      <c r="T3767" s="4" t="s">
        <v>8305</v>
      </c>
    </row>
    <row r="3768" spans="1:20" x14ac:dyDescent="0.3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11">
        <f t="shared" si="174"/>
        <v>41822.958854166667</v>
      </c>
      <c r="K3768" s="4">
        <v>1401336045</v>
      </c>
      <c r="L3768" s="11">
        <f t="shared" si="175"/>
        <v>41787.958854166667</v>
      </c>
      <c r="M3768" s="4" t="b">
        <v>0</v>
      </c>
      <c r="N3768" s="4">
        <v>96</v>
      </c>
      <c r="O3768" s="16">
        <f>(E3768/D3768)*100</f>
        <v>102.65010000000001</v>
      </c>
      <c r="P3768" s="7">
        <f t="shared" si="176"/>
        <v>106.9271875</v>
      </c>
      <c r="Q3768" s="4" t="str">
        <f>LEFT(T3768,FIND("/",T3768,1)-1)</f>
        <v>theater</v>
      </c>
      <c r="R3768" s="4" t="str">
        <f>RIGHT(T3768,LEN(T3768)-FIND("/",T3768))</f>
        <v>musical</v>
      </c>
      <c r="S3768" s="4" t="b">
        <v>1</v>
      </c>
      <c r="T3768" s="4" t="s">
        <v>8305</v>
      </c>
    </row>
    <row r="3769" spans="1:20" ht="28.8" x14ac:dyDescent="0.3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11">
        <f t="shared" si="174"/>
        <v>42063.999305555553</v>
      </c>
      <c r="K3769" s="4">
        <v>1423960097</v>
      </c>
      <c r="L3769" s="11">
        <f t="shared" si="175"/>
        <v>42049.811307870368</v>
      </c>
      <c r="M3769" s="4" t="b">
        <v>0</v>
      </c>
      <c r="N3769" s="4">
        <v>56</v>
      </c>
      <c r="O3769" s="16">
        <f>(E3769/D3769)*100</f>
        <v>116.75</v>
      </c>
      <c r="P3769" s="7">
        <f t="shared" si="176"/>
        <v>41.696428571428569</v>
      </c>
      <c r="Q3769" s="4" t="str">
        <f>LEFT(T3769,FIND("/",T3769,1)-1)</f>
        <v>theater</v>
      </c>
      <c r="R3769" s="4" t="str">
        <f>RIGHT(T3769,LEN(T3769)-FIND("/",T3769))</f>
        <v>musical</v>
      </c>
      <c r="S3769" s="4" t="b">
        <v>1</v>
      </c>
      <c r="T3769" s="4" t="s">
        <v>8305</v>
      </c>
    </row>
    <row r="3770" spans="1:20" ht="28.8" x14ac:dyDescent="0.3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11">
        <f t="shared" si="174"/>
        <v>41802.519560185181</v>
      </c>
      <c r="K3770" s="4">
        <v>1400002090</v>
      </c>
      <c r="L3770" s="11">
        <f t="shared" si="175"/>
        <v>41772.519560185181</v>
      </c>
      <c r="M3770" s="4" t="b">
        <v>0</v>
      </c>
      <c r="N3770" s="4">
        <v>58</v>
      </c>
      <c r="O3770" s="16">
        <f>(E3770/D3770)*100</f>
        <v>107.65274999999998</v>
      </c>
      <c r="P3770" s="7">
        <f t="shared" si="176"/>
        <v>74.243275862068955</v>
      </c>
      <c r="Q3770" s="4" t="str">
        <f>LEFT(T3770,FIND("/",T3770,1)-1)</f>
        <v>theater</v>
      </c>
      <c r="R3770" s="4" t="str">
        <f>RIGHT(T3770,LEN(T3770)-FIND("/",T3770))</f>
        <v>musical</v>
      </c>
      <c r="S3770" s="4" t="b">
        <v>1</v>
      </c>
      <c r="T3770" s="4" t="s">
        <v>8305</v>
      </c>
    </row>
    <row r="3771" spans="1:20" ht="28.8" x14ac:dyDescent="0.3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11">
        <f t="shared" si="174"/>
        <v>42475.389803240738</v>
      </c>
      <c r="K3771" s="4">
        <v>1458138079</v>
      </c>
      <c r="L3771" s="11">
        <f t="shared" si="175"/>
        <v>42445.389803240738</v>
      </c>
      <c r="M3771" s="4" t="b">
        <v>0</v>
      </c>
      <c r="N3771" s="4">
        <v>15</v>
      </c>
      <c r="O3771" s="16">
        <f>(E3771/D3771)*100</f>
        <v>100</v>
      </c>
      <c r="P3771" s="7">
        <f t="shared" si="176"/>
        <v>73.333333333333329</v>
      </c>
      <c r="Q3771" s="4" t="str">
        <f>LEFT(T3771,FIND("/",T3771,1)-1)</f>
        <v>theater</v>
      </c>
      <c r="R3771" s="4" t="str">
        <f>RIGHT(T3771,LEN(T3771)-FIND("/",T3771))</f>
        <v>musical</v>
      </c>
      <c r="S3771" s="4" t="b">
        <v>1</v>
      </c>
      <c r="T3771" s="4" t="s">
        <v>8305</v>
      </c>
    </row>
    <row r="3772" spans="1:20" ht="28.8" x14ac:dyDescent="0.3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11">
        <f t="shared" si="174"/>
        <v>42168.722337962965</v>
      </c>
      <c r="K3772" s="4">
        <v>1431642010</v>
      </c>
      <c r="L3772" s="11">
        <f t="shared" si="175"/>
        <v>42138.722337962965</v>
      </c>
      <c r="M3772" s="4" t="b">
        <v>0</v>
      </c>
      <c r="N3772" s="4">
        <v>20</v>
      </c>
      <c r="O3772" s="16">
        <f>(E3772/D3772)*100</f>
        <v>100</v>
      </c>
      <c r="P3772" s="7">
        <f t="shared" si="176"/>
        <v>100</v>
      </c>
      <c r="Q3772" s="4" t="str">
        <f>LEFT(T3772,FIND("/",T3772,1)-1)</f>
        <v>theater</v>
      </c>
      <c r="R3772" s="4" t="str">
        <f>RIGHT(T3772,LEN(T3772)-FIND("/",T3772))</f>
        <v>musical</v>
      </c>
      <c r="S3772" s="4" t="b">
        <v>1</v>
      </c>
      <c r="T3772" s="4" t="s">
        <v>8305</v>
      </c>
    </row>
    <row r="3773" spans="1:20" x14ac:dyDescent="0.3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11">
        <f t="shared" si="174"/>
        <v>42507.791666666664</v>
      </c>
      <c r="K3773" s="4">
        <v>1462307652</v>
      </c>
      <c r="L3773" s="11">
        <f t="shared" si="175"/>
        <v>42493.64875</v>
      </c>
      <c r="M3773" s="4" t="b">
        <v>0</v>
      </c>
      <c r="N3773" s="4">
        <v>38</v>
      </c>
      <c r="O3773" s="16">
        <f>(E3773/D3773)*100</f>
        <v>146</v>
      </c>
      <c r="P3773" s="7">
        <f t="shared" si="176"/>
        <v>38.421052631578945</v>
      </c>
      <c r="Q3773" s="4" t="str">
        <f>LEFT(T3773,FIND("/",T3773,1)-1)</f>
        <v>theater</v>
      </c>
      <c r="R3773" s="4" t="str">
        <f>RIGHT(T3773,LEN(T3773)-FIND("/",T3773))</f>
        <v>musical</v>
      </c>
      <c r="S3773" s="4" t="b">
        <v>1</v>
      </c>
      <c r="T3773" s="4" t="s">
        <v>8305</v>
      </c>
    </row>
    <row r="3774" spans="1:20" x14ac:dyDescent="0.3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11">
        <f t="shared" si="174"/>
        <v>42703.041666666664</v>
      </c>
      <c r="K3774" s="4">
        <v>1478616506</v>
      </c>
      <c r="L3774" s="11">
        <f t="shared" si="175"/>
        <v>42682.408634259256</v>
      </c>
      <c r="M3774" s="4" t="b">
        <v>0</v>
      </c>
      <c r="N3774" s="4">
        <v>33</v>
      </c>
      <c r="O3774" s="16">
        <f>(E3774/D3774)*100</f>
        <v>110.2</v>
      </c>
      <c r="P3774" s="7">
        <f t="shared" si="176"/>
        <v>166.96969696969697</v>
      </c>
      <c r="Q3774" s="4" t="str">
        <f>LEFT(T3774,FIND("/",T3774,1)-1)</f>
        <v>theater</v>
      </c>
      <c r="R3774" s="4" t="str">
        <f>RIGHT(T3774,LEN(T3774)-FIND("/",T3774))</f>
        <v>musical</v>
      </c>
      <c r="S3774" s="4" t="b">
        <v>1</v>
      </c>
      <c r="T3774" s="4" t="s">
        <v>8305</v>
      </c>
    </row>
    <row r="3775" spans="1:20" x14ac:dyDescent="0.3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11">
        <f t="shared" si="174"/>
        <v>42688.880555555552</v>
      </c>
      <c r="K3775" s="4">
        <v>1476317247</v>
      </c>
      <c r="L3775" s="11">
        <f t="shared" si="175"/>
        <v>42655.79684027777</v>
      </c>
      <c r="M3775" s="4" t="b">
        <v>0</v>
      </c>
      <c r="N3775" s="4">
        <v>57</v>
      </c>
      <c r="O3775" s="16">
        <f>(E3775/D3775)*100</f>
        <v>108.2</v>
      </c>
      <c r="P3775" s="7">
        <f t="shared" si="176"/>
        <v>94.912280701754383</v>
      </c>
      <c r="Q3775" s="4" t="str">
        <f>LEFT(T3775,FIND("/",T3775,1)-1)</f>
        <v>theater</v>
      </c>
      <c r="R3775" s="4" t="str">
        <f>RIGHT(T3775,LEN(T3775)-FIND("/",T3775))</f>
        <v>musical</v>
      </c>
      <c r="S3775" s="4" t="b">
        <v>1</v>
      </c>
      <c r="T3775" s="4" t="s">
        <v>8305</v>
      </c>
    </row>
    <row r="3776" spans="1:20" ht="28.8" x14ac:dyDescent="0.3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11">
        <f t="shared" si="174"/>
        <v>42103.583969907406</v>
      </c>
      <c r="K3776" s="4">
        <v>1427223655</v>
      </c>
      <c r="L3776" s="11">
        <f t="shared" si="175"/>
        <v>42087.583969907406</v>
      </c>
      <c r="M3776" s="4" t="b">
        <v>0</v>
      </c>
      <c r="N3776" s="4">
        <v>25</v>
      </c>
      <c r="O3776" s="16">
        <f>(E3776/D3776)*100</f>
        <v>100</v>
      </c>
      <c r="P3776" s="7">
        <f t="shared" si="176"/>
        <v>100</v>
      </c>
      <c r="Q3776" s="4" t="str">
        <f>LEFT(T3776,FIND("/",T3776,1)-1)</f>
        <v>theater</v>
      </c>
      <c r="R3776" s="4" t="str">
        <f>RIGHT(T3776,LEN(T3776)-FIND("/",T3776))</f>
        <v>musical</v>
      </c>
      <c r="S3776" s="4" t="b">
        <v>1</v>
      </c>
      <c r="T3776" s="4" t="s">
        <v>8305</v>
      </c>
    </row>
    <row r="3777" spans="1:20" ht="28.8" x14ac:dyDescent="0.3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11">
        <f t="shared" si="174"/>
        <v>42102.958333333336</v>
      </c>
      <c r="K3777" s="4">
        <v>1426199843</v>
      </c>
      <c r="L3777" s="11">
        <f t="shared" si="175"/>
        <v>42075.734293981477</v>
      </c>
      <c r="M3777" s="4" t="b">
        <v>0</v>
      </c>
      <c r="N3777" s="4">
        <v>14</v>
      </c>
      <c r="O3777" s="16">
        <f>(E3777/D3777)*100</f>
        <v>100.25</v>
      </c>
      <c r="P3777" s="7">
        <f t="shared" si="176"/>
        <v>143.21428571428572</v>
      </c>
      <c r="Q3777" s="4" t="str">
        <f>LEFT(T3777,FIND("/",T3777,1)-1)</f>
        <v>theater</v>
      </c>
      <c r="R3777" s="4" t="str">
        <f>RIGHT(T3777,LEN(T3777)-FIND("/",T3777))</f>
        <v>musical</v>
      </c>
      <c r="S3777" s="4" t="b">
        <v>1</v>
      </c>
      <c r="T3777" s="4" t="s">
        <v>8305</v>
      </c>
    </row>
    <row r="3778" spans="1:20" ht="28.8" x14ac:dyDescent="0.3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11">
        <f t="shared" si="174"/>
        <v>41851.833333333328</v>
      </c>
      <c r="K3778" s="4">
        <v>1403599778</v>
      </c>
      <c r="L3778" s="11">
        <f t="shared" si="175"/>
        <v>41814.159467592588</v>
      </c>
      <c r="M3778" s="4" t="b">
        <v>0</v>
      </c>
      <c r="N3778" s="4">
        <v>94</v>
      </c>
      <c r="O3778" s="16">
        <f>(E3778/D3778)*100</f>
        <v>106.71250000000001</v>
      </c>
      <c r="P3778" s="7">
        <f t="shared" si="176"/>
        <v>90.819148936170208</v>
      </c>
      <c r="Q3778" s="4" t="str">
        <f>LEFT(T3778,FIND("/",T3778,1)-1)</f>
        <v>theater</v>
      </c>
      <c r="R3778" s="4" t="str">
        <f>RIGHT(T3778,LEN(T3778)-FIND("/",T3778))</f>
        <v>musical</v>
      </c>
      <c r="S3778" s="4" t="b">
        <v>1</v>
      </c>
      <c r="T3778" s="4" t="s">
        <v>8305</v>
      </c>
    </row>
    <row r="3779" spans="1:20" x14ac:dyDescent="0.3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11">
        <f t="shared" ref="J3779:J3842" si="177">(((I3779/60)/60)/24)+DATE(1970,1,1)+(-5/24)</f>
        <v>41908.958333333328</v>
      </c>
      <c r="K3779" s="4">
        <v>1409884821</v>
      </c>
      <c r="L3779" s="11">
        <f t="shared" ref="L3779:L3842" si="178">(((K3779/60)/60)/24)+DATE(1970,1,1)+(-5/24)</f>
        <v>41886.903020833335</v>
      </c>
      <c r="M3779" s="4" t="b">
        <v>0</v>
      </c>
      <c r="N3779" s="4">
        <v>59</v>
      </c>
      <c r="O3779" s="16">
        <f>(E3779/D3779)*100</f>
        <v>143.19999999999999</v>
      </c>
      <c r="P3779" s="7">
        <f t="shared" ref="P3779:P3842" si="179">(E3779/N3779)</f>
        <v>48.542372881355931</v>
      </c>
      <c r="Q3779" s="4" t="str">
        <f>LEFT(T3779,FIND("/",T3779,1)-1)</f>
        <v>theater</v>
      </c>
      <c r="R3779" s="4" t="str">
        <f>RIGHT(T3779,LEN(T3779)-FIND("/",T3779))</f>
        <v>musical</v>
      </c>
      <c r="S3779" s="4" t="b">
        <v>1</v>
      </c>
      <c r="T3779" s="4" t="s">
        <v>8305</v>
      </c>
    </row>
    <row r="3780" spans="1:20" x14ac:dyDescent="0.3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11">
        <f t="shared" si="177"/>
        <v>42049.610879629625</v>
      </c>
      <c r="K3780" s="4">
        <v>1418758780</v>
      </c>
      <c r="L3780" s="11">
        <f t="shared" si="178"/>
        <v>41989.610879629625</v>
      </c>
      <c r="M3780" s="4" t="b">
        <v>0</v>
      </c>
      <c r="N3780" s="4">
        <v>36</v>
      </c>
      <c r="O3780" s="16">
        <f>(E3780/D3780)*100</f>
        <v>105.04166666666667</v>
      </c>
      <c r="P3780" s="7">
        <f t="shared" si="179"/>
        <v>70.027777777777771</v>
      </c>
      <c r="Q3780" s="4" t="str">
        <f>LEFT(T3780,FIND("/",T3780,1)-1)</f>
        <v>theater</v>
      </c>
      <c r="R3780" s="4" t="str">
        <f>RIGHT(T3780,LEN(T3780)-FIND("/",T3780))</f>
        <v>musical</v>
      </c>
      <c r="S3780" s="4" t="b">
        <v>1</v>
      </c>
      <c r="T3780" s="4" t="s">
        <v>8305</v>
      </c>
    </row>
    <row r="3781" spans="1:20" x14ac:dyDescent="0.3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11">
        <f t="shared" si="177"/>
        <v>42455.48541666667</v>
      </c>
      <c r="K3781" s="4">
        <v>1456421940</v>
      </c>
      <c r="L3781" s="11">
        <f t="shared" si="178"/>
        <v>42425.527083333327</v>
      </c>
      <c r="M3781" s="4" t="b">
        <v>0</v>
      </c>
      <c r="N3781" s="4">
        <v>115</v>
      </c>
      <c r="O3781" s="16">
        <f>(E3781/D3781)*100</f>
        <v>103.98</v>
      </c>
      <c r="P3781" s="7">
        <f t="shared" si="179"/>
        <v>135.62608695652173</v>
      </c>
      <c r="Q3781" s="4" t="str">
        <f>LEFT(T3781,FIND("/",T3781,1)-1)</f>
        <v>theater</v>
      </c>
      <c r="R3781" s="4" t="str">
        <f>RIGHT(T3781,LEN(T3781)-FIND("/",T3781))</f>
        <v>musical</v>
      </c>
      <c r="S3781" s="4" t="b">
        <v>1</v>
      </c>
      <c r="T3781" s="4" t="s">
        <v>8305</v>
      </c>
    </row>
    <row r="3782" spans="1:20" ht="28.8" x14ac:dyDescent="0.3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11">
        <f t="shared" si="177"/>
        <v>42198.629166666658</v>
      </c>
      <c r="K3782" s="4">
        <v>1433999785</v>
      </c>
      <c r="L3782" s="11">
        <f t="shared" si="178"/>
        <v>42166.011400462965</v>
      </c>
      <c r="M3782" s="4" t="b">
        <v>0</v>
      </c>
      <c r="N3782" s="4">
        <v>30</v>
      </c>
      <c r="O3782" s="16">
        <f>(E3782/D3782)*100</f>
        <v>120</v>
      </c>
      <c r="P3782" s="7">
        <f t="shared" si="179"/>
        <v>100</v>
      </c>
      <c r="Q3782" s="4" t="str">
        <f>LEFT(T3782,FIND("/",T3782,1)-1)</f>
        <v>theater</v>
      </c>
      <c r="R3782" s="4" t="str">
        <f>RIGHT(T3782,LEN(T3782)-FIND("/",T3782))</f>
        <v>musical</v>
      </c>
      <c r="S3782" s="4" t="b">
        <v>1</v>
      </c>
      <c r="T3782" s="4" t="s">
        <v>8305</v>
      </c>
    </row>
    <row r="3783" spans="1:20" ht="28.8" x14ac:dyDescent="0.3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11">
        <f t="shared" si="177"/>
        <v>41890.674594907403</v>
      </c>
      <c r="K3783" s="4">
        <v>1408050685</v>
      </c>
      <c r="L3783" s="11">
        <f t="shared" si="178"/>
        <v>41865.674594907403</v>
      </c>
      <c r="M3783" s="4" t="b">
        <v>0</v>
      </c>
      <c r="N3783" s="4">
        <v>52</v>
      </c>
      <c r="O3783" s="16">
        <f>(E3783/D3783)*100</f>
        <v>109.66666666666667</v>
      </c>
      <c r="P3783" s="7">
        <f t="shared" si="179"/>
        <v>94.90384615384616</v>
      </c>
      <c r="Q3783" s="4" t="str">
        <f>LEFT(T3783,FIND("/",T3783,1)-1)</f>
        <v>theater</v>
      </c>
      <c r="R3783" s="4" t="str">
        <f>RIGHT(T3783,LEN(T3783)-FIND("/",T3783))</f>
        <v>musical</v>
      </c>
      <c r="S3783" s="4" t="b">
        <v>1</v>
      </c>
      <c r="T3783" s="4" t="s">
        <v>8305</v>
      </c>
    </row>
    <row r="3784" spans="1:20" ht="28.8" x14ac:dyDescent="0.3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11">
        <f t="shared" si="177"/>
        <v>42575.749999999993</v>
      </c>
      <c r="K3784" s="4">
        <v>1466887297</v>
      </c>
      <c r="L3784" s="11">
        <f t="shared" si="178"/>
        <v>42546.653900462967</v>
      </c>
      <c r="M3784" s="4" t="b">
        <v>0</v>
      </c>
      <c r="N3784" s="4">
        <v>27</v>
      </c>
      <c r="O3784" s="16">
        <f>(E3784/D3784)*100</f>
        <v>101.75</v>
      </c>
      <c r="P3784" s="7">
        <f t="shared" si="179"/>
        <v>75.370370370370367</v>
      </c>
      <c r="Q3784" s="4" t="str">
        <f>LEFT(T3784,FIND("/",T3784,1)-1)</f>
        <v>theater</v>
      </c>
      <c r="R3784" s="4" t="str">
        <f>RIGHT(T3784,LEN(T3784)-FIND("/",T3784))</f>
        <v>musical</v>
      </c>
      <c r="S3784" s="4" t="b">
        <v>1</v>
      </c>
      <c r="T3784" s="4" t="s">
        <v>8305</v>
      </c>
    </row>
    <row r="3785" spans="1:20" ht="28.8" x14ac:dyDescent="0.3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11">
        <f t="shared" si="177"/>
        <v>42444.458333333336</v>
      </c>
      <c r="K3785" s="4">
        <v>1455938520</v>
      </c>
      <c r="L3785" s="11">
        <f t="shared" si="178"/>
        <v>42419.931944444441</v>
      </c>
      <c r="M3785" s="4" t="b">
        <v>0</v>
      </c>
      <c r="N3785" s="4">
        <v>24</v>
      </c>
      <c r="O3785" s="16">
        <f>(E3785/D3785)*100</f>
        <v>128.91666666666666</v>
      </c>
      <c r="P3785" s="7">
        <f t="shared" si="179"/>
        <v>64.458333333333329</v>
      </c>
      <c r="Q3785" s="4" t="str">
        <f>LEFT(T3785,FIND("/",T3785,1)-1)</f>
        <v>theater</v>
      </c>
      <c r="R3785" s="4" t="str">
        <f>RIGHT(T3785,LEN(T3785)-FIND("/",T3785))</f>
        <v>musical</v>
      </c>
      <c r="S3785" s="4" t="b">
        <v>1</v>
      </c>
      <c r="T3785" s="4" t="s">
        <v>8305</v>
      </c>
    </row>
    <row r="3786" spans="1:20" ht="28.8" x14ac:dyDescent="0.3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11">
        <f t="shared" si="177"/>
        <v>42561.772361111107</v>
      </c>
      <c r="K3786" s="4">
        <v>1465601532</v>
      </c>
      <c r="L3786" s="11">
        <f t="shared" si="178"/>
        <v>42531.772361111107</v>
      </c>
      <c r="M3786" s="4" t="b">
        <v>0</v>
      </c>
      <c r="N3786" s="4">
        <v>10</v>
      </c>
      <c r="O3786" s="16">
        <f>(E3786/D3786)*100</f>
        <v>114.99999999999999</v>
      </c>
      <c r="P3786" s="7">
        <f t="shared" si="179"/>
        <v>115</v>
      </c>
      <c r="Q3786" s="4" t="str">
        <f>LEFT(T3786,FIND("/",T3786,1)-1)</f>
        <v>theater</v>
      </c>
      <c r="R3786" s="4" t="str">
        <f>RIGHT(T3786,LEN(T3786)-FIND("/",T3786))</f>
        <v>musical</v>
      </c>
      <c r="S3786" s="4" t="b">
        <v>1</v>
      </c>
      <c r="T3786" s="4" t="s">
        <v>8305</v>
      </c>
    </row>
    <row r="3787" spans="1:20" ht="28.8" x14ac:dyDescent="0.3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11">
        <f t="shared" si="177"/>
        <v>42584.210416666661</v>
      </c>
      <c r="K3787" s="4">
        <v>1467040769</v>
      </c>
      <c r="L3787" s="11">
        <f t="shared" si="178"/>
        <v>42548.430196759255</v>
      </c>
      <c r="M3787" s="4" t="b">
        <v>0</v>
      </c>
      <c r="N3787" s="4">
        <v>30</v>
      </c>
      <c r="O3787" s="16">
        <f>(E3787/D3787)*100</f>
        <v>150.75</v>
      </c>
      <c r="P3787" s="7">
        <f t="shared" si="179"/>
        <v>100.5</v>
      </c>
      <c r="Q3787" s="4" t="str">
        <f>LEFT(T3787,FIND("/",T3787,1)-1)</f>
        <v>theater</v>
      </c>
      <c r="R3787" s="4" t="str">
        <f>RIGHT(T3787,LEN(T3787)-FIND("/",T3787))</f>
        <v>musical</v>
      </c>
      <c r="S3787" s="4" t="b">
        <v>1</v>
      </c>
      <c r="T3787" s="4" t="s">
        <v>8305</v>
      </c>
    </row>
    <row r="3788" spans="1:20" x14ac:dyDescent="0.3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11">
        <f t="shared" si="177"/>
        <v>42516.829571759255</v>
      </c>
      <c r="K3788" s="4">
        <v>1461718475</v>
      </c>
      <c r="L3788" s="11">
        <f t="shared" si="178"/>
        <v>42486.829571759255</v>
      </c>
      <c r="M3788" s="4" t="b">
        <v>0</v>
      </c>
      <c r="N3788" s="4">
        <v>71</v>
      </c>
      <c r="O3788" s="16">
        <f>(E3788/D3788)*100</f>
        <v>110.96666666666665</v>
      </c>
      <c r="P3788" s="7">
        <f t="shared" si="179"/>
        <v>93.774647887323937</v>
      </c>
      <c r="Q3788" s="4" t="str">
        <f>LEFT(T3788,FIND("/",T3788,1)-1)</f>
        <v>theater</v>
      </c>
      <c r="R3788" s="4" t="str">
        <f>RIGHT(T3788,LEN(T3788)-FIND("/",T3788))</f>
        <v>musical</v>
      </c>
      <c r="S3788" s="4" t="b">
        <v>1</v>
      </c>
      <c r="T3788" s="4" t="s">
        <v>8305</v>
      </c>
    </row>
    <row r="3789" spans="1:20" ht="28.8" x14ac:dyDescent="0.3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11">
        <f t="shared" si="177"/>
        <v>42195.957638888889</v>
      </c>
      <c r="K3789" s="4">
        <v>1434113406</v>
      </c>
      <c r="L3789" s="11">
        <f t="shared" si="178"/>
        <v>42167.326458333329</v>
      </c>
      <c r="M3789" s="4" t="b">
        <v>0</v>
      </c>
      <c r="N3789" s="4">
        <v>10</v>
      </c>
      <c r="O3789" s="16">
        <f>(E3789/D3789)*100</f>
        <v>100.28571428571429</v>
      </c>
      <c r="P3789" s="7">
        <f t="shared" si="179"/>
        <v>35.1</v>
      </c>
      <c r="Q3789" s="4" t="str">
        <f>LEFT(T3789,FIND("/",T3789,1)-1)</f>
        <v>theater</v>
      </c>
      <c r="R3789" s="4" t="str">
        <f>RIGHT(T3789,LEN(T3789)-FIND("/",T3789))</f>
        <v>musical</v>
      </c>
      <c r="S3789" s="4" t="b">
        <v>1</v>
      </c>
      <c r="T3789" s="4" t="s">
        <v>8305</v>
      </c>
    </row>
    <row r="3790" spans="1:20" ht="57.6" x14ac:dyDescent="0.3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11">
        <f t="shared" si="177"/>
        <v>42361.470833333333</v>
      </c>
      <c r="K3790" s="4">
        <v>1448469719</v>
      </c>
      <c r="L3790" s="11">
        <f t="shared" si="178"/>
        <v>42333.487488425926</v>
      </c>
      <c r="M3790" s="4" t="b">
        <v>0</v>
      </c>
      <c r="N3790" s="4">
        <v>1</v>
      </c>
      <c r="O3790" s="16">
        <f>(E3790/D3790)*100</f>
        <v>0.66666666666666674</v>
      </c>
      <c r="P3790" s="7">
        <f t="shared" si="179"/>
        <v>500</v>
      </c>
      <c r="Q3790" s="4" t="str">
        <f>LEFT(T3790,FIND("/",T3790,1)-1)</f>
        <v>theater</v>
      </c>
      <c r="R3790" s="4" t="str">
        <f>RIGHT(T3790,LEN(T3790)-FIND("/",T3790))</f>
        <v>musical</v>
      </c>
      <c r="S3790" s="4" t="b">
        <v>0</v>
      </c>
      <c r="T3790" s="4" t="s">
        <v>8305</v>
      </c>
    </row>
    <row r="3791" spans="1:20" x14ac:dyDescent="0.3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11">
        <f t="shared" si="177"/>
        <v>42170.590486111112</v>
      </c>
      <c r="K3791" s="4">
        <v>1431630618</v>
      </c>
      <c r="L3791" s="11">
        <f t="shared" si="178"/>
        <v>42138.590486111112</v>
      </c>
      <c r="M3791" s="4" t="b">
        <v>0</v>
      </c>
      <c r="N3791" s="4">
        <v>4</v>
      </c>
      <c r="O3791" s="16">
        <f>(E3791/D3791)*100</f>
        <v>3.267605633802817</v>
      </c>
      <c r="P3791" s="7">
        <f t="shared" si="179"/>
        <v>29</v>
      </c>
      <c r="Q3791" s="4" t="str">
        <f>LEFT(T3791,FIND("/",T3791,1)-1)</f>
        <v>theater</v>
      </c>
      <c r="R3791" s="4" t="str">
        <f>RIGHT(T3791,LEN(T3791)-FIND("/",T3791))</f>
        <v>musical</v>
      </c>
      <c r="S3791" s="4" t="b">
        <v>0</v>
      </c>
      <c r="T3791" s="4" t="s">
        <v>8305</v>
      </c>
    </row>
    <row r="3792" spans="1:20" ht="28.8" x14ac:dyDescent="0.3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11">
        <f t="shared" si="177"/>
        <v>42696.5002662037</v>
      </c>
      <c r="K3792" s="4">
        <v>1477238423</v>
      </c>
      <c r="L3792" s="11">
        <f t="shared" si="178"/>
        <v>42666.458599537036</v>
      </c>
      <c r="M3792" s="4" t="b">
        <v>0</v>
      </c>
      <c r="N3792" s="4">
        <v>0</v>
      </c>
      <c r="O3792" s="16">
        <f>(E3792/D3792)*100</f>
        <v>0</v>
      </c>
      <c r="P3792" s="7" t="e">
        <f t="shared" si="179"/>
        <v>#DIV/0!</v>
      </c>
      <c r="Q3792" s="4" t="str">
        <f>LEFT(T3792,FIND("/",T3792,1)-1)</f>
        <v>theater</v>
      </c>
      <c r="R3792" s="4" t="str">
        <f>RIGHT(T3792,LEN(T3792)-FIND("/",T3792))</f>
        <v>musical</v>
      </c>
      <c r="S3792" s="4" t="b">
        <v>0</v>
      </c>
      <c r="T3792" s="4" t="s">
        <v>8305</v>
      </c>
    </row>
    <row r="3793" spans="1:20" x14ac:dyDescent="0.3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11">
        <f t="shared" si="177"/>
        <v>41826.4837037037</v>
      </c>
      <c r="K3793" s="4">
        <v>1399480592</v>
      </c>
      <c r="L3793" s="11">
        <f t="shared" si="178"/>
        <v>41766.4837037037</v>
      </c>
      <c r="M3793" s="4" t="b">
        <v>0</v>
      </c>
      <c r="N3793" s="4">
        <v>0</v>
      </c>
      <c r="O3793" s="16">
        <f>(E3793/D3793)*100</f>
        <v>0</v>
      </c>
      <c r="P3793" s="7" t="e">
        <f t="shared" si="179"/>
        <v>#DIV/0!</v>
      </c>
      <c r="Q3793" s="4" t="str">
        <f>LEFT(T3793,FIND("/",T3793,1)-1)</f>
        <v>theater</v>
      </c>
      <c r="R3793" s="4" t="str">
        <f>RIGHT(T3793,LEN(T3793)-FIND("/",T3793))</f>
        <v>musical</v>
      </c>
      <c r="S3793" s="4" t="b">
        <v>0</v>
      </c>
      <c r="T3793" s="4" t="s">
        <v>8305</v>
      </c>
    </row>
    <row r="3794" spans="1:20" x14ac:dyDescent="0.3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11">
        <f t="shared" si="177"/>
        <v>42200.238680555551</v>
      </c>
      <c r="K3794" s="4">
        <v>1434365022</v>
      </c>
      <c r="L3794" s="11">
        <f t="shared" si="178"/>
        <v>42170.238680555551</v>
      </c>
      <c r="M3794" s="4" t="b">
        <v>0</v>
      </c>
      <c r="N3794" s="4">
        <v>2</v>
      </c>
      <c r="O3794" s="16">
        <f>(E3794/D3794)*100</f>
        <v>0.27999999999999997</v>
      </c>
      <c r="P3794" s="7">
        <f t="shared" si="179"/>
        <v>17.5</v>
      </c>
      <c r="Q3794" s="4" t="str">
        <f>LEFT(T3794,FIND("/",T3794,1)-1)</f>
        <v>theater</v>
      </c>
      <c r="R3794" s="4" t="str">
        <f>RIGHT(T3794,LEN(T3794)-FIND("/",T3794))</f>
        <v>musical</v>
      </c>
      <c r="S3794" s="4" t="b">
        <v>0</v>
      </c>
      <c r="T3794" s="4" t="s">
        <v>8305</v>
      </c>
    </row>
    <row r="3795" spans="1:20" ht="28.8" x14ac:dyDescent="0.3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11">
        <f t="shared" si="177"/>
        <v>41989.73065972222</v>
      </c>
      <c r="K3795" s="4">
        <v>1416954729</v>
      </c>
      <c r="L3795" s="11">
        <f t="shared" si="178"/>
        <v>41968.73065972222</v>
      </c>
      <c r="M3795" s="4" t="b">
        <v>0</v>
      </c>
      <c r="N3795" s="4">
        <v>24</v>
      </c>
      <c r="O3795" s="16">
        <f>(E3795/D3795)*100</f>
        <v>59.657142857142851</v>
      </c>
      <c r="P3795" s="7">
        <f t="shared" si="179"/>
        <v>174</v>
      </c>
      <c r="Q3795" s="4" t="str">
        <f>LEFT(T3795,FIND("/",T3795,1)-1)</f>
        <v>theater</v>
      </c>
      <c r="R3795" s="4" t="str">
        <f>RIGHT(T3795,LEN(T3795)-FIND("/",T3795))</f>
        <v>musical</v>
      </c>
      <c r="S3795" s="4" t="b">
        <v>0</v>
      </c>
      <c r="T3795" s="4" t="s">
        <v>8305</v>
      </c>
    </row>
    <row r="3796" spans="1:20" ht="28.8" x14ac:dyDescent="0.3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11">
        <f t="shared" si="177"/>
        <v>42162.372152777774</v>
      </c>
      <c r="K3796" s="4">
        <v>1431093354</v>
      </c>
      <c r="L3796" s="11">
        <f t="shared" si="178"/>
        <v>42132.372152777774</v>
      </c>
      <c r="M3796" s="4" t="b">
        <v>0</v>
      </c>
      <c r="N3796" s="4">
        <v>1</v>
      </c>
      <c r="O3796" s="16">
        <f>(E3796/D3796)*100</f>
        <v>1</v>
      </c>
      <c r="P3796" s="7">
        <f t="shared" si="179"/>
        <v>50</v>
      </c>
      <c r="Q3796" s="4" t="str">
        <f>LEFT(T3796,FIND("/",T3796,1)-1)</f>
        <v>theater</v>
      </c>
      <c r="R3796" s="4" t="str">
        <f>RIGHT(T3796,LEN(T3796)-FIND("/",T3796))</f>
        <v>musical</v>
      </c>
      <c r="S3796" s="4" t="b">
        <v>0</v>
      </c>
      <c r="T3796" s="4" t="s">
        <v>8305</v>
      </c>
    </row>
    <row r="3797" spans="1:20" x14ac:dyDescent="0.3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11">
        <f t="shared" si="177"/>
        <v>42244.729166666664</v>
      </c>
      <c r="K3797" s="4">
        <v>1437042490</v>
      </c>
      <c r="L3797" s="11">
        <f t="shared" si="178"/>
        <v>42201.227893518517</v>
      </c>
      <c r="M3797" s="4" t="b">
        <v>0</v>
      </c>
      <c r="N3797" s="4">
        <v>2</v>
      </c>
      <c r="O3797" s="16">
        <f>(E3797/D3797)*100</f>
        <v>1.6666666666666667</v>
      </c>
      <c r="P3797" s="7">
        <f t="shared" si="179"/>
        <v>5</v>
      </c>
      <c r="Q3797" s="4" t="str">
        <f>LEFT(T3797,FIND("/",T3797,1)-1)</f>
        <v>theater</v>
      </c>
      <c r="R3797" s="4" t="str">
        <f>RIGHT(T3797,LEN(T3797)-FIND("/",T3797))</f>
        <v>musical</v>
      </c>
      <c r="S3797" s="4" t="b">
        <v>0</v>
      </c>
      <c r="T3797" s="4" t="s">
        <v>8305</v>
      </c>
    </row>
    <row r="3798" spans="1:20" x14ac:dyDescent="0.3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11">
        <f t="shared" si="177"/>
        <v>42748.821250000001</v>
      </c>
      <c r="K3798" s="4">
        <v>1479170556</v>
      </c>
      <c r="L3798" s="11">
        <f t="shared" si="178"/>
        <v>42688.821250000001</v>
      </c>
      <c r="M3798" s="4" t="b">
        <v>0</v>
      </c>
      <c r="N3798" s="4">
        <v>1</v>
      </c>
      <c r="O3798" s="16">
        <f>(E3798/D3798)*100</f>
        <v>4.4444444444444444E-3</v>
      </c>
      <c r="P3798" s="7">
        <f t="shared" si="179"/>
        <v>1</v>
      </c>
      <c r="Q3798" s="4" t="str">
        <f>LEFT(T3798,FIND("/",T3798,1)-1)</f>
        <v>theater</v>
      </c>
      <c r="R3798" s="4" t="str">
        <f>RIGHT(T3798,LEN(T3798)-FIND("/",T3798))</f>
        <v>musical</v>
      </c>
      <c r="S3798" s="4" t="b">
        <v>0</v>
      </c>
      <c r="T3798" s="4" t="s">
        <v>8305</v>
      </c>
    </row>
    <row r="3799" spans="1:20" ht="28.8" x14ac:dyDescent="0.3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11">
        <f t="shared" si="177"/>
        <v>42114.673206018517</v>
      </c>
      <c r="K3799" s="4">
        <v>1426972165</v>
      </c>
      <c r="L3799" s="11">
        <f t="shared" si="178"/>
        <v>42084.673206018517</v>
      </c>
      <c r="M3799" s="4" t="b">
        <v>0</v>
      </c>
      <c r="N3799" s="4">
        <v>37</v>
      </c>
      <c r="O3799" s="16">
        <f>(E3799/D3799)*100</f>
        <v>89.666666666666657</v>
      </c>
      <c r="P3799" s="7">
        <f t="shared" si="179"/>
        <v>145.40540540540542</v>
      </c>
      <c r="Q3799" s="4" t="str">
        <f>LEFT(T3799,FIND("/",T3799,1)-1)</f>
        <v>theater</v>
      </c>
      <c r="R3799" s="4" t="str">
        <f>RIGHT(T3799,LEN(T3799)-FIND("/",T3799))</f>
        <v>musical</v>
      </c>
      <c r="S3799" s="4" t="b">
        <v>0</v>
      </c>
      <c r="T3799" s="4" t="s">
        <v>8305</v>
      </c>
    </row>
    <row r="3800" spans="1:20" ht="28.8" x14ac:dyDescent="0.3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11">
        <f t="shared" si="177"/>
        <v>41861.514444444445</v>
      </c>
      <c r="K3800" s="4">
        <v>1405099248</v>
      </c>
      <c r="L3800" s="11">
        <f t="shared" si="178"/>
        <v>41831.514444444445</v>
      </c>
      <c r="M3800" s="4" t="b">
        <v>0</v>
      </c>
      <c r="N3800" s="4">
        <v>5</v>
      </c>
      <c r="O3800" s="16">
        <f>(E3800/D3800)*100</f>
        <v>1.4642857142857144</v>
      </c>
      <c r="P3800" s="7">
        <f t="shared" si="179"/>
        <v>205</v>
      </c>
      <c r="Q3800" s="4" t="str">
        <f>LEFT(T3800,FIND("/",T3800,1)-1)</f>
        <v>theater</v>
      </c>
      <c r="R3800" s="4" t="str">
        <f>RIGHT(T3800,LEN(T3800)-FIND("/",T3800))</f>
        <v>musical</v>
      </c>
      <c r="S3800" s="4" t="b">
        <v>0</v>
      </c>
      <c r="T3800" s="4" t="s">
        <v>8305</v>
      </c>
    </row>
    <row r="3801" spans="1:20" x14ac:dyDescent="0.3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11">
        <f t="shared" si="177"/>
        <v>42440.722719907404</v>
      </c>
      <c r="K3801" s="4">
        <v>1455142843</v>
      </c>
      <c r="L3801" s="11">
        <f t="shared" si="178"/>
        <v>42410.722719907404</v>
      </c>
      <c r="M3801" s="4" t="b">
        <v>0</v>
      </c>
      <c r="N3801" s="4">
        <v>4</v>
      </c>
      <c r="O3801" s="16">
        <f>(E3801/D3801)*100</f>
        <v>4.0199999999999996</v>
      </c>
      <c r="P3801" s="7">
        <f t="shared" si="179"/>
        <v>100.5</v>
      </c>
      <c r="Q3801" s="4" t="str">
        <f>LEFT(T3801,FIND("/",T3801,1)-1)</f>
        <v>theater</v>
      </c>
      <c r="R3801" s="4" t="str">
        <f>RIGHT(T3801,LEN(T3801)-FIND("/",T3801))</f>
        <v>musical</v>
      </c>
      <c r="S3801" s="4" t="b">
        <v>0</v>
      </c>
      <c r="T3801" s="4" t="s">
        <v>8305</v>
      </c>
    </row>
    <row r="3802" spans="1:20" ht="28.8" x14ac:dyDescent="0.3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11">
        <f t="shared" si="177"/>
        <v>42014.999305555553</v>
      </c>
      <c r="K3802" s="4">
        <v>1418146883</v>
      </c>
      <c r="L3802" s="11">
        <f t="shared" si="178"/>
        <v>41982.528738425921</v>
      </c>
      <c r="M3802" s="4" t="b">
        <v>0</v>
      </c>
      <c r="N3802" s="4">
        <v>16</v>
      </c>
      <c r="O3802" s="16">
        <f>(E3802/D3802)*100</f>
        <v>4.004545454545454</v>
      </c>
      <c r="P3802" s="7">
        <f t="shared" si="179"/>
        <v>55.0625</v>
      </c>
      <c r="Q3802" s="4" t="str">
        <f>LEFT(T3802,FIND("/",T3802,1)-1)</f>
        <v>theater</v>
      </c>
      <c r="R3802" s="4" t="str">
        <f>RIGHT(T3802,LEN(T3802)-FIND("/",T3802))</f>
        <v>musical</v>
      </c>
      <c r="S3802" s="4" t="b">
        <v>0</v>
      </c>
      <c r="T3802" s="4" t="s">
        <v>8305</v>
      </c>
    </row>
    <row r="3803" spans="1:20" ht="28.8" x14ac:dyDescent="0.3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11">
        <f t="shared" si="177"/>
        <v>42006.467777777776</v>
      </c>
      <c r="K3803" s="4">
        <v>1417536816</v>
      </c>
      <c r="L3803" s="11">
        <f t="shared" si="178"/>
        <v>41975.467777777776</v>
      </c>
      <c r="M3803" s="4" t="b">
        <v>0</v>
      </c>
      <c r="N3803" s="4">
        <v>9</v>
      </c>
      <c r="O3803" s="16">
        <f>(E3803/D3803)*100</f>
        <v>8.52</v>
      </c>
      <c r="P3803" s="7">
        <f t="shared" si="179"/>
        <v>47.333333333333336</v>
      </c>
      <c r="Q3803" s="4" t="str">
        <f>LEFT(T3803,FIND("/",T3803,1)-1)</f>
        <v>theater</v>
      </c>
      <c r="R3803" s="4" t="str">
        <f>RIGHT(T3803,LEN(T3803)-FIND("/",T3803))</f>
        <v>musical</v>
      </c>
      <c r="S3803" s="4" t="b">
        <v>0</v>
      </c>
      <c r="T3803" s="4" t="s">
        <v>8305</v>
      </c>
    </row>
    <row r="3804" spans="1:20" ht="28.8" x14ac:dyDescent="0.3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11">
        <f t="shared" si="177"/>
        <v>42298.917893518512</v>
      </c>
      <c r="K3804" s="4">
        <v>1442890906</v>
      </c>
      <c r="L3804" s="11">
        <f t="shared" si="178"/>
        <v>42268.917893518512</v>
      </c>
      <c r="M3804" s="4" t="b">
        <v>0</v>
      </c>
      <c r="N3804" s="4">
        <v>0</v>
      </c>
      <c r="O3804" s="16">
        <f>(E3804/D3804)*100</f>
        <v>0</v>
      </c>
      <c r="P3804" s="7" t="e">
        <f t="shared" si="179"/>
        <v>#DIV/0!</v>
      </c>
      <c r="Q3804" s="4" t="str">
        <f>LEFT(T3804,FIND("/",T3804,1)-1)</f>
        <v>theater</v>
      </c>
      <c r="R3804" s="4" t="str">
        <f>RIGHT(T3804,LEN(T3804)-FIND("/",T3804))</f>
        <v>musical</v>
      </c>
      <c r="S3804" s="4" t="b">
        <v>0</v>
      </c>
      <c r="T3804" s="4" t="s">
        <v>8305</v>
      </c>
    </row>
    <row r="3805" spans="1:20" x14ac:dyDescent="0.3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11">
        <f t="shared" si="177"/>
        <v>42433.763518518514</v>
      </c>
      <c r="K3805" s="4">
        <v>1454541568</v>
      </c>
      <c r="L3805" s="11">
        <f t="shared" si="178"/>
        <v>42403.763518518514</v>
      </c>
      <c r="M3805" s="4" t="b">
        <v>0</v>
      </c>
      <c r="N3805" s="4">
        <v>40</v>
      </c>
      <c r="O3805" s="16">
        <f>(E3805/D3805)*100</f>
        <v>19.650000000000002</v>
      </c>
      <c r="P3805" s="7">
        <f t="shared" si="179"/>
        <v>58.95</v>
      </c>
      <c r="Q3805" s="4" t="str">
        <f>LEFT(T3805,FIND("/",T3805,1)-1)</f>
        <v>theater</v>
      </c>
      <c r="R3805" s="4" t="str">
        <f>RIGHT(T3805,LEN(T3805)-FIND("/",T3805))</f>
        <v>musical</v>
      </c>
      <c r="S3805" s="4" t="b">
        <v>0</v>
      </c>
      <c r="T3805" s="4" t="s">
        <v>8305</v>
      </c>
    </row>
    <row r="3806" spans="1:20" ht="28.8" x14ac:dyDescent="0.3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11">
        <f t="shared" si="177"/>
        <v>42582.083333333336</v>
      </c>
      <c r="K3806" s="4">
        <v>1465172024</v>
      </c>
      <c r="L3806" s="11">
        <f t="shared" si="178"/>
        <v>42526.801203703704</v>
      </c>
      <c r="M3806" s="4" t="b">
        <v>0</v>
      </c>
      <c r="N3806" s="4">
        <v>0</v>
      </c>
      <c r="O3806" s="16">
        <f>(E3806/D3806)*100</f>
        <v>0</v>
      </c>
      <c r="P3806" s="7" t="e">
        <f t="shared" si="179"/>
        <v>#DIV/0!</v>
      </c>
      <c r="Q3806" s="4" t="str">
        <f>LEFT(T3806,FIND("/",T3806,1)-1)</f>
        <v>theater</v>
      </c>
      <c r="R3806" s="4" t="str">
        <f>RIGHT(T3806,LEN(T3806)-FIND("/",T3806))</f>
        <v>musical</v>
      </c>
      <c r="S3806" s="4" t="b">
        <v>0</v>
      </c>
      <c r="T3806" s="4" t="s">
        <v>8305</v>
      </c>
    </row>
    <row r="3807" spans="1:20" ht="28.8" x14ac:dyDescent="0.3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11">
        <f t="shared" si="177"/>
        <v>41909.678703703699</v>
      </c>
      <c r="K3807" s="4">
        <v>1406668640</v>
      </c>
      <c r="L3807" s="11">
        <f t="shared" si="178"/>
        <v>41849.678703703699</v>
      </c>
      <c r="M3807" s="4" t="b">
        <v>0</v>
      </c>
      <c r="N3807" s="4">
        <v>2</v>
      </c>
      <c r="O3807" s="16">
        <f>(E3807/D3807)*100</f>
        <v>2E-3</v>
      </c>
      <c r="P3807" s="7">
        <f t="shared" si="179"/>
        <v>1.5</v>
      </c>
      <c r="Q3807" s="4" t="str">
        <f>LEFT(T3807,FIND("/",T3807,1)-1)</f>
        <v>theater</v>
      </c>
      <c r="R3807" s="4" t="str">
        <f>RIGHT(T3807,LEN(T3807)-FIND("/",T3807))</f>
        <v>musical</v>
      </c>
      <c r="S3807" s="4" t="b">
        <v>0</v>
      </c>
      <c r="T3807" s="4" t="s">
        <v>8305</v>
      </c>
    </row>
    <row r="3808" spans="1:20" ht="28.8" x14ac:dyDescent="0.3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11">
        <f t="shared" si="177"/>
        <v>41819.050706018512</v>
      </c>
      <c r="K3808" s="4">
        <v>1402294381</v>
      </c>
      <c r="L3808" s="11">
        <f t="shared" si="178"/>
        <v>41799.050706018512</v>
      </c>
      <c r="M3808" s="4" t="b">
        <v>0</v>
      </c>
      <c r="N3808" s="4">
        <v>1</v>
      </c>
      <c r="O3808" s="16">
        <f>(E3808/D3808)*100</f>
        <v>6.6666666666666666E-2</v>
      </c>
      <c r="P3808" s="7">
        <f t="shared" si="179"/>
        <v>5</v>
      </c>
      <c r="Q3808" s="4" t="str">
        <f>LEFT(T3808,FIND("/",T3808,1)-1)</f>
        <v>theater</v>
      </c>
      <c r="R3808" s="4" t="str">
        <f>RIGHT(T3808,LEN(T3808)-FIND("/",T3808))</f>
        <v>musical</v>
      </c>
      <c r="S3808" s="4" t="b">
        <v>0</v>
      </c>
      <c r="T3808" s="4" t="s">
        <v>8305</v>
      </c>
    </row>
    <row r="3809" spans="1:20" ht="28.8" x14ac:dyDescent="0.3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11">
        <f t="shared" si="177"/>
        <v>42097.700682870367</v>
      </c>
      <c r="K3809" s="4">
        <v>1427492939</v>
      </c>
      <c r="L3809" s="11">
        <f t="shared" si="178"/>
        <v>42090.700682870367</v>
      </c>
      <c r="M3809" s="4" t="b">
        <v>0</v>
      </c>
      <c r="N3809" s="4">
        <v>9</v>
      </c>
      <c r="O3809" s="16">
        <f>(E3809/D3809)*100</f>
        <v>30.333333333333336</v>
      </c>
      <c r="P3809" s="7">
        <f t="shared" si="179"/>
        <v>50.555555555555557</v>
      </c>
      <c r="Q3809" s="4" t="str">
        <f>LEFT(T3809,FIND("/",T3809,1)-1)</f>
        <v>theater</v>
      </c>
      <c r="R3809" s="4" t="str">
        <f>RIGHT(T3809,LEN(T3809)-FIND("/",T3809))</f>
        <v>musical</v>
      </c>
      <c r="S3809" s="4" t="b">
        <v>0</v>
      </c>
      <c r="T3809" s="4" t="s">
        <v>8305</v>
      </c>
    </row>
    <row r="3810" spans="1:20" ht="28.8" x14ac:dyDescent="0.3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11">
        <f t="shared" si="177"/>
        <v>42119.203923611109</v>
      </c>
      <c r="K3810" s="4">
        <v>1424775219</v>
      </c>
      <c r="L3810" s="11">
        <f t="shared" si="178"/>
        <v>42059.24559027778</v>
      </c>
      <c r="M3810" s="4" t="b">
        <v>0</v>
      </c>
      <c r="N3810" s="4">
        <v>24</v>
      </c>
      <c r="O3810" s="16">
        <f>(E3810/D3810)*100</f>
        <v>100</v>
      </c>
      <c r="P3810" s="7">
        <f t="shared" si="179"/>
        <v>41.666666666666664</v>
      </c>
      <c r="Q3810" s="4" t="str">
        <f>LEFT(T3810,FIND("/",T3810,1)-1)</f>
        <v>theater</v>
      </c>
      <c r="R3810" s="4" t="str">
        <f>RIGHT(T3810,LEN(T3810)-FIND("/",T3810))</f>
        <v>plays</v>
      </c>
      <c r="S3810" s="4" t="b">
        <v>1</v>
      </c>
      <c r="T3810" s="4" t="s">
        <v>8271</v>
      </c>
    </row>
    <row r="3811" spans="1:20" ht="28.8" x14ac:dyDescent="0.3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11">
        <f t="shared" si="177"/>
        <v>41850.75</v>
      </c>
      <c r="K3811" s="4">
        <v>1402403907</v>
      </c>
      <c r="L3811" s="11">
        <f t="shared" si="178"/>
        <v>41800.318368055552</v>
      </c>
      <c r="M3811" s="4" t="b">
        <v>0</v>
      </c>
      <c r="N3811" s="4">
        <v>38</v>
      </c>
      <c r="O3811" s="16">
        <f>(E3811/D3811)*100</f>
        <v>101.25</v>
      </c>
      <c r="P3811" s="7">
        <f t="shared" si="179"/>
        <v>53.289473684210527</v>
      </c>
      <c r="Q3811" s="4" t="str">
        <f>LEFT(T3811,FIND("/",T3811,1)-1)</f>
        <v>theater</v>
      </c>
      <c r="R3811" s="4" t="str">
        <f>RIGHT(T3811,LEN(T3811)-FIND("/",T3811))</f>
        <v>plays</v>
      </c>
      <c r="S3811" s="4" t="b">
        <v>1</v>
      </c>
      <c r="T3811" s="4" t="s">
        <v>8271</v>
      </c>
    </row>
    <row r="3812" spans="1:20" ht="28.8" x14ac:dyDescent="0.3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11">
        <f t="shared" si="177"/>
        <v>42084.599050925921</v>
      </c>
      <c r="K3812" s="4">
        <v>1424377358</v>
      </c>
      <c r="L3812" s="11">
        <f t="shared" si="178"/>
        <v>42054.640717592592</v>
      </c>
      <c r="M3812" s="4" t="b">
        <v>0</v>
      </c>
      <c r="N3812" s="4">
        <v>26</v>
      </c>
      <c r="O3812" s="16">
        <f>(E3812/D3812)*100</f>
        <v>121.73333333333333</v>
      </c>
      <c r="P3812" s="7">
        <f t="shared" si="179"/>
        <v>70.230769230769226</v>
      </c>
      <c r="Q3812" s="4" t="str">
        <f>LEFT(T3812,FIND("/",T3812,1)-1)</f>
        <v>theater</v>
      </c>
      <c r="R3812" s="4" t="str">
        <f>RIGHT(T3812,LEN(T3812)-FIND("/",T3812))</f>
        <v>plays</v>
      </c>
      <c r="S3812" s="4" t="b">
        <v>1</v>
      </c>
      <c r="T3812" s="4" t="s">
        <v>8271</v>
      </c>
    </row>
    <row r="3813" spans="1:20" ht="28.8" x14ac:dyDescent="0.3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11">
        <f t="shared" si="177"/>
        <v>42521.249999999993</v>
      </c>
      <c r="K3813" s="4">
        <v>1461769373</v>
      </c>
      <c r="L3813" s="11">
        <f t="shared" si="178"/>
        <v>42487.418668981474</v>
      </c>
      <c r="M3813" s="4" t="b">
        <v>0</v>
      </c>
      <c r="N3813" s="4">
        <v>19</v>
      </c>
      <c r="O3813" s="16">
        <f>(E3813/D3813)*100</f>
        <v>330</v>
      </c>
      <c r="P3813" s="7">
        <f t="shared" si="179"/>
        <v>43.421052631578945</v>
      </c>
      <c r="Q3813" s="4" t="str">
        <f>LEFT(T3813,FIND("/",T3813,1)-1)</f>
        <v>theater</v>
      </c>
      <c r="R3813" s="4" t="str">
        <f>RIGHT(T3813,LEN(T3813)-FIND("/",T3813))</f>
        <v>plays</v>
      </c>
      <c r="S3813" s="4" t="b">
        <v>1</v>
      </c>
      <c r="T3813" s="4" t="s">
        <v>8271</v>
      </c>
    </row>
    <row r="3814" spans="1:20" ht="28.8" x14ac:dyDescent="0.3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11">
        <f t="shared" si="177"/>
        <v>42155.957638888889</v>
      </c>
      <c r="K3814" s="4">
        <v>1429120908</v>
      </c>
      <c r="L3814" s="11">
        <f t="shared" si="178"/>
        <v>42109.542916666665</v>
      </c>
      <c r="M3814" s="4" t="b">
        <v>0</v>
      </c>
      <c r="N3814" s="4">
        <v>11</v>
      </c>
      <c r="O3814" s="16">
        <f>(E3814/D3814)*100</f>
        <v>109.55</v>
      </c>
      <c r="P3814" s="7">
        <f t="shared" si="179"/>
        <v>199.18181818181819</v>
      </c>
      <c r="Q3814" s="4" t="str">
        <f>LEFT(T3814,FIND("/",T3814,1)-1)</f>
        <v>theater</v>
      </c>
      <c r="R3814" s="4" t="str">
        <f>RIGHT(T3814,LEN(T3814)-FIND("/",T3814))</f>
        <v>plays</v>
      </c>
      <c r="S3814" s="4" t="b">
        <v>1</v>
      </c>
      <c r="T3814" s="4" t="s">
        <v>8271</v>
      </c>
    </row>
    <row r="3815" spans="1:20" ht="28.8" x14ac:dyDescent="0.3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11">
        <f t="shared" si="177"/>
        <v>42535.696527777771</v>
      </c>
      <c r="K3815" s="4">
        <v>1462603021</v>
      </c>
      <c r="L3815" s="11">
        <f t="shared" si="178"/>
        <v>42497.067372685182</v>
      </c>
      <c r="M3815" s="4" t="b">
        <v>0</v>
      </c>
      <c r="N3815" s="4">
        <v>27</v>
      </c>
      <c r="O3815" s="16">
        <f>(E3815/D3815)*100</f>
        <v>100.95190476190474</v>
      </c>
      <c r="P3815" s="7">
        <f t="shared" si="179"/>
        <v>78.518148148148143</v>
      </c>
      <c r="Q3815" s="4" t="str">
        <f>LEFT(T3815,FIND("/",T3815,1)-1)</f>
        <v>theater</v>
      </c>
      <c r="R3815" s="4" t="str">
        <f>RIGHT(T3815,LEN(T3815)-FIND("/",T3815))</f>
        <v>plays</v>
      </c>
      <c r="S3815" s="4" t="b">
        <v>1</v>
      </c>
      <c r="T3815" s="4" t="s">
        <v>8271</v>
      </c>
    </row>
    <row r="3816" spans="1:20" ht="28.8" x14ac:dyDescent="0.3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11">
        <f t="shared" si="177"/>
        <v>42094.957638888889</v>
      </c>
      <c r="K3816" s="4">
        <v>1424727712</v>
      </c>
      <c r="L3816" s="11">
        <f t="shared" si="178"/>
        <v>42058.695740740739</v>
      </c>
      <c r="M3816" s="4" t="b">
        <v>0</v>
      </c>
      <c r="N3816" s="4">
        <v>34</v>
      </c>
      <c r="O3816" s="16">
        <f>(E3816/D3816)*100</f>
        <v>140.13333333333333</v>
      </c>
      <c r="P3816" s="7">
        <f t="shared" si="179"/>
        <v>61.823529411764703</v>
      </c>
      <c r="Q3816" s="4" t="str">
        <f>LEFT(T3816,FIND("/",T3816,1)-1)</f>
        <v>theater</v>
      </c>
      <c r="R3816" s="4" t="str">
        <f>RIGHT(T3816,LEN(T3816)-FIND("/",T3816))</f>
        <v>plays</v>
      </c>
      <c r="S3816" s="4" t="b">
        <v>1</v>
      </c>
      <c r="T3816" s="4" t="s">
        <v>8271</v>
      </c>
    </row>
    <row r="3817" spans="1:20" x14ac:dyDescent="0.3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11">
        <f t="shared" si="177"/>
        <v>42236.749999999993</v>
      </c>
      <c r="K3817" s="4">
        <v>1437545657</v>
      </c>
      <c r="L3817" s="11">
        <f t="shared" si="178"/>
        <v>42207.051585648143</v>
      </c>
      <c r="M3817" s="4" t="b">
        <v>0</v>
      </c>
      <c r="N3817" s="4">
        <v>20</v>
      </c>
      <c r="O3817" s="16">
        <f>(E3817/D3817)*100</f>
        <v>100.001</v>
      </c>
      <c r="P3817" s="7">
        <f t="shared" si="179"/>
        <v>50.000500000000002</v>
      </c>
      <c r="Q3817" s="4" t="str">
        <f>LEFT(T3817,FIND("/",T3817,1)-1)</f>
        <v>theater</v>
      </c>
      <c r="R3817" s="4" t="str">
        <f>RIGHT(T3817,LEN(T3817)-FIND("/",T3817))</f>
        <v>plays</v>
      </c>
      <c r="S3817" s="4" t="b">
        <v>1</v>
      </c>
      <c r="T3817" s="4" t="s">
        <v>8271</v>
      </c>
    </row>
    <row r="3818" spans="1:20" ht="43.2" x14ac:dyDescent="0.3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11">
        <f t="shared" si="177"/>
        <v>41837.481747685182</v>
      </c>
      <c r="K3818" s="4">
        <v>1403022823</v>
      </c>
      <c r="L3818" s="11">
        <f t="shared" si="178"/>
        <v>41807.481747685182</v>
      </c>
      <c r="M3818" s="4" t="b">
        <v>0</v>
      </c>
      <c r="N3818" s="4">
        <v>37</v>
      </c>
      <c r="O3818" s="16">
        <f>(E3818/D3818)*100</f>
        <v>119.238</v>
      </c>
      <c r="P3818" s="7">
        <f t="shared" si="179"/>
        <v>48.339729729729726</v>
      </c>
      <c r="Q3818" s="4" t="str">
        <f>LEFT(T3818,FIND("/",T3818,1)-1)</f>
        <v>theater</v>
      </c>
      <c r="R3818" s="4" t="str">
        <f>RIGHT(T3818,LEN(T3818)-FIND("/",T3818))</f>
        <v>plays</v>
      </c>
      <c r="S3818" s="4" t="b">
        <v>1</v>
      </c>
      <c r="T3818" s="4" t="s">
        <v>8271</v>
      </c>
    </row>
    <row r="3819" spans="1:20" ht="28.8" x14ac:dyDescent="0.3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11">
        <f t="shared" si="177"/>
        <v>42300.957638888889</v>
      </c>
      <c r="K3819" s="4">
        <v>1444236216</v>
      </c>
      <c r="L3819" s="11">
        <f t="shared" si="178"/>
        <v>42284.488611111105</v>
      </c>
      <c r="M3819" s="4" t="b">
        <v>0</v>
      </c>
      <c r="N3819" s="4">
        <v>20</v>
      </c>
      <c r="O3819" s="16">
        <f>(E3819/D3819)*100</f>
        <v>107.25</v>
      </c>
      <c r="P3819" s="7">
        <f t="shared" si="179"/>
        <v>107.25</v>
      </c>
      <c r="Q3819" s="4" t="str">
        <f>LEFT(T3819,FIND("/",T3819,1)-1)</f>
        <v>theater</v>
      </c>
      <c r="R3819" s="4" t="str">
        <f>RIGHT(T3819,LEN(T3819)-FIND("/",T3819))</f>
        <v>plays</v>
      </c>
      <c r="S3819" s="4" t="b">
        <v>1</v>
      </c>
      <c r="T3819" s="4" t="s">
        <v>8271</v>
      </c>
    </row>
    <row r="3820" spans="1:20" x14ac:dyDescent="0.3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11">
        <f t="shared" si="177"/>
        <v>42075.592384259253</v>
      </c>
      <c r="K3820" s="4">
        <v>1423599182</v>
      </c>
      <c r="L3820" s="11">
        <f t="shared" si="178"/>
        <v>42045.634050925924</v>
      </c>
      <c r="M3820" s="4" t="b">
        <v>0</v>
      </c>
      <c r="N3820" s="4">
        <v>10</v>
      </c>
      <c r="O3820" s="16">
        <f>(E3820/D3820)*100</f>
        <v>227.99999999999997</v>
      </c>
      <c r="P3820" s="7">
        <f t="shared" si="179"/>
        <v>57</v>
      </c>
      <c r="Q3820" s="4" t="str">
        <f>LEFT(T3820,FIND("/",T3820,1)-1)</f>
        <v>theater</v>
      </c>
      <c r="R3820" s="4" t="str">
        <f>RIGHT(T3820,LEN(T3820)-FIND("/",T3820))</f>
        <v>plays</v>
      </c>
      <c r="S3820" s="4" t="b">
        <v>1</v>
      </c>
      <c r="T3820" s="4" t="s">
        <v>8271</v>
      </c>
    </row>
    <row r="3821" spans="1:20" ht="28.8" x14ac:dyDescent="0.3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11">
        <f t="shared" si="177"/>
        <v>42202.668055555558</v>
      </c>
      <c r="K3821" s="4">
        <v>1435554104</v>
      </c>
      <c r="L3821" s="11">
        <f t="shared" si="178"/>
        <v>42184.001203703701</v>
      </c>
      <c r="M3821" s="4" t="b">
        <v>0</v>
      </c>
      <c r="N3821" s="4">
        <v>26</v>
      </c>
      <c r="O3821" s="16">
        <f>(E3821/D3821)*100</f>
        <v>106.4</v>
      </c>
      <c r="P3821" s="7">
        <f t="shared" si="179"/>
        <v>40.92307692307692</v>
      </c>
      <c r="Q3821" s="4" t="str">
        <f>LEFT(T3821,FIND("/",T3821,1)-1)</f>
        <v>theater</v>
      </c>
      <c r="R3821" s="4" t="str">
        <f>RIGHT(T3821,LEN(T3821)-FIND("/",T3821))</f>
        <v>plays</v>
      </c>
      <c r="S3821" s="4" t="b">
        <v>1</v>
      </c>
      <c r="T3821" s="4" t="s">
        <v>8271</v>
      </c>
    </row>
    <row r="3822" spans="1:20" ht="28.8" x14ac:dyDescent="0.3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11">
        <f t="shared" si="177"/>
        <v>42190.443483796298</v>
      </c>
      <c r="K3822" s="4">
        <v>1433518717</v>
      </c>
      <c r="L3822" s="11">
        <f t="shared" si="178"/>
        <v>42160.443483796298</v>
      </c>
      <c r="M3822" s="4" t="b">
        <v>0</v>
      </c>
      <c r="N3822" s="4">
        <v>20</v>
      </c>
      <c r="O3822" s="16">
        <f>(E3822/D3822)*100</f>
        <v>143.33333333333334</v>
      </c>
      <c r="P3822" s="7">
        <f t="shared" si="179"/>
        <v>21.5</v>
      </c>
      <c r="Q3822" s="4" t="str">
        <f>LEFT(T3822,FIND("/",T3822,1)-1)</f>
        <v>theater</v>
      </c>
      <c r="R3822" s="4" t="str">
        <f>RIGHT(T3822,LEN(T3822)-FIND("/",T3822))</f>
        <v>plays</v>
      </c>
      <c r="S3822" s="4" t="b">
        <v>1</v>
      </c>
      <c r="T3822" s="4" t="s">
        <v>8271</v>
      </c>
    </row>
    <row r="3823" spans="1:20" ht="28.8" x14ac:dyDescent="0.3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11">
        <f t="shared" si="177"/>
        <v>42372.972303240742</v>
      </c>
      <c r="K3823" s="4">
        <v>1449116407</v>
      </c>
      <c r="L3823" s="11">
        <f t="shared" si="178"/>
        <v>42340.972303240742</v>
      </c>
      <c r="M3823" s="4" t="b">
        <v>0</v>
      </c>
      <c r="N3823" s="4">
        <v>46</v>
      </c>
      <c r="O3823" s="16">
        <f>(E3823/D3823)*100</f>
        <v>104.54285714285714</v>
      </c>
      <c r="P3823" s="7">
        <f t="shared" si="179"/>
        <v>79.543478260869563</v>
      </c>
      <c r="Q3823" s="4" t="str">
        <f>LEFT(T3823,FIND("/",T3823,1)-1)</f>
        <v>theater</v>
      </c>
      <c r="R3823" s="4" t="str">
        <f>RIGHT(T3823,LEN(T3823)-FIND("/",T3823))</f>
        <v>plays</v>
      </c>
      <c r="S3823" s="4" t="b">
        <v>1</v>
      </c>
      <c r="T3823" s="4" t="s">
        <v>8271</v>
      </c>
    </row>
    <row r="3824" spans="1:20" ht="28.8" x14ac:dyDescent="0.3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11">
        <f t="shared" si="177"/>
        <v>42388.749305555553</v>
      </c>
      <c r="K3824" s="4">
        <v>1448136417</v>
      </c>
      <c r="L3824" s="11">
        <f t="shared" si="178"/>
        <v>42329.629826388882</v>
      </c>
      <c r="M3824" s="4" t="b">
        <v>0</v>
      </c>
      <c r="N3824" s="4">
        <v>76</v>
      </c>
      <c r="O3824" s="16">
        <f>(E3824/D3824)*100</f>
        <v>110.02000000000001</v>
      </c>
      <c r="P3824" s="7">
        <f t="shared" si="179"/>
        <v>72.381578947368425</v>
      </c>
      <c r="Q3824" s="4" t="str">
        <f>LEFT(T3824,FIND("/",T3824,1)-1)</f>
        <v>theater</v>
      </c>
      <c r="R3824" s="4" t="str">
        <f>RIGHT(T3824,LEN(T3824)-FIND("/",T3824))</f>
        <v>plays</v>
      </c>
      <c r="S3824" s="4" t="b">
        <v>1</v>
      </c>
      <c r="T3824" s="4" t="s">
        <v>8271</v>
      </c>
    </row>
    <row r="3825" spans="1:20" ht="28.8" x14ac:dyDescent="0.3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11">
        <f t="shared" si="177"/>
        <v>42204.957638888889</v>
      </c>
      <c r="K3825" s="4">
        <v>1434405044</v>
      </c>
      <c r="L3825" s="11">
        <f t="shared" si="178"/>
        <v>42170.701898148145</v>
      </c>
      <c r="M3825" s="4" t="b">
        <v>0</v>
      </c>
      <c r="N3825" s="4">
        <v>41</v>
      </c>
      <c r="O3825" s="16">
        <f>(E3825/D3825)*100</f>
        <v>106</v>
      </c>
      <c r="P3825" s="7">
        <f t="shared" si="179"/>
        <v>64.634146341463421</v>
      </c>
      <c r="Q3825" s="4" t="str">
        <f>LEFT(T3825,FIND("/",T3825,1)-1)</f>
        <v>theater</v>
      </c>
      <c r="R3825" s="4" t="str">
        <f>RIGHT(T3825,LEN(T3825)-FIND("/",T3825))</f>
        <v>plays</v>
      </c>
      <c r="S3825" s="4" t="b">
        <v>1</v>
      </c>
      <c r="T3825" s="4" t="s">
        <v>8271</v>
      </c>
    </row>
    <row r="3826" spans="1:20" ht="28.8" x14ac:dyDescent="0.3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11">
        <f t="shared" si="177"/>
        <v>42583.361805555549</v>
      </c>
      <c r="K3826" s="4">
        <v>1469026903</v>
      </c>
      <c r="L3826" s="11">
        <f t="shared" si="178"/>
        <v>42571.417858796289</v>
      </c>
      <c r="M3826" s="4" t="b">
        <v>0</v>
      </c>
      <c r="N3826" s="4">
        <v>7</v>
      </c>
      <c r="O3826" s="16">
        <f>(E3826/D3826)*100</f>
        <v>108</v>
      </c>
      <c r="P3826" s="7">
        <f t="shared" si="179"/>
        <v>38.571428571428569</v>
      </c>
      <c r="Q3826" s="4" t="str">
        <f>LEFT(T3826,FIND("/",T3826,1)-1)</f>
        <v>theater</v>
      </c>
      <c r="R3826" s="4" t="str">
        <f>RIGHT(T3826,LEN(T3826)-FIND("/",T3826))</f>
        <v>plays</v>
      </c>
      <c r="S3826" s="4" t="b">
        <v>1</v>
      </c>
      <c r="T3826" s="4" t="s">
        <v>8271</v>
      </c>
    </row>
    <row r="3827" spans="1:20" ht="28.8" x14ac:dyDescent="0.3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11">
        <f t="shared" si="177"/>
        <v>42171.861273148148</v>
      </c>
      <c r="K3827" s="4">
        <v>1432690814</v>
      </c>
      <c r="L3827" s="11">
        <f t="shared" si="178"/>
        <v>42150.861273148148</v>
      </c>
      <c r="M3827" s="4" t="b">
        <v>0</v>
      </c>
      <c r="N3827" s="4">
        <v>49</v>
      </c>
      <c r="O3827" s="16">
        <f>(E3827/D3827)*100</f>
        <v>105.42</v>
      </c>
      <c r="P3827" s="7">
        <f t="shared" si="179"/>
        <v>107.57142857142857</v>
      </c>
      <c r="Q3827" s="4" t="str">
        <f>LEFT(T3827,FIND("/",T3827,1)-1)</f>
        <v>theater</v>
      </c>
      <c r="R3827" s="4" t="str">
        <f>RIGHT(T3827,LEN(T3827)-FIND("/",T3827))</f>
        <v>plays</v>
      </c>
      <c r="S3827" s="4" t="b">
        <v>1</v>
      </c>
      <c r="T3827" s="4" t="s">
        <v>8271</v>
      </c>
    </row>
    <row r="3828" spans="1:20" x14ac:dyDescent="0.3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11">
        <f t="shared" si="177"/>
        <v>42131.215208333328</v>
      </c>
      <c r="K3828" s="4">
        <v>1428401394</v>
      </c>
      <c r="L3828" s="11">
        <f t="shared" si="178"/>
        <v>42101.215208333328</v>
      </c>
      <c r="M3828" s="4" t="b">
        <v>0</v>
      </c>
      <c r="N3828" s="4">
        <v>26</v>
      </c>
      <c r="O3828" s="16">
        <f>(E3828/D3828)*100</f>
        <v>119.16666666666667</v>
      </c>
      <c r="P3828" s="7">
        <f t="shared" si="179"/>
        <v>27.5</v>
      </c>
      <c r="Q3828" s="4" t="str">
        <f>LEFT(T3828,FIND("/",T3828,1)-1)</f>
        <v>theater</v>
      </c>
      <c r="R3828" s="4" t="str">
        <f>RIGHT(T3828,LEN(T3828)-FIND("/",T3828))</f>
        <v>plays</v>
      </c>
      <c r="S3828" s="4" t="b">
        <v>1</v>
      </c>
      <c r="T3828" s="4" t="s">
        <v>8271</v>
      </c>
    </row>
    <row r="3829" spans="1:20" ht="28.8" x14ac:dyDescent="0.3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11">
        <f t="shared" si="177"/>
        <v>42089.791666666664</v>
      </c>
      <c r="K3829" s="4">
        <v>1422656201</v>
      </c>
      <c r="L3829" s="11">
        <f t="shared" si="178"/>
        <v>42034.719918981478</v>
      </c>
      <c r="M3829" s="4" t="b">
        <v>0</v>
      </c>
      <c r="N3829" s="4">
        <v>65</v>
      </c>
      <c r="O3829" s="16">
        <f>(E3829/D3829)*100</f>
        <v>152.66666666666666</v>
      </c>
      <c r="P3829" s="7">
        <f t="shared" si="179"/>
        <v>70.461538461538467</v>
      </c>
      <c r="Q3829" s="4" t="str">
        <f>LEFT(T3829,FIND("/",T3829,1)-1)</f>
        <v>theater</v>
      </c>
      <c r="R3829" s="4" t="str">
        <f>RIGHT(T3829,LEN(T3829)-FIND("/",T3829))</f>
        <v>plays</v>
      </c>
      <c r="S3829" s="4" t="b">
        <v>1</v>
      </c>
      <c r="T3829" s="4" t="s">
        <v>8271</v>
      </c>
    </row>
    <row r="3830" spans="1:20" ht="28.8" x14ac:dyDescent="0.3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11">
        <f t="shared" si="177"/>
        <v>42004.360960648148</v>
      </c>
      <c r="K3830" s="4">
        <v>1414845587</v>
      </c>
      <c r="L3830" s="11">
        <f t="shared" si="178"/>
        <v>41944.319293981483</v>
      </c>
      <c r="M3830" s="4" t="b">
        <v>0</v>
      </c>
      <c r="N3830" s="4">
        <v>28</v>
      </c>
      <c r="O3830" s="16">
        <f>(E3830/D3830)*100</f>
        <v>100</v>
      </c>
      <c r="P3830" s="7">
        <f t="shared" si="179"/>
        <v>178.57142857142858</v>
      </c>
      <c r="Q3830" s="4" t="str">
        <f>LEFT(T3830,FIND("/",T3830,1)-1)</f>
        <v>theater</v>
      </c>
      <c r="R3830" s="4" t="str">
        <f>RIGHT(T3830,LEN(T3830)-FIND("/",T3830))</f>
        <v>plays</v>
      </c>
      <c r="S3830" s="4" t="b">
        <v>1</v>
      </c>
      <c r="T3830" s="4" t="s">
        <v>8271</v>
      </c>
    </row>
    <row r="3831" spans="1:20" ht="28.8" x14ac:dyDescent="0.3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11">
        <f t="shared" si="177"/>
        <v>42613.657071759262</v>
      </c>
      <c r="K3831" s="4">
        <v>1470948371</v>
      </c>
      <c r="L3831" s="11">
        <f t="shared" si="178"/>
        <v>42593.657071759262</v>
      </c>
      <c r="M3831" s="4" t="b">
        <v>0</v>
      </c>
      <c r="N3831" s="4">
        <v>8</v>
      </c>
      <c r="O3831" s="16">
        <f>(E3831/D3831)*100</f>
        <v>100.2</v>
      </c>
      <c r="P3831" s="7">
        <f t="shared" si="179"/>
        <v>62.625</v>
      </c>
      <c r="Q3831" s="4" t="str">
        <f>LEFT(T3831,FIND("/",T3831,1)-1)</f>
        <v>theater</v>
      </c>
      <c r="R3831" s="4" t="str">
        <f>RIGHT(T3831,LEN(T3831)-FIND("/",T3831))</f>
        <v>plays</v>
      </c>
      <c r="S3831" s="4" t="b">
        <v>1</v>
      </c>
      <c r="T3831" s="4" t="s">
        <v>8271</v>
      </c>
    </row>
    <row r="3832" spans="1:20" x14ac:dyDescent="0.3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11">
        <f t="shared" si="177"/>
        <v>42517.532534722217</v>
      </c>
      <c r="K3832" s="4">
        <v>1463161611</v>
      </c>
      <c r="L3832" s="11">
        <f t="shared" si="178"/>
        <v>42503.532534722217</v>
      </c>
      <c r="M3832" s="4" t="b">
        <v>0</v>
      </c>
      <c r="N3832" s="4">
        <v>3</v>
      </c>
      <c r="O3832" s="16">
        <f>(E3832/D3832)*100</f>
        <v>225</v>
      </c>
      <c r="P3832" s="7">
        <f t="shared" si="179"/>
        <v>75</v>
      </c>
      <c r="Q3832" s="4" t="str">
        <f>LEFT(T3832,FIND("/",T3832,1)-1)</f>
        <v>theater</v>
      </c>
      <c r="R3832" s="4" t="str">
        <f>RIGHT(T3832,LEN(T3832)-FIND("/",T3832))</f>
        <v>plays</v>
      </c>
      <c r="S3832" s="4" t="b">
        <v>1</v>
      </c>
      <c r="T3832" s="4" t="s">
        <v>8271</v>
      </c>
    </row>
    <row r="3833" spans="1:20" ht="28.8" x14ac:dyDescent="0.3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11">
        <f t="shared" si="177"/>
        <v>41948.682233796295</v>
      </c>
      <c r="K3833" s="4">
        <v>1413404545</v>
      </c>
      <c r="L3833" s="11">
        <f t="shared" si="178"/>
        <v>41927.640567129631</v>
      </c>
      <c r="M3833" s="4" t="b">
        <v>0</v>
      </c>
      <c r="N3833" s="4">
        <v>9</v>
      </c>
      <c r="O3833" s="16">
        <f>(E3833/D3833)*100</f>
        <v>106.02199999999999</v>
      </c>
      <c r="P3833" s="7">
        <f t="shared" si="179"/>
        <v>58.901111111111113</v>
      </c>
      <c r="Q3833" s="4" t="str">
        <f>LEFT(T3833,FIND("/",T3833,1)-1)</f>
        <v>theater</v>
      </c>
      <c r="R3833" s="4" t="str">
        <f>RIGHT(T3833,LEN(T3833)-FIND("/",T3833))</f>
        <v>plays</v>
      </c>
      <c r="S3833" s="4" t="b">
        <v>1</v>
      </c>
      <c r="T3833" s="4" t="s">
        <v>8271</v>
      </c>
    </row>
    <row r="3834" spans="1:20" ht="28.8" x14ac:dyDescent="0.3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11">
        <f t="shared" si="177"/>
        <v>42419.906655092585</v>
      </c>
      <c r="K3834" s="4">
        <v>1452048335</v>
      </c>
      <c r="L3834" s="11">
        <f t="shared" si="178"/>
        <v>42374.906655092585</v>
      </c>
      <c r="M3834" s="4" t="b">
        <v>0</v>
      </c>
      <c r="N3834" s="4">
        <v>9</v>
      </c>
      <c r="O3834" s="16">
        <f>(E3834/D3834)*100</f>
        <v>104.66666666666666</v>
      </c>
      <c r="P3834" s="7">
        <f t="shared" si="179"/>
        <v>139.55555555555554</v>
      </c>
      <c r="Q3834" s="4" t="str">
        <f>LEFT(T3834,FIND("/",T3834,1)-1)</f>
        <v>theater</v>
      </c>
      <c r="R3834" s="4" t="str">
        <f>RIGHT(T3834,LEN(T3834)-FIND("/",T3834))</f>
        <v>plays</v>
      </c>
      <c r="S3834" s="4" t="b">
        <v>1</v>
      </c>
      <c r="T3834" s="4" t="s">
        <v>8271</v>
      </c>
    </row>
    <row r="3835" spans="1:20" ht="28.8" x14ac:dyDescent="0.3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11">
        <f t="shared" si="177"/>
        <v>41974.589583333327</v>
      </c>
      <c r="K3835" s="4">
        <v>1416516972</v>
      </c>
      <c r="L3835" s="11">
        <f t="shared" si="178"/>
        <v>41963.66402777777</v>
      </c>
      <c r="M3835" s="4" t="b">
        <v>0</v>
      </c>
      <c r="N3835" s="4">
        <v>20</v>
      </c>
      <c r="O3835" s="16">
        <f>(E3835/D3835)*100</f>
        <v>116.66666666666667</v>
      </c>
      <c r="P3835" s="7">
        <f t="shared" si="179"/>
        <v>70</v>
      </c>
      <c r="Q3835" s="4" t="str">
        <f>LEFT(T3835,FIND("/",T3835,1)-1)</f>
        <v>theater</v>
      </c>
      <c r="R3835" s="4" t="str">
        <f>RIGHT(T3835,LEN(T3835)-FIND("/",T3835))</f>
        <v>plays</v>
      </c>
      <c r="S3835" s="4" t="b">
        <v>1</v>
      </c>
      <c r="T3835" s="4" t="s">
        <v>8271</v>
      </c>
    </row>
    <row r="3836" spans="1:20" ht="28.8" x14ac:dyDescent="0.3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11">
        <f t="shared" si="177"/>
        <v>42173.236886574072</v>
      </c>
      <c r="K3836" s="4">
        <v>1432032067</v>
      </c>
      <c r="L3836" s="11">
        <f t="shared" si="178"/>
        <v>42143.236886574072</v>
      </c>
      <c r="M3836" s="4" t="b">
        <v>0</v>
      </c>
      <c r="N3836" s="4">
        <v>57</v>
      </c>
      <c r="O3836" s="16">
        <f>(E3836/D3836)*100</f>
        <v>109.03333333333333</v>
      </c>
      <c r="P3836" s="7">
        <f t="shared" si="179"/>
        <v>57.385964912280699</v>
      </c>
      <c r="Q3836" s="4" t="str">
        <f>LEFT(T3836,FIND("/",T3836,1)-1)</f>
        <v>theater</v>
      </c>
      <c r="R3836" s="4" t="str">
        <f>RIGHT(T3836,LEN(T3836)-FIND("/",T3836))</f>
        <v>plays</v>
      </c>
      <c r="S3836" s="4" t="b">
        <v>1</v>
      </c>
      <c r="T3836" s="4" t="s">
        <v>8271</v>
      </c>
    </row>
    <row r="3837" spans="1:20" ht="28.8" x14ac:dyDescent="0.3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11">
        <f t="shared" si="177"/>
        <v>42481.733888888884</v>
      </c>
      <c r="K3837" s="4">
        <v>1459463808</v>
      </c>
      <c r="L3837" s="11">
        <f t="shared" si="178"/>
        <v>42460.733888888884</v>
      </c>
      <c r="M3837" s="4" t="b">
        <v>0</v>
      </c>
      <c r="N3837" s="4">
        <v>8</v>
      </c>
      <c r="O3837" s="16">
        <f>(E3837/D3837)*100</f>
        <v>160</v>
      </c>
      <c r="P3837" s="7">
        <f t="shared" si="179"/>
        <v>40</v>
      </c>
      <c r="Q3837" s="4" t="str">
        <f>LEFT(T3837,FIND("/",T3837,1)-1)</f>
        <v>theater</v>
      </c>
      <c r="R3837" s="4" t="str">
        <f>RIGHT(T3837,LEN(T3837)-FIND("/",T3837))</f>
        <v>plays</v>
      </c>
      <c r="S3837" s="4" t="b">
        <v>1</v>
      </c>
      <c r="T3837" s="4" t="s">
        <v>8271</v>
      </c>
    </row>
    <row r="3838" spans="1:20" x14ac:dyDescent="0.3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11">
        <f t="shared" si="177"/>
        <v>42584.964583333327</v>
      </c>
      <c r="K3838" s="4">
        <v>1467497652</v>
      </c>
      <c r="L3838" s="11">
        <f t="shared" si="178"/>
        <v>42553.718194444438</v>
      </c>
      <c r="M3838" s="4" t="b">
        <v>0</v>
      </c>
      <c r="N3838" s="4">
        <v>14</v>
      </c>
      <c r="O3838" s="16">
        <f>(E3838/D3838)*100</f>
        <v>112.5</v>
      </c>
      <c r="P3838" s="7">
        <f t="shared" si="179"/>
        <v>64.285714285714292</v>
      </c>
      <c r="Q3838" s="4" t="str">
        <f>LEFT(T3838,FIND("/",T3838,1)-1)</f>
        <v>theater</v>
      </c>
      <c r="R3838" s="4" t="str">
        <f>RIGHT(T3838,LEN(T3838)-FIND("/",T3838))</f>
        <v>plays</v>
      </c>
      <c r="S3838" s="4" t="b">
        <v>1</v>
      </c>
      <c r="T3838" s="4" t="s">
        <v>8271</v>
      </c>
    </row>
    <row r="3839" spans="1:20" x14ac:dyDescent="0.3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11">
        <f t="shared" si="177"/>
        <v>42188.557384259257</v>
      </c>
      <c r="K3839" s="4">
        <v>1432837358</v>
      </c>
      <c r="L3839" s="11">
        <f t="shared" si="178"/>
        <v>42152.557384259257</v>
      </c>
      <c r="M3839" s="4" t="b">
        <v>0</v>
      </c>
      <c r="N3839" s="4">
        <v>17</v>
      </c>
      <c r="O3839" s="16">
        <f>(E3839/D3839)*100</f>
        <v>102.1</v>
      </c>
      <c r="P3839" s="7">
        <f t="shared" si="179"/>
        <v>120.11764705882354</v>
      </c>
      <c r="Q3839" s="4" t="str">
        <f>LEFT(T3839,FIND("/",T3839,1)-1)</f>
        <v>theater</v>
      </c>
      <c r="R3839" s="4" t="str">
        <f>RIGHT(T3839,LEN(T3839)-FIND("/",T3839))</f>
        <v>plays</v>
      </c>
      <c r="S3839" s="4" t="b">
        <v>1</v>
      </c>
      <c r="T3839" s="4" t="s">
        <v>8271</v>
      </c>
    </row>
    <row r="3840" spans="1:20" ht="28.8" x14ac:dyDescent="0.3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11">
        <f t="shared" si="177"/>
        <v>42146.502418981479</v>
      </c>
      <c r="K3840" s="4">
        <v>1429722209</v>
      </c>
      <c r="L3840" s="11">
        <f t="shared" si="178"/>
        <v>42116.502418981479</v>
      </c>
      <c r="M3840" s="4" t="b">
        <v>0</v>
      </c>
      <c r="N3840" s="4">
        <v>100</v>
      </c>
      <c r="O3840" s="16">
        <f>(E3840/D3840)*100</f>
        <v>100.824</v>
      </c>
      <c r="P3840" s="7">
        <f t="shared" si="179"/>
        <v>1008.24</v>
      </c>
      <c r="Q3840" s="4" t="str">
        <f>LEFT(T3840,FIND("/",T3840,1)-1)</f>
        <v>theater</v>
      </c>
      <c r="R3840" s="4" t="str">
        <f>RIGHT(T3840,LEN(T3840)-FIND("/",T3840))</f>
        <v>plays</v>
      </c>
      <c r="S3840" s="4" t="b">
        <v>1</v>
      </c>
      <c r="T3840" s="4" t="s">
        <v>8271</v>
      </c>
    </row>
    <row r="3841" spans="1:20" ht="28.8" x14ac:dyDescent="0.3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11">
        <f t="shared" si="177"/>
        <v>42214.934305555551</v>
      </c>
      <c r="K3841" s="4">
        <v>1433042724</v>
      </c>
      <c r="L3841" s="11">
        <f t="shared" si="178"/>
        <v>42154.934305555551</v>
      </c>
      <c r="M3841" s="4" t="b">
        <v>0</v>
      </c>
      <c r="N3841" s="4">
        <v>32</v>
      </c>
      <c r="O3841" s="16">
        <f>(E3841/D3841)*100</f>
        <v>101.25</v>
      </c>
      <c r="P3841" s="7">
        <f t="shared" si="179"/>
        <v>63.28125</v>
      </c>
      <c r="Q3841" s="4" t="str">
        <f>LEFT(T3841,FIND("/",T3841,1)-1)</f>
        <v>theater</v>
      </c>
      <c r="R3841" s="4" t="str">
        <f>RIGHT(T3841,LEN(T3841)-FIND("/",T3841))</f>
        <v>plays</v>
      </c>
      <c r="S3841" s="4" t="b">
        <v>1</v>
      </c>
      <c r="T3841" s="4" t="s">
        <v>8271</v>
      </c>
    </row>
    <row r="3842" spans="1:20" x14ac:dyDescent="0.3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11">
        <f t="shared" si="177"/>
        <v>42457.45172453703</v>
      </c>
      <c r="K3842" s="4">
        <v>1457023829</v>
      </c>
      <c r="L3842" s="11">
        <f t="shared" si="178"/>
        <v>42432.493391203701</v>
      </c>
      <c r="M3842" s="4" t="b">
        <v>0</v>
      </c>
      <c r="N3842" s="4">
        <v>3</v>
      </c>
      <c r="O3842" s="16">
        <f>(E3842/D3842)*100</f>
        <v>6500</v>
      </c>
      <c r="P3842" s="7">
        <f t="shared" si="179"/>
        <v>21.666666666666668</v>
      </c>
      <c r="Q3842" s="4" t="str">
        <f>LEFT(T3842,FIND("/",T3842,1)-1)</f>
        <v>theater</v>
      </c>
      <c r="R3842" s="4" t="str">
        <f>RIGHT(T3842,LEN(T3842)-FIND("/",T3842))</f>
        <v>plays</v>
      </c>
      <c r="S3842" s="4" t="b">
        <v>1</v>
      </c>
      <c r="T3842" s="4" t="s">
        <v>8271</v>
      </c>
    </row>
    <row r="3843" spans="1:20" ht="28.8" x14ac:dyDescent="0.3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11">
        <f t="shared" ref="J3843:J3906" si="180">(((I3843/60)/60)/24)+DATE(1970,1,1)+(-5/24)</f>
        <v>41840.57739583333</v>
      </c>
      <c r="K3843" s="4">
        <v>1400698287</v>
      </c>
      <c r="L3843" s="11">
        <f t="shared" ref="L3843:L3906" si="181">(((K3843/60)/60)/24)+DATE(1970,1,1)+(-5/24)</f>
        <v>41780.57739583333</v>
      </c>
      <c r="M3843" s="4" t="b">
        <v>1</v>
      </c>
      <c r="N3843" s="4">
        <v>34</v>
      </c>
      <c r="O3843" s="16">
        <f>(E3843/D3843)*100</f>
        <v>8.7200000000000006</v>
      </c>
      <c r="P3843" s="7">
        <f t="shared" ref="P3843:P3906" si="182">(E3843/N3843)</f>
        <v>25.647058823529413</v>
      </c>
      <c r="Q3843" s="4" t="str">
        <f>LEFT(T3843,FIND("/",T3843,1)-1)</f>
        <v>theater</v>
      </c>
      <c r="R3843" s="4" t="str">
        <f>RIGHT(T3843,LEN(T3843)-FIND("/",T3843))</f>
        <v>plays</v>
      </c>
      <c r="S3843" s="4" t="b">
        <v>0</v>
      </c>
      <c r="T3843" s="4" t="s">
        <v>8271</v>
      </c>
    </row>
    <row r="3844" spans="1:20" ht="28.8" x14ac:dyDescent="0.3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11">
        <f t="shared" si="180"/>
        <v>41770.285324074073</v>
      </c>
      <c r="K3844" s="4">
        <v>1397217052</v>
      </c>
      <c r="L3844" s="11">
        <f t="shared" si="181"/>
        <v>41740.285324074073</v>
      </c>
      <c r="M3844" s="4" t="b">
        <v>1</v>
      </c>
      <c r="N3844" s="4">
        <v>23</v>
      </c>
      <c r="O3844" s="16">
        <f>(E3844/D3844)*100</f>
        <v>21.94</v>
      </c>
      <c r="P3844" s="7">
        <f t="shared" si="182"/>
        <v>47.695652173913047</v>
      </c>
      <c r="Q3844" s="4" t="str">
        <f>LEFT(T3844,FIND("/",T3844,1)-1)</f>
        <v>theater</v>
      </c>
      <c r="R3844" s="4" t="str">
        <f>RIGHT(T3844,LEN(T3844)-FIND("/",T3844))</f>
        <v>plays</v>
      </c>
      <c r="S3844" s="4" t="b">
        <v>0</v>
      </c>
      <c r="T3844" s="4" t="s">
        <v>8271</v>
      </c>
    </row>
    <row r="3845" spans="1:20" ht="28.8" x14ac:dyDescent="0.3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11">
        <f t="shared" si="180"/>
        <v>41790.864166666666</v>
      </c>
      <c r="K3845" s="4">
        <v>1399427064</v>
      </c>
      <c r="L3845" s="11">
        <f t="shared" si="181"/>
        <v>41765.864166666666</v>
      </c>
      <c r="M3845" s="4" t="b">
        <v>1</v>
      </c>
      <c r="N3845" s="4">
        <v>19</v>
      </c>
      <c r="O3845" s="16">
        <f>(E3845/D3845)*100</f>
        <v>21.3</v>
      </c>
      <c r="P3845" s="7">
        <f t="shared" si="182"/>
        <v>56.05263157894737</v>
      </c>
      <c r="Q3845" s="4" t="str">
        <f>LEFT(T3845,FIND("/",T3845,1)-1)</f>
        <v>theater</v>
      </c>
      <c r="R3845" s="4" t="str">
        <f>RIGHT(T3845,LEN(T3845)-FIND("/",T3845))</f>
        <v>plays</v>
      </c>
      <c r="S3845" s="4" t="b">
        <v>0</v>
      </c>
      <c r="T3845" s="4" t="s">
        <v>8271</v>
      </c>
    </row>
    <row r="3846" spans="1:20" ht="28.8" x14ac:dyDescent="0.3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11">
        <f t="shared" si="180"/>
        <v>41793.082638888889</v>
      </c>
      <c r="K3846" s="4">
        <v>1399474134</v>
      </c>
      <c r="L3846" s="11">
        <f t="shared" si="181"/>
        <v>41766.408958333333</v>
      </c>
      <c r="M3846" s="4" t="b">
        <v>1</v>
      </c>
      <c r="N3846" s="4">
        <v>50</v>
      </c>
      <c r="O3846" s="16">
        <f>(E3846/D3846)*100</f>
        <v>41.489795918367342</v>
      </c>
      <c r="P3846" s="7">
        <f t="shared" si="182"/>
        <v>81.319999999999993</v>
      </c>
      <c r="Q3846" s="4" t="str">
        <f>LEFT(T3846,FIND("/",T3846,1)-1)</f>
        <v>theater</v>
      </c>
      <c r="R3846" s="4" t="str">
        <f>RIGHT(T3846,LEN(T3846)-FIND("/",T3846))</f>
        <v>plays</v>
      </c>
      <c r="S3846" s="4" t="b">
        <v>0</v>
      </c>
      <c r="T3846" s="4" t="s">
        <v>8271</v>
      </c>
    </row>
    <row r="3847" spans="1:20" ht="43.2" x14ac:dyDescent="0.3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11">
        <f t="shared" si="180"/>
        <v>42278.418680555551</v>
      </c>
      <c r="K3847" s="4">
        <v>1441119774</v>
      </c>
      <c r="L3847" s="11">
        <f t="shared" si="181"/>
        <v>42248.418680555551</v>
      </c>
      <c r="M3847" s="4" t="b">
        <v>1</v>
      </c>
      <c r="N3847" s="4">
        <v>12</v>
      </c>
      <c r="O3847" s="16">
        <f>(E3847/D3847)*100</f>
        <v>2.105</v>
      </c>
      <c r="P3847" s="7">
        <f t="shared" si="182"/>
        <v>70.166666666666671</v>
      </c>
      <c r="Q3847" s="4" t="str">
        <f>LEFT(T3847,FIND("/",T3847,1)-1)</f>
        <v>theater</v>
      </c>
      <c r="R3847" s="4" t="str">
        <f>RIGHT(T3847,LEN(T3847)-FIND("/",T3847))</f>
        <v>plays</v>
      </c>
      <c r="S3847" s="4" t="b">
        <v>0</v>
      </c>
      <c r="T3847" s="4" t="s">
        <v>8271</v>
      </c>
    </row>
    <row r="3848" spans="1:20" x14ac:dyDescent="0.3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11">
        <f t="shared" si="180"/>
        <v>41916.082638888889</v>
      </c>
      <c r="K3848" s="4">
        <v>1409721542</v>
      </c>
      <c r="L3848" s="11">
        <f t="shared" si="181"/>
        <v>41885.01321759259</v>
      </c>
      <c r="M3848" s="4" t="b">
        <v>1</v>
      </c>
      <c r="N3848" s="4">
        <v>8</v>
      </c>
      <c r="O3848" s="16">
        <f>(E3848/D3848)*100</f>
        <v>2.7</v>
      </c>
      <c r="P3848" s="7">
        <f t="shared" si="182"/>
        <v>23.625</v>
      </c>
      <c r="Q3848" s="4" t="str">
        <f>LEFT(T3848,FIND("/",T3848,1)-1)</f>
        <v>theater</v>
      </c>
      <c r="R3848" s="4" t="str">
        <f>RIGHT(T3848,LEN(T3848)-FIND("/",T3848))</f>
        <v>plays</v>
      </c>
      <c r="S3848" s="4" t="b">
        <v>0</v>
      </c>
      <c r="T3848" s="4" t="s">
        <v>8271</v>
      </c>
    </row>
    <row r="3849" spans="1:20" x14ac:dyDescent="0.3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11">
        <f t="shared" si="180"/>
        <v>42204.016099537032</v>
      </c>
      <c r="K3849" s="4">
        <v>1433395391</v>
      </c>
      <c r="L3849" s="11">
        <f t="shared" si="181"/>
        <v>42159.016099537032</v>
      </c>
      <c r="M3849" s="4" t="b">
        <v>1</v>
      </c>
      <c r="N3849" s="4">
        <v>9</v>
      </c>
      <c r="O3849" s="16">
        <f>(E3849/D3849)*100</f>
        <v>16.161904761904761</v>
      </c>
      <c r="P3849" s="7">
        <f t="shared" si="182"/>
        <v>188.55555555555554</v>
      </c>
      <c r="Q3849" s="4" t="str">
        <f>LEFT(T3849,FIND("/",T3849,1)-1)</f>
        <v>theater</v>
      </c>
      <c r="R3849" s="4" t="str">
        <f>RIGHT(T3849,LEN(T3849)-FIND("/",T3849))</f>
        <v>plays</v>
      </c>
      <c r="S3849" s="4" t="b">
        <v>0</v>
      </c>
      <c r="T3849" s="4" t="s">
        <v>8271</v>
      </c>
    </row>
    <row r="3850" spans="1:20" ht="28.8" x14ac:dyDescent="0.3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11">
        <f t="shared" si="180"/>
        <v>42295.608668981477</v>
      </c>
      <c r="K3850" s="4">
        <v>1442604989</v>
      </c>
      <c r="L3850" s="11">
        <f t="shared" si="181"/>
        <v>42265.608668981477</v>
      </c>
      <c r="M3850" s="4" t="b">
        <v>1</v>
      </c>
      <c r="N3850" s="4">
        <v>43</v>
      </c>
      <c r="O3850" s="16">
        <f>(E3850/D3850)*100</f>
        <v>16.376923076923077</v>
      </c>
      <c r="P3850" s="7">
        <f t="shared" si="182"/>
        <v>49.511627906976742</v>
      </c>
      <c r="Q3850" s="4" t="str">
        <f>LEFT(T3850,FIND("/",T3850,1)-1)</f>
        <v>theater</v>
      </c>
      <c r="R3850" s="4" t="str">
        <f>RIGHT(T3850,LEN(T3850)-FIND("/",T3850))</f>
        <v>plays</v>
      </c>
      <c r="S3850" s="4" t="b">
        <v>0</v>
      </c>
      <c r="T3850" s="4" t="s">
        <v>8271</v>
      </c>
    </row>
    <row r="3851" spans="1:20" ht="28.8" x14ac:dyDescent="0.3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11">
        <f t="shared" si="180"/>
        <v>42166.558842592589</v>
      </c>
      <c r="K3851" s="4">
        <v>1431455084</v>
      </c>
      <c r="L3851" s="11">
        <f t="shared" si="181"/>
        <v>42136.558842592589</v>
      </c>
      <c r="M3851" s="4" t="b">
        <v>1</v>
      </c>
      <c r="N3851" s="4">
        <v>28</v>
      </c>
      <c r="O3851" s="16">
        <f>(E3851/D3851)*100</f>
        <v>7.043333333333333</v>
      </c>
      <c r="P3851" s="7">
        <f t="shared" si="182"/>
        <v>75.464285714285708</v>
      </c>
      <c r="Q3851" s="4" t="str">
        <f>LEFT(T3851,FIND("/",T3851,1)-1)</f>
        <v>theater</v>
      </c>
      <c r="R3851" s="4" t="str">
        <f>RIGHT(T3851,LEN(T3851)-FIND("/",T3851))</f>
        <v>plays</v>
      </c>
      <c r="S3851" s="4" t="b">
        <v>0</v>
      </c>
      <c r="T3851" s="4" t="s">
        <v>8271</v>
      </c>
    </row>
    <row r="3852" spans="1:20" x14ac:dyDescent="0.3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11">
        <f t="shared" si="180"/>
        <v>42004.916006944441</v>
      </c>
      <c r="K3852" s="4">
        <v>1417489143</v>
      </c>
      <c r="L3852" s="11">
        <f t="shared" si="181"/>
        <v>41974.916006944441</v>
      </c>
      <c r="M3852" s="4" t="b">
        <v>1</v>
      </c>
      <c r="N3852" s="4">
        <v>4</v>
      </c>
      <c r="O3852" s="16">
        <f>(E3852/D3852)*100</f>
        <v>3.8</v>
      </c>
      <c r="P3852" s="7">
        <f t="shared" si="182"/>
        <v>9.5</v>
      </c>
      <c r="Q3852" s="4" t="str">
        <f>LEFT(T3852,FIND("/",T3852,1)-1)</f>
        <v>theater</v>
      </c>
      <c r="R3852" s="4" t="str">
        <f>RIGHT(T3852,LEN(T3852)-FIND("/",T3852))</f>
        <v>plays</v>
      </c>
      <c r="S3852" s="4" t="b">
        <v>0</v>
      </c>
      <c r="T3852" s="4" t="s">
        <v>8271</v>
      </c>
    </row>
    <row r="3853" spans="1:20" x14ac:dyDescent="0.3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11">
        <f t="shared" si="180"/>
        <v>42202.23123842592</v>
      </c>
      <c r="K3853" s="4">
        <v>1434537179</v>
      </c>
      <c r="L3853" s="11">
        <f t="shared" si="181"/>
        <v>42172.23123842592</v>
      </c>
      <c r="M3853" s="4" t="b">
        <v>1</v>
      </c>
      <c r="N3853" s="4">
        <v>24</v>
      </c>
      <c r="O3853" s="16">
        <f>(E3853/D3853)*100</f>
        <v>34.08</v>
      </c>
      <c r="P3853" s="7">
        <f t="shared" si="182"/>
        <v>35.5</v>
      </c>
      <c r="Q3853" s="4" t="str">
        <f>LEFT(T3853,FIND("/",T3853,1)-1)</f>
        <v>theater</v>
      </c>
      <c r="R3853" s="4" t="str">
        <f>RIGHT(T3853,LEN(T3853)-FIND("/",T3853))</f>
        <v>plays</v>
      </c>
      <c r="S3853" s="4" t="b">
        <v>0</v>
      </c>
      <c r="T3853" s="4" t="s">
        <v>8271</v>
      </c>
    </row>
    <row r="3854" spans="1:20" x14ac:dyDescent="0.3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11">
        <f t="shared" si="180"/>
        <v>42089.940694444442</v>
      </c>
      <c r="K3854" s="4">
        <v>1425270876</v>
      </c>
      <c r="L3854" s="11">
        <f t="shared" si="181"/>
        <v>42064.982361111113</v>
      </c>
      <c r="M3854" s="4" t="b">
        <v>0</v>
      </c>
      <c r="N3854" s="4">
        <v>2</v>
      </c>
      <c r="O3854" s="16">
        <f>(E3854/D3854)*100</f>
        <v>0.2</v>
      </c>
      <c r="P3854" s="7">
        <f t="shared" si="182"/>
        <v>10</v>
      </c>
      <c r="Q3854" s="4" t="str">
        <f>LEFT(T3854,FIND("/",T3854,1)-1)</f>
        <v>theater</v>
      </c>
      <c r="R3854" s="4" t="str">
        <f>RIGHT(T3854,LEN(T3854)-FIND("/",T3854))</f>
        <v>plays</v>
      </c>
      <c r="S3854" s="4" t="b">
        <v>0</v>
      </c>
      <c r="T3854" s="4" t="s">
        <v>8271</v>
      </c>
    </row>
    <row r="3855" spans="1:20" x14ac:dyDescent="0.3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11">
        <f t="shared" si="180"/>
        <v>41883.631689814814</v>
      </c>
      <c r="K3855" s="4">
        <v>1406578178</v>
      </c>
      <c r="L3855" s="11">
        <f t="shared" si="181"/>
        <v>41848.631689814814</v>
      </c>
      <c r="M3855" s="4" t="b">
        <v>0</v>
      </c>
      <c r="N3855" s="4">
        <v>2</v>
      </c>
      <c r="O3855" s="16">
        <f>(E3855/D3855)*100</f>
        <v>2.5999999999999999E-2</v>
      </c>
      <c r="P3855" s="7">
        <f t="shared" si="182"/>
        <v>13</v>
      </c>
      <c r="Q3855" s="4" t="str">
        <f>LEFT(T3855,FIND("/",T3855,1)-1)</f>
        <v>theater</v>
      </c>
      <c r="R3855" s="4" t="str">
        <f>RIGHT(T3855,LEN(T3855)-FIND("/",T3855))</f>
        <v>plays</v>
      </c>
      <c r="S3855" s="4" t="b">
        <v>0</v>
      </c>
      <c r="T3855" s="4" t="s">
        <v>8271</v>
      </c>
    </row>
    <row r="3856" spans="1:20" x14ac:dyDescent="0.3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11">
        <f t="shared" si="180"/>
        <v>42133.67659722222</v>
      </c>
      <c r="K3856" s="4">
        <v>1428614058</v>
      </c>
      <c r="L3856" s="11">
        <f t="shared" si="181"/>
        <v>42103.67659722222</v>
      </c>
      <c r="M3856" s="4" t="b">
        <v>0</v>
      </c>
      <c r="N3856" s="4">
        <v>20</v>
      </c>
      <c r="O3856" s="16">
        <f>(E3856/D3856)*100</f>
        <v>16.254545454545454</v>
      </c>
      <c r="P3856" s="7">
        <f t="shared" si="182"/>
        <v>89.4</v>
      </c>
      <c r="Q3856" s="4" t="str">
        <f>LEFT(T3856,FIND("/",T3856,1)-1)</f>
        <v>theater</v>
      </c>
      <c r="R3856" s="4" t="str">
        <f>RIGHT(T3856,LEN(T3856)-FIND("/",T3856))</f>
        <v>plays</v>
      </c>
      <c r="S3856" s="4" t="b">
        <v>0</v>
      </c>
      <c r="T3856" s="4" t="s">
        <v>8271</v>
      </c>
    </row>
    <row r="3857" spans="1:20" ht="28.8" x14ac:dyDescent="0.3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11">
        <f t="shared" si="180"/>
        <v>42089.720729166664</v>
      </c>
      <c r="K3857" s="4">
        <v>1424819871</v>
      </c>
      <c r="L3857" s="11">
        <f t="shared" si="181"/>
        <v>42059.762395833335</v>
      </c>
      <c r="M3857" s="4" t="b">
        <v>0</v>
      </c>
      <c r="N3857" s="4">
        <v>1</v>
      </c>
      <c r="O3857" s="16">
        <f>(E3857/D3857)*100</f>
        <v>2.5</v>
      </c>
      <c r="P3857" s="7">
        <f t="shared" si="182"/>
        <v>25</v>
      </c>
      <c r="Q3857" s="4" t="str">
        <f>LEFT(T3857,FIND("/",T3857,1)-1)</f>
        <v>theater</v>
      </c>
      <c r="R3857" s="4" t="str">
        <f>RIGHT(T3857,LEN(T3857)-FIND("/",T3857))</f>
        <v>plays</v>
      </c>
      <c r="S3857" s="4" t="b">
        <v>0</v>
      </c>
      <c r="T3857" s="4" t="s">
        <v>8271</v>
      </c>
    </row>
    <row r="3858" spans="1:20" ht="28.8" x14ac:dyDescent="0.3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11">
        <f t="shared" si="180"/>
        <v>42071.493090277778</v>
      </c>
      <c r="K3858" s="4">
        <v>1423245003</v>
      </c>
      <c r="L3858" s="11">
        <f t="shared" si="181"/>
        <v>42041.534756944442</v>
      </c>
      <c r="M3858" s="4" t="b">
        <v>0</v>
      </c>
      <c r="N3858" s="4">
        <v>1</v>
      </c>
      <c r="O3858" s="16">
        <f>(E3858/D3858)*100</f>
        <v>0.02</v>
      </c>
      <c r="P3858" s="7">
        <f t="shared" si="182"/>
        <v>1</v>
      </c>
      <c r="Q3858" s="4" t="str">
        <f>LEFT(T3858,FIND("/",T3858,1)-1)</f>
        <v>theater</v>
      </c>
      <c r="R3858" s="4" t="str">
        <f>RIGHT(T3858,LEN(T3858)-FIND("/",T3858))</f>
        <v>plays</v>
      </c>
      <c r="S3858" s="4" t="b">
        <v>0</v>
      </c>
      <c r="T3858" s="4" t="s">
        <v>8271</v>
      </c>
    </row>
    <row r="3859" spans="1:20" ht="28.8" x14ac:dyDescent="0.3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11">
        <f t="shared" si="180"/>
        <v>41852.508333333331</v>
      </c>
      <c r="K3859" s="4">
        <v>1404927690</v>
      </c>
      <c r="L3859" s="11">
        <f t="shared" si="181"/>
        <v>41829.528819444444</v>
      </c>
      <c r="M3859" s="4" t="b">
        <v>0</v>
      </c>
      <c r="N3859" s="4">
        <v>4</v>
      </c>
      <c r="O3859" s="16">
        <f>(E3859/D3859)*100</f>
        <v>5.2</v>
      </c>
      <c r="P3859" s="7">
        <f t="shared" si="182"/>
        <v>65</v>
      </c>
      <c r="Q3859" s="4" t="str">
        <f>LEFT(T3859,FIND("/",T3859,1)-1)</f>
        <v>theater</v>
      </c>
      <c r="R3859" s="4" t="str">
        <f>RIGHT(T3859,LEN(T3859)-FIND("/",T3859))</f>
        <v>plays</v>
      </c>
      <c r="S3859" s="4" t="b">
        <v>0</v>
      </c>
      <c r="T3859" s="4" t="s">
        <v>8271</v>
      </c>
    </row>
    <row r="3860" spans="1:20" ht="28.8" x14ac:dyDescent="0.3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11">
        <f t="shared" si="180"/>
        <v>42146.666666666664</v>
      </c>
      <c r="K3860" s="4">
        <v>1430734844</v>
      </c>
      <c r="L3860" s="11">
        <f t="shared" si="181"/>
        <v>42128.222731481481</v>
      </c>
      <c r="M3860" s="4" t="b">
        <v>0</v>
      </c>
      <c r="N3860" s="4">
        <v>1</v>
      </c>
      <c r="O3860" s="16">
        <f>(E3860/D3860)*100</f>
        <v>2</v>
      </c>
      <c r="P3860" s="7">
        <f t="shared" si="182"/>
        <v>10</v>
      </c>
      <c r="Q3860" s="4" t="str">
        <f>LEFT(T3860,FIND("/",T3860,1)-1)</f>
        <v>theater</v>
      </c>
      <c r="R3860" s="4" t="str">
        <f>RIGHT(T3860,LEN(T3860)-FIND("/",T3860))</f>
        <v>plays</v>
      </c>
      <c r="S3860" s="4" t="b">
        <v>0</v>
      </c>
      <c r="T3860" s="4" t="s">
        <v>8271</v>
      </c>
    </row>
    <row r="3861" spans="1:20" x14ac:dyDescent="0.3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11">
        <f t="shared" si="180"/>
        <v>41815.666666666664</v>
      </c>
      <c r="K3861" s="4">
        <v>1401485207</v>
      </c>
      <c r="L3861" s="11">
        <f t="shared" si="181"/>
        <v>41789.685266203705</v>
      </c>
      <c r="M3861" s="4" t="b">
        <v>0</v>
      </c>
      <c r="N3861" s="4">
        <v>1</v>
      </c>
      <c r="O3861" s="16">
        <f>(E3861/D3861)*100</f>
        <v>0.04</v>
      </c>
      <c r="P3861" s="7">
        <f t="shared" si="182"/>
        <v>1</v>
      </c>
      <c r="Q3861" s="4" t="str">
        <f>LEFT(T3861,FIND("/",T3861,1)-1)</f>
        <v>theater</v>
      </c>
      <c r="R3861" s="4" t="str">
        <f>RIGHT(T3861,LEN(T3861)-FIND("/",T3861))</f>
        <v>plays</v>
      </c>
      <c r="S3861" s="4" t="b">
        <v>0</v>
      </c>
      <c r="T3861" s="4" t="s">
        <v>8271</v>
      </c>
    </row>
    <row r="3862" spans="1:20" ht="28.8" x14ac:dyDescent="0.3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11">
        <f t="shared" si="180"/>
        <v>41863.452662037031</v>
      </c>
      <c r="K3862" s="4">
        <v>1405266710</v>
      </c>
      <c r="L3862" s="11">
        <f t="shared" si="181"/>
        <v>41833.452662037031</v>
      </c>
      <c r="M3862" s="4" t="b">
        <v>0</v>
      </c>
      <c r="N3862" s="4">
        <v>13</v>
      </c>
      <c r="O3862" s="16">
        <f>(E3862/D3862)*100</f>
        <v>17.666666666666668</v>
      </c>
      <c r="P3862" s="7">
        <f t="shared" si="182"/>
        <v>81.538461538461533</v>
      </c>
      <c r="Q3862" s="4" t="str">
        <f>LEFT(T3862,FIND("/",T3862,1)-1)</f>
        <v>theater</v>
      </c>
      <c r="R3862" s="4" t="str">
        <f>RIGHT(T3862,LEN(T3862)-FIND("/",T3862))</f>
        <v>plays</v>
      </c>
      <c r="S3862" s="4" t="b">
        <v>0</v>
      </c>
      <c r="T3862" s="4" t="s">
        <v>8271</v>
      </c>
    </row>
    <row r="3863" spans="1:20" x14ac:dyDescent="0.3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11">
        <f t="shared" si="180"/>
        <v>41955.699305555558</v>
      </c>
      <c r="K3863" s="4">
        <v>1412258977</v>
      </c>
      <c r="L3863" s="11">
        <f t="shared" si="181"/>
        <v>41914.381678240738</v>
      </c>
      <c r="M3863" s="4" t="b">
        <v>0</v>
      </c>
      <c r="N3863" s="4">
        <v>1</v>
      </c>
      <c r="O3863" s="16">
        <f>(E3863/D3863)*100</f>
        <v>5</v>
      </c>
      <c r="P3863" s="7">
        <f t="shared" si="182"/>
        <v>100</v>
      </c>
      <c r="Q3863" s="4" t="str">
        <f>LEFT(T3863,FIND("/",T3863,1)-1)</f>
        <v>theater</v>
      </c>
      <c r="R3863" s="4" t="str">
        <f>RIGHT(T3863,LEN(T3863)-FIND("/",T3863))</f>
        <v>plays</v>
      </c>
      <c r="S3863" s="4" t="b">
        <v>0</v>
      </c>
      <c r="T3863" s="4" t="s">
        <v>8271</v>
      </c>
    </row>
    <row r="3864" spans="1:20" x14ac:dyDescent="0.3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11">
        <f t="shared" si="180"/>
        <v>42625.499305555553</v>
      </c>
      <c r="K3864" s="4">
        <v>1472451356</v>
      </c>
      <c r="L3864" s="11">
        <f t="shared" si="181"/>
        <v>42611.052731481475</v>
      </c>
      <c r="M3864" s="4" t="b">
        <v>0</v>
      </c>
      <c r="N3864" s="4">
        <v>1</v>
      </c>
      <c r="O3864" s="16">
        <f>(E3864/D3864)*100</f>
        <v>1.3333333333333334E-2</v>
      </c>
      <c r="P3864" s="7">
        <f t="shared" si="182"/>
        <v>1</v>
      </c>
      <c r="Q3864" s="4" t="str">
        <f>LEFT(T3864,FIND("/",T3864,1)-1)</f>
        <v>theater</v>
      </c>
      <c r="R3864" s="4" t="str">
        <f>RIGHT(T3864,LEN(T3864)-FIND("/",T3864))</f>
        <v>plays</v>
      </c>
      <c r="S3864" s="4" t="b">
        <v>0</v>
      </c>
      <c r="T3864" s="4" t="s">
        <v>8271</v>
      </c>
    </row>
    <row r="3865" spans="1:20" ht="28.8" x14ac:dyDescent="0.3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11">
        <f t="shared" si="180"/>
        <v>42313.466493055552</v>
      </c>
      <c r="K3865" s="4">
        <v>1441552305</v>
      </c>
      <c r="L3865" s="11">
        <f t="shared" si="181"/>
        <v>42253.424826388888</v>
      </c>
      <c r="M3865" s="4" t="b">
        <v>0</v>
      </c>
      <c r="N3865" s="4">
        <v>0</v>
      </c>
      <c r="O3865" s="16">
        <f>(E3865/D3865)*100</f>
        <v>0</v>
      </c>
      <c r="P3865" s="7" t="e">
        <f t="shared" si="182"/>
        <v>#DIV/0!</v>
      </c>
      <c r="Q3865" s="4" t="str">
        <f>LEFT(T3865,FIND("/",T3865,1)-1)</f>
        <v>theater</v>
      </c>
      <c r="R3865" s="4" t="str">
        <f>RIGHT(T3865,LEN(T3865)-FIND("/",T3865))</f>
        <v>plays</v>
      </c>
      <c r="S3865" s="4" t="b">
        <v>0</v>
      </c>
      <c r="T3865" s="4" t="s">
        <v>8271</v>
      </c>
    </row>
    <row r="3866" spans="1:20" ht="28.8" x14ac:dyDescent="0.3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11">
        <f t="shared" si="180"/>
        <v>42325.72516203703</v>
      </c>
      <c r="K3866" s="4">
        <v>1445203454</v>
      </c>
      <c r="L3866" s="11">
        <f t="shared" si="181"/>
        <v>42295.683495370373</v>
      </c>
      <c r="M3866" s="4" t="b">
        <v>0</v>
      </c>
      <c r="N3866" s="4">
        <v>3</v>
      </c>
      <c r="O3866" s="16">
        <f>(E3866/D3866)*100</f>
        <v>1.2</v>
      </c>
      <c r="P3866" s="7">
        <f t="shared" si="182"/>
        <v>20</v>
      </c>
      <c r="Q3866" s="4" t="str">
        <f>LEFT(T3866,FIND("/",T3866,1)-1)</f>
        <v>theater</v>
      </c>
      <c r="R3866" s="4" t="str">
        <f>RIGHT(T3866,LEN(T3866)-FIND("/",T3866))</f>
        <v>plays</v>
      </c>
      <c r="S3866" s="4" t="b">
        <v>0</v>
      </c>
      <c r="T3866" s="4" t="s">
        <v>8271</v>
      </c>
    </row>
    <row r="3867" spans="1:20" x14ac:dyDescent="0.3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11">
        <f t="shared" si="180"/>
        <v>41881.020833333328</v>
      </c>
      <c r="K3867" s="4">
        <v>1405957098</v>
      </c>
      <c r="L3867" s="11">
        <f t="shared" si="181"/>
        <v>41841.44326388889</v>
      </c>
      <c r="M3867" s="4" t="b">
        <v>0</v>
      </c>
      <c r="N3867" s="4">
        <v>14</v>
      </c>
      <c r="O3867" s="16">
        <f>(E3867/D3867)*100</f>
        <v>26.937422295897225</v>
      </c>
      <c r="P3867" s="7">
        <f t="shared" si="182"/>
        <v>46.428571428571431</v>
      </c>
      <c r="Q3867" s="4" t="str">
        <f>LEFT(T3867,FIND("/",T3867,1)-1)</f>
        <v>theater</v>
      </c>
      <c r="R3867" s="4" t="str">
        <f>RIGHT(T3867,LEN(T3867)-FIND("/",T3867))</f>
        <v>plays</v>
      </c>
      <c r="S3867" s="4" t="b">
        <v>0</v>
      </c>
      <c r="T3867" s="4" t="s">
        <v>8271</v>
      </c>
    </row>
    <row r="3868" spans="1:20" ht="28.8" x14ac:dyDescent="0.3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11">
        <f t="shared" si="180"/>
        <v>42451.936805555553</v>
      </c>
      <c r="K3868" s="4">
        <v>1454453021</v>
      </c>
      <c r="L3868" s="11">
        <f t="shared" si="181"/>
        <v>42402.738668981481</v>
      </c>
      <c r="M3868" s="4" t="b">
        <v>0</v>
      </c>
      <c r="N3868" s="4">
        <v>2</v>
      </c>
      <c r="O3868" s="16">
        <f>(E3868/D3868)*100</f>
        <v>0.54999999999999993</v>
      </c>
      <c r="P3868" s="7">
        <f t="shared" si="182"/>
        <v>5.5</v>
      </c>
      <c r="Q3868" s="4" t="str">
        <f>LEFT(T3868,FIND("/",T3868,1)-1)</f>
        <v>theater</v>
      </c>
      <c r="R3868" s="4" t="str">
        <f>RIGHT(T3868,LEN(T3868)-FIND("/",T3868))</f>
        <v>plays</v>
      </c>
      <c r="S3868" s="4" t="b">
        <v>0</v>
      </c>
      <c r="T3868" s="4" t="s">
        <v>8271</v>
      </c>
    </row>
    <row r="3869" spans="1:20" x14ac:dyDescent="0.3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11">
        <f t="shared" si="180"/>
        <v>42539.605775462966</v>
      </c>
      <c r="K3869" s="4">
        <v>1463686339</v>
      </c>
      <c r="L3869" s="11">
        <f t="shared" si="181"/>
        <v>42509.605775462966</v>
      </c>
      <c r="M3869" s="4" t="b">
        <v>0</v>
      </c>
      <c r="N3869" s="4">
        <v>5</v>
      </c>
      <c r="O3869" s="16">
        <f>(E3869/D3869)*100</f>
        <v>12.55</v>
      </c>
      <c r="P3869" s="7">
        <f t="shared" si="182"/>
        <v>50.2</v>
      </c>
      <c r="Q3869" s="4" t="str">
        <f>LEFT(T3869,FIND("/",T3869,1)-1)</f>
        <v>theater</v>
      </c>
      <c r="R3869" s="4" t="str">
        <f>RIGHT(T3869,LEN(T3869)-FIND("/",T3869))</f>
        <v>plays</v>
      </c>
      <c r="S3869" s="4" t="b">
        <v>0</v>
      </c>
      <c r="T3869" s="4" t="s">
        <v>8271</v>
      </c>
    </row>
    <row r="3870" spans="1:20" x14ac:dyDescent="0.3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11">
        <f t="shared" si="180"/>
        <v>41890.451446759253</v>
      </c>
      <c r="K3870" s="4">
        <v>1408031405</v>
      </c>
      <c r="L3870" s="11">
        <f t="shared" si="181"/>
        <v>41865.451446759253</v>
      </c>
      <c r="M3870" s="4" t="b">
        <v>0</v>
      </c>
      <c r="N3870" s="4">
        <v>1</v>
      </c>
      <c r="O3870" s="16">
        <f>(E3870/D3870)*100</f>
        <v>0.2</v>
      </c>
      <c r="P3870" s="7">
        <f t="shared" si="182"/>
        <v>10</v>
      </c>
      <c r="Q3870" s="4" t="str">
        <f>LEFT(T3870,FIND("/",T3870,1)-1)</f>
        <v>theater</v>
      </c>
      <c r="R3870" s="4" t="str">
        <f>RIGHT(T3870,LEN(T3870)-FIND("/",T3870))</f>
        <v>musical</v>
      </c>
      <c r="S3870" s="4" t="b">
        <v>0</v>
      </c>
      <c r="T3870" s="4" t="s">
        <v>8305</v>
      </c>
    </row>
    <row r="3871" spans="1:20" x14ac:dyDescent="0.3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11">
        <f t="shared" si="180"/>
        <v>42076.924305555549</v>
      </c>
      <c r="K3871" s="4">
        <v>1423761792</v>
      </c>
      <c r="L3871" s="11">
        <f t="shared" si="181"/>
        <v>42047.516111111108</v>
      </c>
      <c r="M3871" s="4" t="b">
        <v>0</v>
      </c>
      <c r="N3871" s="4">
        <v>15</v>
      </c>
      <c r="O3871" s="16">
        <f>(E3871/D3871)*100</f>
        <v>3.4474868431088401</v>
      </c>
      <c r="P3871" s="7">
        <f t="shared" si="182"/>
        <v>30.133333333333333</v>
      </c>
      <c r="Q3871" s="4" t="str">
        <f>LEFT(T3871,FIND("/",T3871,1)-1)</f>
        <v>theater</v>
      </c>
      <c r="R3871" s="4" t="str">
        <f>RIGHT(T3871,LEN(T3871)-FIND("/",T3871))</f>
        <v>musical</v>
      </c>
      <c r="S3871" s="4" t="b">
        <v>0</v>
      </c>
      <c r="T3871" s="4" t="s">
        <v>8305</v>
      </c>
    </row>
    <row r="3872" spans="1:20" ht="28.8" x14ac:dyDescent="0.3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11">
        <f t="shared" si="180"/>
        <v>41822.963865740734</v>
      </c>
      <c r="K3872" s="4">
        <v>1401768478</v>
      </c>
      <c r="L3872" s="11">
        <f t="shared" si="181"/>
        <v>41792.963865740734</v>
      </c>
      <c r="M3872" s="4" t="b">
        <v>0</v>
      </c>
      <c r="N3872" s="4">
        <v>10</v>
      </c>
      <c r="O3872" s="16">
        <f>(E3872/D3872)*100</f>
        <v>15</v>
      </c>
      <c r="P3872" s="7">
        <f t="shared" si="182"/>
        <v>150</v>
      </c>
      <c r="Q3872" s="4" t="str">
        <f>LEFT(T3872,FIND("/",T3872,1)-1)</f>
        <v>theater</v>
      </c>
      <c r="R3872" s="4" t="str">
        <f>RIGHT(T3872,LEN(T3872)-FIND("/",T3872))</f>
        <v>musical</v>
      </c>
      <c r="S3872" s="4" t="b">
        <v>0</v>
      </c>
      <c r="T3872" s="4" t="s">
        <v>8305</v>
      </c>
    </row>
    <row r="3873" spans="1:20" x14ac:dyDescent="0.3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11">
        <f t="shared" si="180"/>
        <v>42823.530671296299</v>
      </c>
      <c r="K3873" s="4">
        <v>1485629050</v>
      </c>
      <c r="L3873" s="11">
        <f t="shared" si="181"/>
        <v>42763.572337962956</v>
      </c>
      <c r="M3873" s="4" t="b">
        <v>0</v>
      </c>
      <c r="N3873" s="4">
        <v>3</v>
      </c>
      <c r="O3873" s="16">
        <f>(E3873/D3873)*100</f>
        <v>2.666666666666667</v>
      </c>
      <c r="P3873" s="7">
        <f t="shared" si="182"/>
        <v>13.333333333333334</v>
      </c>
      <c r="Q3873" s="4" t="str">
        <f>LEFT(T3873,FIND("/",T3873,1)-1)</f>
        <v>theater</v>
      </c>
      <c r="R3873" s="4" t="str">
        <f>RIGHT(T3873,LEN(T3873)-FIND("/",T3873))</f>
        <v>musical</v>
      </c>
      <c r="S3873" s="4" t="b">
        <v>0</v>
      </c>
      <c r="T3873" s="4" t="s">
        <v>8305</v>
      </c>
    </row>
    <row r="3874" spans="1:20" ht="28.8" x14ac:dyDescent="0.3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11">
        <f t="shared" si="180"/>
        <v>42229.9374537037</v>
      </c>
      <c r="K3874" s="4">
        <v>1435202996</v>
      </c>
      <c r="L3874" s="11">
        <f t="shared" si="181"/>
        <v>42179.9374537037</v>
      </c>
      <c r="M3874" s="4" t="b">
        <v>0</v>
      </c>
      <c r="N3874" s="4">
        <v>0</v>
      </c>
      <c r="O3874" s="16">
        <f>(E3874/D3874)*100</f>
        <v>0</v>
      </c>
      <c r="P3874" s="7" t="e">
        <f t="shared" si="182"/>
        <v>#DIV/0!</v>
      </c>
      <c r="Q3874" s="4" t="str">
        <f>LEFT(T3874,FIND("/",T3874,1)-1)</f>
        <v>theater</v>
      </c>
      <c r="R3874" s="4" t="str">
        <f>RIGHT(T3874,LEN(T3874)-FIND("/",T3874))</f>
        <v>musical</v>
      </c>
      <c r="S3874" s="4" t="b">
        <v>0</v>
      </c>
      <c r="T3874" s="4" t="s">
        <v>8305</v>
      </c>
    </row>
    <row r="3875" spans="1:20" ht="28.8" x14ac:dyDescent="0.3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11">
        <f t="shared" si="180"/>
        <v>42285.487673611111</v>
      </c>
      <c r="K3875" s="4">
        <v>1441730535</v>
      </c>
      <c r="L3875" s="11">
        <f t="shared" si="181"/>
        <v>42255.487673611111</v>
      </c>
      <c r="M3875" s="4" t="b">
        <v>0</v>
      </c>
      <c r="N3875" s="4">
        <v>0</v>
      </c>
      <c r="O3875" s="16">
        <f>(E3875/D3875)*100</f>
        <v>0</v>
      </c>
      <c r="P3875" s="7" t="e">
        <f t="shared" si="182"/>
        <v>#DIV/0!</v>
      </c>
      <c r="Q3875" s="4" t="str">
        <f>LEFT(T3875,FIND("/",T3875,1)-1)</f>
        <v>theater</v>
      </c>
      <c r="R3875" s="4" t="str">
        <f>RIGHT(T3875,LEN(T3875)-FIND("/",T3875))</f>
        <v>musical</v>
      </c>
      <c r="S3875" s="4" t="b">
        <v>0</v>
      </c>
      <c r="T3875" s="4" t="s">
        <v>8305</v>
      </c>
    </row>
    <row r="3876" spans="1:20" ht="28.8" x14ac:dyDescent="0.3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11">
        <f t="shared" si="180"/>
        <v>42027.833333333336</v>
      </c>
      <c r="K3876" s="4">
        <v>1420244622</v>
      </c>
      <c r="L3876" s="11">
        <f t="shared" si="181"/>
        <v>42006.808124999996</v>
      </c>
      <c r="M3876" s="4" t="b">
        <v>0</v>
      </c>
      <c r="N3876" s="4">
        <v>0</v>
      </c>
      <c r="O3876" s="16">
        <f>(E3876/D3876)*100</f>
        <v>0</v>
      </c>
      <c r="P3876" s="7" t="e">
        <f t="shared" si="182"/>
        <v>#DIV/0!</v>
      </c>
      <c r="Q3876" s="4" t="str">
        <f>LEFT(T3876,FIND("/",T3876,1)-1)</f>
        <v>theater</v>
      </c>
      <c r="R3876" s="4" t="str">
        <f>RIGHT(T3876,LEN(T3876)-FIND("/",T3876))</f>
        <v>musical</v>
      </c>
      <c r="S3876" s="4" t="b">
        <v>0</v>
      </c>
      <c r="T3876" s="4" t="s">
        <v>8305</v>
      </c>
    </row>
    <row r="3877" spans="1:20" ht="28.8" x14ac:dyDescent="0.3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11">
        <f t="shared" si="180"/>
        <v>42616.208333333336</v>
      </c>
      <c r="K3877" s="4">
        <v>1472804365</v>
      </c>
      <c r="L3877" s="11">
        <f t="shared" si="181"/>
        <v>42615.138483796291</v>
      </c>
      <c r="M3877" s="4" t="b">
        <v>0</v>
      </c>
      <c r="N3877" s="4">
        <v>0</v>
      </c>
      <c r="O3877" s="16">
        <f>(E3877/D3877)*100</f>
        <v>0</v>
      </c>
      <c r="P3877" s="7" t="e">
        <f t="shared" si="182"/>
        <v>#DIV/0!</v>
      </c>
      <c r="Q3877" s="4" t="str">
        <f>LEFT(T3877,FIND("/",T3877,1)-1)</f>
        <v>theater</v>
      </c>
      <c r="R3877" s="4" t="str">
        <f>RIGHT(T3877,LEN(T3877)-FIND("/",T3877))</f>
        <v>musical</v>
      </c>
      <c r="S3877" s="4" t="b">
        <v>0</v>
      </c>
      <c r="T3877" s="4" t="s">
        <v>8305</v>
      </c>
    </row>
    <row r="3878" spans="1:20" ht="28.8" x14ac:dyDescent="0.3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11">
        <f t="shared" si="180"/>
        <v>42402.415833333333</v>
      </c>
      <c r="K3878" s="4">
        <v>1451833128</v>
      </c>
      <c r="L3878" s="11">
        <f t="shared" si="181"/>
        <v>42372.415833333333</v>
      </c>
      <c r="M3878" s="4" t="b">
        <v>0</v>
      </c>
      <c r="N3878" s="4">
        <v>46</v>
      </c>
      <c r="O3878" s="16">
        <f>(E3878/D3878)*100</f>
        <v>52.794871794871788</v>
      </c>
      <c r="P3878" s="7">
        <f t="shared" si="182"/>
        <v>44.760869565217391</v>
      </c>
      <c r="Q3878" s="4" t="str">
        <f>LEFT(T3878,FIND("/",T3878,1)-1)</f>
        <v>theater</v>
      </c>
      <c r="R3878" s="4" t="str">
        <f>RIGHT(T3878,LEN(T3878)-FIND("/",T3878))</f>
        <v>musical</v>
      </c>
      <c r="S3878" s="4" t="b">
        <v>0</v>
      </c>
      <c r="T3878" s="4" t="s">
        <v>8305</v>
      </c>
    </row>
    <row r="3879" spans="1:20" ht="28.8" x14ac:dyDescent="0.3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11">
        <f t="shared" si="180"/>
        <v>42712.469351851854</v>
      </c>
      <c r="K3879" s="4">
        <v>1478621752</v>
      </c>
      <c r="L3879" s="11">
        <f t="shared" si="181"/>
        <v>42682.469351851854</v>
      </c>
      <c r="M3879" s="4" t="b">
        <v>0</v>
      </c>
      <c r="N3879" s="4">
        <v>14</v>
      </c>
      <c r="O3879" s="16">
        <f>(E3879/D3879)*100</f>
        <v>4.9639999999999995</v>
      </c>
      <c r="P3879" s="7">
        <f t="shared" si="182"/>
        <v>88.642857142857139</v>
      </c>
      <c r="Q3879" s="4" t="str">
        <f>LEFT(T3879,FIND("/",T3879,1)-1)</f>
        <v>theater</v>
      </c>
      <c r="R3879" s="4" t="str">
        <f>RIGHT(T3879,LEN(T3879)-FIND("/",T3879))</f>
        <v>musical</v>
      </c>
      <c r="S3879" s="4" t="b">
        <v>0</v>
      </c>
      <c r="T3879" s="4" t="s">
        <v>8305</v>
      </c>
    </row>
    <row r="3880" spans="1:20" x14ac:dyDescent="0.3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11">
        <f t="shared" si="180"/>
        <v>42184.957638888889</v>
      </c>
      <c r="K3880" s="4">
        <v>1433014746</v>
      </c>
      <c r="L3880" s="11">
        <f t="shared" si="181"/>
        <v>42154.610486111109</v>
      </c>
      <c r="M3880" s="4" t="b">
        <v>0</v>
      </c>
      <c r="N3880" s="4">
        <v>1</v>
      </c>
      <c r="O3880" s="16">
        <f>(E3880/D3880)*100</f>
        <v>5.5555555555555552E-2</v>
      </c>
      <c r="P3880" s="7">
        <f t="shared" si="182"/>
        <v>10</v>
      </c>
      <c r="Q3880" s="4" t="str">
        <f>LEFT(T3880,FIND("/",T3880,1)-1)</f>
        <v>theater</v>
      </c>
      <c r="R3880" s="4" t="str">
        <f>RIGHT(T3880,LEN(T3880)-FIND("/",T3880))</f>
        <v>musical</v>
      </c>
      <c r="S3880" s="4" t="b">
        <v>0</v>
      </c>
      <c r="T3880" s="4" t="s">
        <v>8305</v>
      </c>
    </row>
    <row r="3881" spans="1:20" x14ac:dyDescent="0.3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11">
        <f t="shared" si="180"/>
        <v>42029.652731481481</v>
      </c>
      <c r="K3881" s="4">
        <v>1419626396</v>
      </c>
      <c r="L3881" s="11">
        <f t="shared" si="181"/>
        <v>41999.652731481481</v>
      </c>
      <c r="M3881" s="4" t="b">
        <v>0</v>
      </c>
      <c r="N3881" s="4">
        <v>0</v>
      </c>
      <c r="O3881" s="16">
        <f>(E3881/D3881)*100</f>
        <v>0</v>
      </c>
      <c r="P3881" s="7" t="e">
        <f t="shared" si="182"/>
        <v>#DIV/0!</v>
      </c>
      <c r="Q3881" s="4" t="str">
        <f>LEFT(T3881,FIND("/",T3881,1)-1)</f>
        <v>theater</v>
      </c>
      <c r="R3881" s="4" t="str">
        <f>RIGHT(T3881,LEN(T3881)-FIND("/",T3881))</f>
        <v>musical</v>
      </c>
      <c r="S3881" s="4" t="b">
        <v>0</v>
      </c>
      <c r="T3881" s="4" t="s">
        <v>8305</v>
      </c>
    </row>
    <row r="3882" spans="1:20" ht="28.8" x14ac:dyDescent="0.3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11">
        <f t="shared" si="180"/>
        <v>41850.75</v>
      </c>
      <c r="K3882" s="4">
        <v>1403724820</v>
      </c>
      <c r="L3882" s="11">
        <f t="shared" si="181"/>
        <v>41815.606712962959</v>
      </c>
      <c r="M3882" s="4" t="b">
        <v>0</v>
      </c>
      <c r="N3882" s="4">
        <v>17</v>
      </c>
      <c r="O3882" s="16">
        <f>(E3882/D3882)*100</f>
        <v>13.066666666666665</v>
      </c>
      <c r="P3882" s="7">
        <f t="shared" si="182"/>
        <v>57.647058823529413</v>
      </c>
      <c r="Q3882" s="4" t="str">
        <f>LEFT(T3882,FIND("/",T3882,1)-1)</f>
        <v>theater</v>
      </c>
      <c r="R3882" s="4" t="str">
        <f>RIGHT(T3882,LEN(T3882)-FIND("/",T3882))</f>
        <v>musical</v>
      </c>
      <c r="S3882" s="4" t="b">
        <v>0</v>
      </c>
      <c r="T3882" s="4" t="s">
        <v>8305</v>
      </c>
    </row>
    <row r="3883" spans="1:20" x14ac:dyDescent="0.3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11">
        <f t="shared" si="180"/>
        <v>42785.810173611106</v>
      </c>
      <c r="K3883" s="4">
        <v>1484958399</v>
      </c>
      <c r="L3883" s="11">
        <f t="shared" si="181"/>
        <v>42755.810173611106</v>
      </c>
      <c r="M3883" s="4" t="b">
        <v>0</v>
      </c>
      <c r="N3883" s="4">
        <v>1</v>
      </c>
      <c r="O3883" s="16">
        <f>(E3883/D3883)*100</f>
        <v>5</v>
      </c>
      <c r="P3883" s="7">
        <f t="shared" si="182"/>
        <v>25</v>
      </c>
      <c r="Q3883" s="4" t="str">
        <f>LEFT(T3883,FIND("/",T3883,1)-1)</f>
        <v>theater</v>
      </c>
      <c r="R3883" s="4" t="str">
        <f>RIGHT(T3883,LEN(T3883)-FIND("/",T3883))</f>
        <v>musical</v>
      </c>
      <c r="S3883" s="4" t="b">
        <v>0</v>
      </c>
      <c r="T3883" s="4" t="s">
        <v>8305</v>
      </c>
    </row>
    <row r="3884" spans="1:20" x14ac:dyDescent="0.3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11">
        <f t="shared" si="180"/>
        <v>42400.752083333333</v>
      </c>
      <c r="K3884" s="4">
        <v>1451950570</v>
      </c>
      <c r="L3884" s="11">
        <f t="shared" si="181"/>
        <v>42373.77511574074</v>
      </c>
      <c r="M3884" s="4" t="b">
        <v>0</v>
      </c>
      <c r="N3884" s="4">
        <v>0</v>
      </c>
      <c r="O3884" s="16">
        <f>(E3884/D3884)*100</f>
        <v>0</v>
      </c>
      <c r="P3884" s="7" t="e">
        <f t="shared" si="182"/>
        <v>#DIV/0!</v>
      </c>
      <c r="Q3884" s="4" t="str">
        <f>LEFT(T3884,FIND("/",T3884,1)-1)</f>
        <v>theater</v>
      </c>
      <c r="R3884" s="4" t="str">
        <f>RIGHT(T3884,LEN(T3884)-FIND("/",T3884))</f>
        <v>musical</v>
      </c>
      <c r="S3884" s="4" t="b">
        <v>0</v>
      </c>
      <c r="T3884" s="4" t="s">
        <v>8305</v>
      </c>
    </row>
    <row r="3885" spans="1:20" ht="28.8" x14ac:dyDescent="0.3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11">
        <f t="shared" si="180"/>
        <v>41884.394317129627</v>
      </c>
      <c r="K3885" s="4">
        <v>1407076069</v>
      </c>
      <c r="L3885" s="11">
        <f t="shared" si="181"/>
        <v>41854.394317129627</v>
      </c>
      <c r="M3885" s="4" t="b">
        <v>0</v>
      </c>
      <c r="N3885" s="4">
        <v>0</v>
      </c>
      <c r="O3885" s="16">
        <f>(E3885/D3885)*100</f>
        <v>0</v>
      </c>
      <c r="P3885" s="7" t="e">
        <f t="shared" si="182"/>
        <v>#DIV/0!</v>
      </c>
      <c r="Q3885" s="4" t="str">
        <f>LEFT(T3885,FIND("/",T3885,1)-1)</f>
        <v>theater</v>
      </c>
      <c r="R3885" s="4" t="str">
        <f>RIGHT(T3885,LEN(T3885)-FIND("/",T3885))</f>
        <v>musical</v>
      </c>
      <c r="S3885" s="4" t="b">
        <v>0</v>
      </c>
      <c r="T3885" s="4" t="s">
        <v>8305</v>
      </c>
    </row>
    <row r="3886" spans="1:20" ht="28.8" x14ac:dyDescent="0.3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11">
        <f t="shared" si="180"/>
        <v>42090.541574074072</v>
      </c>
      <c r="K3886" s="4">
        <v>1425322792</v>
      </c>
      <c r="L3886" s="11">
        <f t="shared" si="181"/>
        <v>42065.583240740736</v>
      </c>
      <c r="M3886" s="4" t="b">
        <v>0</v>
      </c>
      <c r="N3886" s="4">
        <v>0</v>
      </c>
      <c r="O3886" s="16">
        <f>(E3886/D3886)*100</f>
        <v>0</v>
      </c>
      <c r="P3886" s="7" t="e">
        <f t="shared" si="182"/>
        <v>#DIV/0!</v>
      </c>
      <c r="Q3886" s="4" t="str">
        <f>LEFT(T3886,FIND("/",T3886,1)-1)</f>
        <v>theater</v>
      </c>
      <c r="R3886" s="4" t="str">
        <f>RIGHT(T3886,LEN(T3886)-FIND("/",T3886))</f>
        <v>musical</v>
      </c>
      <c r="S3886" s="4" t="b">
        <v>0</v>
      </c>
      <c r="T3886" s="4" t="s">
        <v>8305</v>
      </c>
    </row>
    <row r="3887" spans="1:20" ht="28.8" x14ac:dyDescent="0.3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11">
        <f t="shared" si="180"/>
        <v>42499.742951388886</v>
      </c>
      <c r="K3887" s="4">
        <v>1460242191</v>
      </c>
      <c r="L3887" s="11">
        <f t="shared" si="181"/>
        <v>42469.742951388886</v>
      </c>
      <c r="M3887" s="4" t="b">
        <v>0</v>
      </c>
      <c r="N3887" s="4">
        <v>0</v>
      </c>
      <c r="O3887" s="16">
        <f>(E3887/D3887)*100</f>
        <v>0</v>
      </c>
      <c r="P3887" s="7" t="e">
        <f t="shared" si="182"/>
        <v>#DIV/0!</v>
      </c>
      <c r="Q3887" s="4" t="str">
        <f>LEFT(T3887,FIND("/",T3887,1)-1)</f>
        <v>theater</v>
      </c>
      <c r="R3887" s="4" t="str">
        <f>RIGHT(T3887,LEN(T3887)-FIND("/",T3887))</f>
        <v>musical</v>
      </c>
      <c r="S3887" s="4" t="b">
        <v>0</v>
      </c>
      <c r="T3887" s="4" t="s">
        <v>8305</v>
      </c>
    </row>
    <row r="3888" spans="1:20" x14ac:dyDescent="0.3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11">
        <f t="shared" si="180"/>
        <v>41984.019699074073</v>
      </c>
      <c r="K3888" s="4">
        <v>1415683702</v>
      </c>
      <c r="L3888" s="11">
        <f t="shared" si="181"/>
        <v>41954.019699074073</v>
      </c>
      <c r="M3888" s="4" t="b">
        <v>0</v>
      </c>
      <c r="N3888" s="4">
        <v>0</v>
      </c>
      <c r="O3888" s="16">
        <f>(E3888/D3888)*100</f>
        <v>0</v>
      </c>
      <c r="P3888" s="7" t="e">
        <f t="shared" si="182"/>
        <v>#DIV/0!</v>
      </c>
      <c r="Q3888" s="4" t="str">
        <f>LEFT(T3888,FIND("/",T3888,1)-1)</f>
        <v>theater</v>
      </c>
      <c r="R3888" s="4" t="str">
        <f>RIGHT(T3888,LEN(T3888)-FIND("/",T3888))</f>
        <v>musical</v>
      </c>
      <c r="S3888" s="4" t="b">
        <v>0</v>
      </c>
      <c r="T3888" s="4" t="s">
        <v>8305</v>
      </c>
    </row>
    <row r="3889" spans="1:20" ht="28.8" x14ac:dyDescent="0.3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11">
        <f t="shared" si="180"/>
        <v>42125.708333333336</v>
      </c>
      <c r="K3889" s="4">
        <v>1426538129</v>
      </c>
      <c r="L3889" s="11">
        <f t="shared" si="181"/>
        <v>42079.649641203701</v>
      </c>
      <c r="M3889" s="4" t="b">
        <v>0</v>
      </c>
      <c r="N3889" s="4">
        <v>2</v>
      </c>
      <c r="O3889" s="16">
        <f>(E3889/D3889)*100</f>
        <v>1.7500000000000002</v>
      </c>
      <c r="P3889" s="7">
        <f t="shared" si="182"/>
        <v>17.5</v>
      </c>
      <c r="Q3889" s="4" t="str">
        <f>LEFT(T3889,FIND("/",T3889,1)-1)</f>
        <v>theater</v>
      </c>
      <c r="R3889" s="4" t="str">
        <f>RIGHT(T3889,LEN(T3889)-FIND("/",T3889))</f>
        <v>musical</v>
      </c>
      <c r="S3889" s="4" t="b">
        <v>0</v>
      </c>
      <c r="T3889" s="4" t="s">
        <v>8305</v>
      </c>
    </row>
    <row r="3890" spans="1:20" ht="28.8" x14ac:dyDescent="0.3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11">
        <f t="shared" si="180"/>
        <v>42792.337476851848</v>
      </c>
      <c r="K3890" s="4">
        <v>1485522358</v>
      </c>
      <c r="L3890" s="11">
        <f t="shared" si="181"/>
        <v>42762.337476851848</v>
      </c>
      <c r="M3890" s="4" t="b">
        <v>0</v>
      </c>
      <c r="N3890" s="4">
        <v>14</v>
      </c>
      <c r="O3890" s="16">
        <f>(E3890/D3890)*100</f>
        <v>27.1</v>
      </c>
      <c r="P3890" s="7">
        <f t="shared" si="182"/>
        <v>38.714285714285715</v>
      </c>
      <c r="Q3890" s="4" t="str">
        <f>LEFT(T3890,FIND("/",T3890,1)-1)</f>
        <v>theater</v>
      </c>
      <c r="R3890" s="4" t="str">
        <f>RIGHT(T3890,LEN(T3890)-FIND("/",T3890))</f>
        <v>plays</v>
      </c>
      <c r="S3890" s="4" t="b">
        <v>0</v>
      </c>
      <c r="T3890" s="4" t="s">
        <v>8271</v>
      </c>
    </row>
    <row r="3891" spans="1:20" x14ac:dyDescent="0.3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11">
        <f t="shared" si="180"/>
        <v>42008.768055555549</v>
      </c>
      <c r="K3891" s="4">
        <v>1417651630</v>
      </c>
      <c r="L3891" s="11">
        <f t="shared" si="181"/>
        <v>41976.796643518515</v>
      </c>
      <c r="M3891" s="4" t="b">
        <v>0</v>
      </c>
      <c r="N3891" s="4">
        <v>9</v>
      </c>
      <c r="O3891" s="16">
        <f>(E3891/D3891)*100</f>
        <v>1.4749999999999999</v>
      </c>
      <c r="P3891" s="7">
        <f t="shared" si="182"/>
        <v>13.111111111111111</v>
      </c>
      <c r="Q3891" s="4" t="str">
        <f>LEFT(T3891,FIND("/",T3891,1)-1)</f>
        <v>theater</v>
      </c>
      <c r="R3891" s="4" t="str">
        <f>RIGHT(T3891,LEN(T3891)-FIND("/",T3891))</f>
        <v>plays</v>
      </c>
      <c r="S3891" s="4" t="b">
        <v>0</v>
      </c>
      <c r="T3891" s="4" t="s">
        <v>8271</v>
      </c>
    </row>
    <row r="3892" spans="1:20" ht="28.8" x14ac:dyDescent="0.3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11">
        <f t="shared" si="180"/>
        <v>42231.55027777778</v>
      </c>
      <c r="K3892" s="4">
        <v>1434478344</v>
      </c>
      <c r="L3892" s="11">
        <f t="shared" si="181"/>
        <v>42171.55027777778</v>
      </c>
      <c r="M3892" s="4" t="b">
        <v>0</v>
      </c>
      <c r="N3892" s="4">
        <v>8</v>
      </c>
      <c r="O3892" s="16">
        <f>(E3892/D3892)*100</f>
        <v>16.826666666666668</v>
      </c>
      <c r="P3892" s="7">
        <f t="shared" si="182"/>
        <v>315.5</v>
      </c>
      <c r="Q3892" s="4" t="str">
        <f>LEFT(T3892,FIND("/",T3892,1)-1)</f>
        <v>theater</v>
      </c>
      <c r="R3892" s="4" t="str">
        <f>RIGHT(T3892,LEN(T3892)-FIND("/",T3892))</f>
        <v>plays</v>
      </c>
      <c r="S3892" s="4" t="b">
        <v>0</v>
      </c>
      <c r="T3892" s="4" t="s">
        <v>8271</v>
      </c>
    </row>
    <row r="3893" spans="1:20" x14ac:dyDescent="0.3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11">
        <f t="shared" si="180"/>
        <v>42085.999305555553</v>
      </c>
      <c r="K3893" s="4">
        <v>1424488244</v>
      </c>
      <c r="L3893" s="11">
        <f t="shared" si="181"/>
        <v>42055.924120370364</v>
      </c>
      <c r="M3893" s="4" t="b">
        <v>0</v>
      </c>
      <c r="N3893" s="4">
        <v>7</v>
      </c>
      <c r="O3893" s="16">
        <f>(E3893/D3893)*100</f>
        <v>32.5</v>
      </c>
      <c r="P3893" s="7">
        <f t="shared" si="182"/>
        <v>37.142857142857146</v>
      </c>
      <c r="Q3893" s="4" t="str">
        <f>LEFT(T3893,FIND("/",T3893,1)-1)</f>
        <v>theater</v>
      </c>
      <c r="R3893" s="4" t="str">
        <f>RIGHT(T3893,LEN(T3893)-FIND("/",T3893))</f>
        <v>plays</v>
      </c>
      <c r="S3893" s="4" t="b">
        <v>0</v>
      </c>
      <c r="T3893" s="4" t="s">
        <v>8271</v>
      </c>
    </row>
    <row r="3894" spans="1:20" ht="28.8" x14ac:dyDescent="0.3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11">
        <f t="shared" si="180"/>
        <v>41875.083333333328</v>
      </c>
      <c r="K3894" s="4">
        <v>1408203557</v>
      </c>
      <c r="L3894" s="11">
        <f t="shared" si="181"/>
        <v>41867.44394675926</v>
      </c>
      <c r="M3894" s="4" t="b">
        <v>0</v>
      </c>
      <c r="N3894" s="4">
        <v>0</v>
      </c>
      <c r="O3894" s="16">
        <f>(E3894/D3894)*100</f>
        <v>0</v>
      </c>
      <c r="P3894" s="7" t="e">
        <f t="shared" si="182"/>
        <v>#DIV/0!</v>
      </c>
      <c r="Q3894" s="4" t="str">
        <f>LEFT(T3894,FIND("/",T3894,1)-1)</f>
        <v>theater</v>
      </c>
      <c r="R3894" s="4" t="str">
        <f>RIGHT(T3894,LEN(T3894)-FIND("/",T3894))</f>
        <v>plays</v>
      </c>
      <c r="S3894" s="4" t="b">
        <v>0</v>
      </c>
      <c r="T3894" s="4" t="s">
        <v>8271</v>
      </c>
    </row>
    <row r="3895" spans="1:20" ht="28.8" x14ac:dyDescent="0.3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11">
        <f t="shared" si="180"/>
        <v>41821.041666666664</v>
      </c>
      <c r="K3895" s="4">
        <v>1400600840</v>
      </c>
      <c r="L3895" s="11">
        <f t="shared" si="181"/>
        <v>41779.449537037035</v>
      </c>
      <c r="M3895" s="4" t="b">
        <v>0</v>
      </c>
      <c r="N3895" s="4">
        <v>84</v>
      </c>
      <c r="O3895" s="16">
        <f>(E3895/D3895)*100</f>
        <v>21.55</v>
      </c>
      <c r="P3895" s="7">
        <f t="shared" si="182"/>
        <v>128.27380952380952</v>
      </c>
      <c r="Q3895" s="4" t="str">
        <f>LEFT(T3895,FIND("/",T3895,1)-1)</f>
        <v>theater</v>
      </c>
      <c r="R3895" s="4" t="str">
        <f>RIGHT(T3895,LEN(T3895)-FIND("/",T3895))</f>
        <v>plays</v>
      </c>
      <c r="S3895" s="4" t="b">
        <v>0</v>
      </c>
      <c r="T3895" s="4" t="s">
        <v>8271</v>
      </c>
    </row>
    <row r="3896" spans="1:20" ht="28.8" x14ac:dyDescent="0.3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11">
        <f t="shared" si="180"/>
        <v>42709.999305555553</v>
      </c>
      <c r="K3896" s="4">
        <v>1478386812</v>
      </c>
      <c r="L3896" s="11">
        <f t="shared" si="181"/>
        <v>42679.750138888885</v>
      </c>
      <c r="M3896" s="4" t="b">
        <v>0</v>
      </c>
      <c r="N3896" s="4">
        <v>11</v>
      </c>
      <c r="O3896" s="16">
        <f>(E3896/D3896)*100</f>
        <v>3.4666666666666663</v>
      </c>
      <c r="P3896" s="7">
        <f t="shared" si="182"/>
        <v>47.272727272727273</v>
      </c>
      <c r="Q3896" s="4" t="str">
        <f>LEFT(T3896,FIND("/",T3896,1)-1)</f>
        <v>theater</v>
      </c>
      <c r="R3896" s="4" t="str">
        <f>RIGHT(T3896,LEN(T3896)-FIND("/",T3896))</f>
        <v>plays</v>
      </c>
      <c r="S3896" s="4" t="b">
        <v>0</v>
      </c>
      <c r="T3896" s="4" t="s">
        <v>8271</v>
      </c>
    </row>
    <row r="3897" spans="1:20" ht="28.8" x14ac:dyDescent="0.3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11">
        <f t="shared" si="180"/>
        <v>42063.041875000003</v>
      </c>
      <c r="K3897" s="4">
        <v>1422424818</v>
      </c>
      <c r="L3897" s="11">
        <f t="shared" si="181"/>
        <v>42032.041875000003</v>
      </c>
      <c r="M3897" s="4" t="b">
        <v>0</v>
      </c>
      <c r="N3897" s="4">
        <v>1</v>
      </c>
      <c r="O3897" s="16">
        <f>(E3897/D3897)*100</f>
        <v>5</v>
      </c>
      <c r="P3897" s="7">
        <f t="shared" si="182"/>
        <v>50</v>
      </c>
      <c r="Q3897" s="4" t="str">
        <f>LEFT(T3897,FIND("/",T3897,1)-1)</f>
        <v>theater</v>
      </c>
      <c r="R3897" s="4" t="str">
        <f>RIGHT(T3897,LEN(T3897)-FIND("/",T3897))</f>
        <v>plays</v>
      </c>
      <c r="S3897" s="4" t="b">
        <v>0</v>
      </c>
      <c r="T3897" s="4" t="s">
        <v>8271</v>
      </c>
    </row>
    <row r="3898" spans="1:20" x14ac:dyDescent="0.3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11">
        <f t="shared" si="180"/>
        <v>41806.983541666668</v>
      </c>
      <c r="K3898" s="4">
        <v>1401770178</v>
      </c>
      <c r="L3898" s="11">
        <f t="shared" si="181"/>
        <v>41792.983541666668</v>
      </c>
      <c r="M3898" s="4" t="b">
        <v>0</v>
      </c>
      <c r="N3898" s="4">
        <v>4</v>
      </c>
      <c r="O3898" s="16">
        <f>(E3898/D3898)*100</f>
        <v>10.625</v>
      </c>
      <c r="P3898" s="7">
        <f t="shared" si="182"/>
        <v>42.5</v>
      </c>
      <c r="Q3898" s="4" t="str">
        <f>LEFT(T3898,FIND("/",T3898,1)-1)</f>
        <v>theater</v>
      </c>
      <c r="R3898" s="4" t="str">
        <f>RIGHT(T3898,LEN(T3898)-FIND("/",T3898))</f>
        <v>plays</v>
      </c>
      <c r="S3898" s="4" t="b">
        <v>0</v>
      </c>
      <c r="T3898" s="4" t="s">
        <v>8271</v>
      </c>
    </row>
    <row r="3899" spans="1:20" ht="28.8" x14ac:dyDescent="0.3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11">
        <f t="shared" si="180"/>
        <v>42012.665312499994</v>
      </c>
      <c r="K3899" s="4">
        <v>1418158683</v>
      </c>
      <c r="L3899" s="11">
        <f t="shared" si="181"/>
        <v>41982.665312499994</v>
      </c>
      <c r="M3899" s="4" t="b">
        <v>0</v>
      </c>
      <c r="N3899" s="4">
        <v>10</v>
      </c>
      <c r="O3899" s="16">
        <f>(E3899/D3899)*100</f>
        <v>17.599999999999998</v>
      </c>
      <c r="P3899" s="7">
        <f t="shared" si="182"/>
        <v>44</v>
      </c>
      <c r="Q3899" s="4" t="str">
        <f>LEFT(T3899,FIND("/",T3899,1)-1)</f>
        <v>theater</v>
      </c>
      <c r="R3899" s="4" t="str">
        <f>RIGHT(T3899,LEN(T3899)-FIND("/",T3899))</f>
        <v>plays</v>
      </c>
      <c r="S3899" s="4" t="b">
        <v>0</v>
      </c>
      <c r="T3899" s="4" t="s">
        <v>8271</v>
      </c>
    </row>
    <row r="3900" spans="1:20" ht="28.8" x14ac:dyDescent="0.3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11">
        <f t="shared" si="180"/>
        <v>42233.458333333336</v>
      </c>
      <c r="K3900" s="4">
        <v>1436355270</v>
      </c>
      <c r="L3900" s="11">
        <f t="shared" si="181"/>
        <v>42193.273958333331</v>
      </c>
      <c r="M3900" s="4" t="b">
        <v>0</v>
      </c>
      <c r="N3900" s="4">
        <v>16</v>
      </c>
      <c r="O3900" s="16">
        <f>(E3900/D3900)*100</f>
        <v>32.56</v>
      </c>
      <c r="P3900" s="7">
        <f t="shared" si="182"/>
        <v>50.875</v>
      </c>
      <c r="Q3900" s="4" t="str">
        <f>LEFT(T3900,FIND("/",T3900,1)-1)</f>
        <v>theater</v>
      </c>
      <c r="R3900" s="4" t="str">
        <f>RIGHT(T3900,LEN(T3900)-FIND("/",T3900))</f>
        <v>plays</v>
      </c>
      <c r="S3900" s="4" t="b">
        <v>0</v>
      </c>
      <c r="T3900" s="4" t="s">
        <v>8271</v>
      </c>
    </row>
    <row r="3901" spans="1:20" ht="28.8" x14ac:dyDescent="0.3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11">
        <f t="shared" si="180"/>
        <v>41863.566678240735</v>
      </c>
      <c r="K3901" s="4">
        <v>1406140561</v>
      </c>
      <c r="L3901" s="11">
        <f t="shared" si="181"/>
        <v>41843.566678240735</v>
      </c>
      <c r="M3901" s="4" t="b">
        <v>0</v>
      </c>
      <c r="N3901" s="4">
        <v>2</v>
      </c>
      <c r="O3901" s="16">
        <f>(E3901/D3901)*100</f>
        <v>1.25</v>
      </c>
      <c r="P3901" s="7">
        <f t="shared" si="182"/>
        <v>62.5</v>
      </c>
      <c r="Q3901" s="4" t="str">
        <f>LEFT(T3901,FIND("/",T3901,1)-1)</f>
        <v>theater</v>
      </c>
      <c r="R3901" s="4" t="str">
        <f>RIGHT(T3901,LEN(T3901)-FIND("/",T3901))</f>
        <v>plays</v>
      </c>
      <c r="S3901" s="4" t="b">
        <v>0</v>
      </c>
      <c r="T3901" s="4" t="s">
        <v>8271</v>
      </c>
    </row>
    <row r="3902" spans="1:20" x14ac:dyDescent="0.3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11">
        <f t="shared" si="180"/>
        <v>42165.884155092594</v>
      </c>
      <c r="K3902" s="4">
        <v>1431396791</v>
      </c>
      <c r="L3902" s="11">
        <f t="shared" si="181"/>
        <v>42135.884155092594</v>
      </c>
      <c r="M3902" s="4" t="b">
        <v>0</v>
      </c>
      <c r="N3902" s="4">
        <v>5</v>
      </c>
      <c r="O3902" s="16">
        <f>(E3902/D3902)*100</f>
        <v>5.4</v>
      </c>
      <c r="P3902" s="7">
        <f t="shared" si="182"/>
        <v>27</v>
      </c>
      <c r="Q3902" s="4" t="str">
        <f>LEFT(T3902,FIND("/",T3902,1)-1)</f>
        <v>theater</v>
      </c>
      <c r="R3902" s="4" t="str">
        <f>RIGHT(T3902,LEN(T3902)-FIND("/",T3902))</f>
        <v>plays</v>
      </c>
      <c r="S3902" s="4" t="b">
        <v>0</v>
      </c>
      <c r="T3902" s="4" t="s">
        <v>8271</v>
      </c>
    </row>
    <row r="3903" spans="1:20" ht="28.8" x14ac:dyDescent="0.3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11">
        <f t="shared" si="180"/>
        <v>42357.618043981485</v>
      </c>
      <c r="K3903" s="4">
        <v>1447098599</v>
      </c>
      <c r="L3903" s="11">
        <f t="shared" si="181"/>
        <v>42317.618043981485</v>
      </c>
      <c r="M3903" s="4" t="b">
        <v>0</v>
      </c>
      <c r="N3903" s="4">
        <v>1</v>
      </c>
      <c r="O3903" s="16">
        <f>(E3903/D3903)*100</f>
        <v>0.83333333333333337</v>
      </c>
      <c r="P3903" s="7">
        <f t="shared" si="182"/>
        <v>25</v>
      </c>
      <c r="Q3903" s="4" t="str">
        <f>LEFT(T3903,FIND("/",T3903,1)-1)</f>
        <v>theater</v>
      </c>
      <c r="R3903" s="4" t="str">
        <f>RIGHT(T3903,LEN(T3903)-FIND("/",T3903))</f>
        <v>plays</v>
      </c>
      <c r="S3903" s="4" t="b">
        <v>0</v>
      </c>
      <c r="T3903" s="4" t="s">
        <v>8271</v>
      </c>
    </row>
    <row r="3904" spans="1:20" ht="28.8" x14ac:dyDescent="0.3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11">
        <f t="shared" si="180"/>
        <v>42688.301412037035</v>
      </c>
      <c r="K3904" s="4">
        <v>1476962042</v>
      </c>
      <c r="L3904" s="11">
        <f t="shared" si="181"/>
        <v>42663.259745370371</v>
      </c>
      <c r="M3904" s="4" t="b">
        <v>0</v>
      </c>
      <c r="N3904" s="4">
        <v>31</v>
      </c>
      <c r="O3904" s="16">
        <f>(E3904/D3904)*100</f>
        <v>48.833333333333336</v>
      </c>
      <c r="P3904" s="7">
        <f t="shared" si="182"/>
        <v>47.258064516129032</v>
      </c>
      <c r="Q3904" s="4" t="str">
        <f>LEFT(T3904,FIND("/",T3904,1)-1)</f>
        <v>theater</v>
      </c>
      <c r="R3904" s="4" t="str">
        <f>RIGHT(T3904,LEN(T3904)-FIND("/",T3904))</f>
        <v>plays</v>
      </c>
      <c r="S3904" s="4" t="b">
        <v>0</v>
      </c>
      <c r="T3904" s="4" t="s">
        <v>8271</v>
      </c>
    </row>
    <row r="3905" spans="1:20" ht="28.8" x14ac:dyDescent="0.3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11">
        <f t="shared" si="180"/>
        <v>42230.609722222223</v>
      </c>
      <c r="K3905" s="4">
        <v>1435709765</v>
      </c>
      <c r="L3905" s="11">
        <f t="shared" si="181"/>
        <v>42185.802835648145</v>
      </c>
      <c r="M3905" s="4" t="b">
        <v>0</v>
      </c>
      <c r="N3905" s="4">
        <v>0</v>
      </c>
      <c r="O3905" s="16">
        <f>(E3905/D3905)*100</f>
        <v>0</v>
      </c>
      <c r="P3905" s="7" t="e">
        <f t="shared" si="182"/>
        <v>#DIV/0!</v>
      </c>
      <c r="Q3905" s="4" t="str">
        <f>LEFT(T3905,FIND("/",T3905,1)-1)</f>
        <v>theater</v>
      </c>
      <c r="R3905" s="4" t="str">
        <f>RIGHT(T3905,LEN(T3905)-FIND("/",T3905))</f>
        <v>plays</v>
      </c>
      <c r="S3905" s="4" t="b">
        <v>0</v>
      </c>
      <c r="T3905" s="4" t="s">
        <v>8271</v>
      </c>
    </row>
    <row r="3906" spans="1:20" x14ac:dyDescent="0.3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11">
        <f t="shared" si="180"/>
        <v>42109.00277777778</v>
      </c>
      <c r="K3906" s="4">
        <v>1427866200</v>
      </c>
      <c r="L3906" s="11">
        <f t="shared" si="181"/>
        <v>42095.020833333336</v>
      </c>
      <c r="M3906" s="4" t="b">
        <v>0</v>
      </c>
      <c r="N3906" s="4">
        <v>2</v>
      </c>
      <c r="O3906" s="16">
        <f>(E3906/D3906)*100</f>
        <v>0.03</v>
      </c>
      <c r="P3906" s="7">
        <f t="shared" si="182"/>
        <v>1.5</v>
      </c>
      <c r="Q3906" s="4" t="str">
        <f>LEFT(T3906,FIND("/",T3906,1)-1)</f>
        <v>theater</v>
      </c>
      <c r="R3906" s="4" t="str">
        <f>RIGHT(T3906,LEN(T3906)-FIND("/",T3906))</f>
        <v>plays</v>
      </c>
      <c r="S3906" s="4" t="b">
        <v>0</v>
      </c>
      <c r="T3906" s="4" t="s">
        <v>8271</v>
      </c>
    </row>
    <row r="3907" spans="1:20" ht="28.8" x14ac:dyDescent="0.3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11">
        <f t="shared" ref="J3907:J3970" si="183">(((I3907/60)/60)/24)+DATE(1970,1,1)+(-5/24)</f>
        <v>42166.749999999993</v>
      </c>
      <c r="K3907" s="4">
        <v>1430405903</v>
      </c>
      <c r="L3907" s="11">
        <f t="shared" ref="L3907:L3970" si="184">(((K3907/60)/60)/24)+DATE(1970,1,1)+(-5/24)</f>
        <v>42124.415543981479</v>
      </c>
      <c r="M3907" s="4" t="b">
        <v>0</v>
      </c>
      <c r="N3907" s="4">
        <v>7</v>
      </c>
      <c r="O3907" s="16">
        <f>(E3907/D3907)*100</f>
        <v>11.533333333333333</v>
      </c>
      <c r="P3907" s="7">
        <f t="shared" ref="P3907:P3970" si="185">(E3907/N3907)</f>
        <v>24.714285714285715</v>
      </c>
      <c r="Q3907" s="4" t="str">
        <f>LEFT(T3907,FIND("/",T3907,1)-1)</f>
        <v>theater</v>
      </c>
      <c r="R3907" s="4" t="str">
        <f>RIGHT(T3907,LEN(T3907)-FIND("/",T3907))</f>
        <v>plays</v>
      </c>
      <c r="S3907" s="4" t="b">
        <v>0</v>
      </c>
      <c r="T3907" s="4" t="s">
        <v>8271</v>
      </c>
    </row>
    <row r="3908" spans="1:20" ht="28.8" x14ac:dyDescent="0.3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11">
        <f t="shared" si="183"/>
        <v>42181.350694444445</v>
      </c>
      <c r="K3908" s="4">
        <v>1432072893</v>
      </c>
      <c r="L3908" s="11">
        <f t="shared" si="184"/>
        <v>42143.709409722222</v>
      </c>
      <c r="M3908" s="4" t="b">
        <v>0</v>
      </c>
      <c r="N3908" s="4">
        <v>16</v>
      </c>
      <c r="O3908" s="16">
        <f>(E3908/D3908)*100</f>
        <v>67.333333333333329</v>
      </c>
      <c r="P3908" s="7">
        <f t="shared" si="185"/>
        <v>63.125</v>
      </c>
      <c r="Q3908" s="4" t="str">
        <f>LEFT(T3908,FIND("/",T3908,1)-1)</f>
        <v>theater</v>
      </c>
      <c r="R3908" s="4" t="str">
        <f>RIGHT(T3908,LEN(T3908)-FIND("/",T3908))</f>
        <v>plays</v>
      </c>
      <c r="S3908" s="4" t="b">
        <v>0</v>
      </c>
      <c r="T3908" s="4" t="s">
        <v>8271</v>
      </c>
    </row>
    <row r="3909" spans="1:20" ht="28.8" x14ac:dyDescent="0.3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11">
        <f t="shared" si="183"/>
        <v>41938.630555555552</v>
      </c>
      <c r="K3909" s="4">
        <v>1411587606</v>
      </c>
      <c r="L3909" s="11">
        <f t="shared" si="184"/>
        <v>41906.611180555556</v>
      </c>
      <c r="M3909" s="4" t="b">
        <v>0</v>
      </c>
      <c r="N3909" s="4">
        <v>4</v>
      </c>
      <c r="O3909" s="16">
        <f>(E3909/D3909)*100</f>
        <v>15.299999999999999</v>
      </c>
      <c r="P3909" s="7">
        <f t="shared" si="185"/>
        <v>38.25</v>
      </c>
      <c r="Q3909" s="4" t="str">
        <f>LEFT(T3909,FIND("/",T3909,1)-1)</f>
        <v>theater</v>
      </c>
      <c r="R3909" s="4" t="str">
        <f>RIGHT(T3909,LEN(T3909)-FIND("/",T3909))</f>
        <v>plays</v>
      </c>
      <c r="S3909" s="4" t="b">
        <v>0</v>
      </c>
      <c r="T3909" s="4" t="s">
        <v>8271</v>
      </c>
    </row>
    <row r="3910" spans="1:20" ht="28.8" x14ac:dyDescent="0.3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11">
        <f t="shared" si="183"/>
        <v>41848.927037037036</v>
      </c>
      <c r="K3910" s="4">
        <v>1405307696</v>
      </c>
      <c r="L3910" s="11">
        <f t="shared" si="184"/>
        <v>41833.927037037036</v>
      </c>
      <c r="M3910" s="4" t="b">
        <v>0</v>
      </c>
      <c r="N3910" s="4">
        <v>4</v>
      </c>
      <c r="O3910" s="16">
        <f>(E3910/D3910)*100</f>
        <v>8.6666666666666679</v>
      </c>
      <c r="P3910" s="7">
        <f t="shared" si="185"/>
        <v>16.25</v>
      </c>
      <c r="Q3910" s="4" t="str">
        <f>LEFT(T3910,FIND("/",T3910,1)-1)</f>
        <v>theater</v>
      </c>
      <c r="R3910" s="4" t="str">
        <f>RIGHT(T3910,LEN(T3910)-FIND("/",T3910))</f>
        <v>plays</v>
      </c>
      <c r="S3910" s="4" t="b">
        <v>0</v>
      </c>
      <c r="T3910" s="4" t="s">
        <v>8271</v>
      </c>
    </row>
    <row r="3911" spans="1:20" ht="28.8" x14ac:dyDescent="0.3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11">
        <f t="shared" si="183"/>
        <v>41893.150949074072</v>
      </c>
      <c r="K3911" s="4">
        <v>1407832642</v>
      </c>
      <c r="L3911" s="11">
        <f t="shared" si="184"/>
        <v>41863.150949074072</v>
      </c>
      <c r="M3911" s="4" t="b">
        <v>0</v>
      </c>
      <c r="N3911" s="4">
        <v>4</v>
      </c>
      <c r="O3911" s="16">
        <f>(E3911/D3911)*100</f>
        <v>0.22499999999999998</v>
      </c>
      <c r="P3911" s="7">
        <f t="shared" si="185"/>
        <v>33.75</v>
      </c>
      <c r="Q3911" s="4" t="str">
        <f>LEFT(T3911,FIND("/",T3911,1)-1)</f>
        <v>theater</v>
      </c>
      <c r="R3911" s="4" t="str">
        <f>RIGHT(T3911,LEN(T3911)-FIND("/",T3911))</f>
        <v>plays</v>
      </c>
      <c r="S3911" s="4" t="b">
        <v>0</v>
      </c>
      <c r="T3911" s="4" t="s">
        <v>8271</v>
      </c>
    </row>
    <row r="3912" spans="1:20" x14ac:dyDescent="0.3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11">
        <f t="shared" si="183"/>
        <v>42254.548576388886</v>
      </c>
      <c r="K3912" s="4">
        <v>1439057397</v>
      </c>
      <c r="L3912" s="11">
        <f t="shared" si="184"/>
        <v>42224.548576388886</v>
      </c>
      <c r="M3912" s="4" t="b">
        <v>0</v>
      </c>
      <c r="N3912" s="4">
        <v>3</v>
      </c>
      <c r="O3912" s="16">
        <f>(E3912/D3912)*100</f>
        <v>3.0833333333333335</v>
      </c>
      <c r="P3912" s="7">
        <f t="shared" si="185"/>
        <v>61.666666666666664</v>
      </c>
      <c r="Q3912" s="4" t="str">
        <f>LEFT(T3912,FIND("/",T3912,1)-1)</f>
        <v>theater</v>
      </c>
      <c r="R3912" s="4" t="str">
        <f>RIGHT(T3912,LEN(T3912)-FIND("/",T3912))</f>
        <v>plays</v>
      </c>
      <c r="S3912" s="4" t="b">
        <v>0</v>
      </c>
      <c r="T3912" s="4" t="s">
        <v>8271</v>
      </c>
    </row>
    <row r="3913" spans="1:20" x14ac:dyDescent="0.3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11">
        <f t="shared" si="183"/>
        <v>41969.645567129628</v>
      </c>
      <c r="K3913" s="4">
        <v>1414438177</v>
      </c>
      <c r="L3913" s="11">
        <f t="shared" si="184"/>
        <v>41939.603900462964</v>
      </c>
      <c r="M3913" s="4" t="b">
        <v>0</v>
      </c>
      <c r="N3913" s="4">
        <v>36</v>
      </c>
      <c r="O3913" s="16">
        <f>(E3913/D3913)*100</f>
        <v>37.412500000000001</v>
      </c>
      <c r="P3913" s="7">
        <f t="shared" si="185"/>
        <v>83.138888888888886</v>
      </c>
      <c r="Q3913" s="4" t="str">
        <f>LEFT(T3913,FIND("/",T3913,1)-1)</f>
        <v>theater</v>
      </c>
      <c r="R3913" s="4" t="str">
        <f>RIGHT(T3913,LEN(T3913)-FIND("/",T3913))</f>
        <v>plays</v>
      </c>
      <c r="S3913" s="4" t="b">
        <v>0</v>
      </c>
      <c r="T3913" s="4" t="s">
        <v>8271</v>
      </c>
    </row>
    <row r="3914" spans="1:20" x14ac:dyDescent="0.3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11">
        <f t="shared" si="183"/>
        <v>42118.982638888883</v>
      </c>
      <c r="K3914" s="4">
        <v>1424759330</v>
      </c>
      <c r="L3914" s="11">
        <f t="shared" si="184"/>
        <v>42059.061689814807</v>
      </c>
      <c r="M3914" s="4" t="b">
        <v>0</v>
      </c>
      <c r="N3914" s="4">
        <v>1</v>
      </c>
      <c r="O3914" s="16">
        <f>(E3914/D3914)*100</f>
        <v>6.6666666666666671E-3</v>
      </c>
      <c r="P3914" s="7">
        <f t="shared" si="185"/>
        <v>1</v>
      </c>
      <c r="Q3914" s="4" t="str">
        <f>LEFT(T3914,FIND("/",T3914,1)-1)</f>
        <v>theater</v>
      </c>
      <c r="R3914" s="4" t="str">
        <f>RIGHT(T3914,LEN(T3914)-FIND("/",T3914))</f>
        <v>plays</v>
      </c>
      <c r="S3914" s="4" t="b">
        <v>0</v>
      </c>
      <c r="T3914" s="4" t="s">
        <v>8271</v>
      </c>
    </row>
    <row r="3915" spans="1:20" ht="28.8" x14ac:dyDescent="0.3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11">
        <f t="shared" si="183"/>
        <v>42338.044548611106</v>
      </c>
      <c r="K3915" s="4">
        <v>1446267849</v>
      </c>
      <c r="L3915" s="11">
        <f t="shared" si="184"/>
        <v>42308.002881944441</v>
      </c>
      <c r="M3915" s="4" t="b">
        <v>0</v>
      </c>
      <c r="N3915" s="4">
        <v>7</v>
      </c>
      <c r="O3915" s="16">
        <f>(E3915/D3915)*100</f>
        <v>10</v>
      </c>
      <c r="P3915" s="7">
        <f t="shared" si="185"/>
        <v>142.85714285714286</v>
      </c>
      <c r="Q3915" s="4" t="str">
        <f>LEFT(T3915,FIND("/",T3915,1)-1)</f>
        <v>theater</v>
      </c>
      <c r="R3915" s="4" t="str">
        <f>RIGHT(T3915,LEN(T3915)-FIND("/",T3915))</f>
        <v>plays</v>
      </c>
      <c r="S3915" s="4" t="b">
        <v>0</v>
      </c>
      <c r="T3915" s="4" t="s">
        <v>8271</v>
      </c>
    </row>
    <row r="3916" spans="1:20" ht="28.8" x14ac:dyDescent="0.3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11">
        <f t="shared" si="183"/>
        <v>42134.749305555553</v>
      </c>
      <c r="K3916" s="4">
        <v>1429558756</v>
      </c>
      <c r="L3916" s="11">
        <f t="shared" si="184"/>
        <v>42114.610601851848</v>
      </c>
      <c r="M3916" s="4" t="b">
        <v>0</v>
      </c>
      <c r="N3916" s="4">
        <v>27</v>
      </c>
      <c r="O3916" s="16">
        <f>(E3916/D3916)*100</f>
        <v>36.36</v>
      </c>
      <c r="P3916" s="7">
        <f t="shared" si="185"/>
        <v>33.666666666666664</v>
      </c>
      <c r="Q3916" s="4" t="str">
        <f>LEFT(T3916,FIND("/",T3916,1)-1)</f>
        <v>theater</v>
      </c>
      <c r="R3916" s="4" t="str">
        <f>RIGHT(T3916,LEN(T3916)-FIND("/",T3916))</f>
        <v>plays</v>
      </c>
      <c r="S3916" s="4" t="b">
        <v>0</v>
      </c>
      <c r="T3916" s="4" t="s">
        <v>8271</v>
      </c>
    </row>
    <row r="3917" spans="1:20" ht="28.8" x14ac:dyDescent="0.3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11">
        <f t="shared" si="183"/>
        <v>42522.776724537034</v>
      </c>
      <c r="K3917" s="4">
        <v>1462232309</v>
      </c>
      <c r="L3917" s="11">
        <f t="shared" si="184"/>
        <v>42492.776724537034</v>
      </c>
      <c r="M3917" s="4" t="b">
        <v>0</v>
      </c>
      <c r="N3917" s="4">
        <v>1</v>
      </c>
      <c r="O3917" s="16">
        <f>(E3917/D3917)*100</f>
        <v>0.33333333333333337</v>
      </c>
      <c r="P3917" s="7">
        <f t="shared" si="185"/>
        <v>5</v>
      </c>
      <c r="Q3917" s="4" t="str">
        <f>LEFT(T3917,FIND("/",T3917,1)-1)</f>
        <v>theater</v>
      </c>
      <c r="R3917" s="4" t="str">
        <f>RIGHT(T3917,LEN(T3917)-FIND("/",T3917))</f>
        <v>plays</v>
      </c>
      <c r="S3917" s="4" t="b">
        <v>0</v>
      </c>
      <c r="T3917" s="4" t="s">
        <v>8271</v>
      </c>
    </row>
    <row r="3918" spans="1:20" ht="28.8" x14ac:dyDescent="0.3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11">
        <f t="shared" si="183"/>
        <v>42524.263333333329</v>
      </c>
      <c r="K3918" s="4">
        <v>1462360752</v>
      </c>
      <c r="L3918" s="11">
        <f t="shared" si="184"/>
        <v>42494.263333333329</v>
      </c>
      <c r="M3918" s="4" t="b">
        <v>0</v>
      </c>
      <c r="N3918" s="4">
        <v>0</v>
      </c>
      <c r="O3918" s="16">
        <f>(E3918/D3918)*100</f>
        <v>0</v>
      </c>
      <c r="P3918" s="7" t="e">
        <f t="shared" si="185"/>
        <v>#DIV/0!</v>
      </c>
      <c r="Q3918" s="4" t="str">
        <f>LEFT(T3918,FIND("/",T3918,1)-1)</f>
        <v>theater</v>
      </c>
      <c r="R3918" s="4" t="str">
        <f>RIGHT(T3918,LEN(T3918)-FIND("/",T3918))</f>
        <v>plays</v>
      </c>
      <c r="S3918" s="4" t="b">
        <v>0</v>
      </c>
      <c r="T3918" s="4" t="s">
        <v>8271</v>
      </c>
    </row>
    <row r="3919" spans="1:20" ht="28.8" x14ac:dyDescent="0.3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11">
        <f t="shared" si="183"/>
        <v>41893.318993055553</v>
      </c>
      <c r="K3919" s="4">
        <v>1407847161</v>
      </c>
      <c r="L3919" s="11">
        <f t="shared" si="184"/>
        <v>41863.318993055553</v>
      </c>
      <c r="M3919" s="4" t="b">
        <v>0</v>
      </c>
      <c r="N3919" s="4">
        <v>1</v>
      </c>
      <c r="O3919" s="16">
        <f>(E3919/D3919)*100</f>
        <v>0.2857142857142857</v>
      </c>
      <c r="P3919" s="7">
        <f t="shared" si="185"/>
        <v>10</v>
      </c>
      <c r="Q3919" s="4" t="str">
        <f>LEFT(T3919,FIND("/",T3919,1)-1)</f>
        <v>theater</v>
      </c>
      <c r="R3919" s="4" t="str">
        <f>RIGHT(T3919,LEN(T3919)-FIND("/",T3919))</f>
        <v>plays</v>
      </c>
      <c r="S3919" s="4" t="b">
        <v>0</v>
      </c>
      <c r="T3919" s="4" t="s">
        <v>8271</v>
      </c>
    </row>
    <row r="3920" spans="1:20" ht="28.8" x14ac:dyDescent="0.3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11">
        <f t="shared" si="183"/>
        <v>41855.458333333328</v>
      </c>
      <c r="K3920" s="4">
        <v>1406131023</v>
      </c>
      <c r="L3920" s="11">
        <f t="shared" si="184"/>
        <v>41843.456284722219</v>
      </c>
      <c r="M3920" s="4" t="b">
        <v>0</v>
      </c>
      <c r="N3920" s="4">
        <v>3</v>
      </c>
      <c r="O3920" s="16">
        <f>(E3920/D3920)*100</f>
        <v>0.2</v>
      </c>
      <c r="P3920" s="7">
        <f t="shared" si="185"/>
        <v>40</v>
      </c>
      <c r="Q3920" s="4" t="str">
        <f>LEFT(T3920,FIND("/",T3920,1)-1)</f>
        <v>theater</v>
      </c>
      <c r="R3920" s="4" t="str">
        <f>RIGHT(T3920,LEN(T3920)-FIND("/",T3920))</f>
        <v>plays</v>
      </c>
      <c r="S3920" s="4" t="b">
        <v>0</v>
      </c>
      <c r="T3920" s="4" t="s">
        <v>8271</v>
      </c>
    </row>
    <row r="3921" spans="1:20" ht="28.8" x14ac:dyDescent="0.3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11">
        <f t="shared" si="183"/>
        <v>42386.791666666664</v>
      </c>
      <c r="K3921" s="4">
        <v>1450628773</v>
      </c>
      <c r="L3921" s="11">
        <f t="shared" si="184"/>
        <v>42358.476539351854</v>
      </c>
      <c r="M3921" s="4" t="b">
        <v>0</v>
      </c>
      <c r="N3921" s="4">
        <v>3</v>
      </c>
      <c r="O3921" s="16">
        <f>(E3921/D3921)*100</f>
        <v>1.7999999999999998</v>
      </c>
      <c r="P3921" s="7">
        <f t="shared" si="185"/>
        <v>30</v>
      </c>
      <c r="Q3921" s="4" t="str">
        <f>LEFT(T3921,FIND("/",T3921,1)-1)</f>
        <v>theater</v>
      </c>
      <c r="R3921" s="4" t="str">
        <f>RIGHT(T3921,LEN(T3921)-FIND("/",T3921))</f>
        <v>plays</v>
      </c>
      <c r="S3921" s="4" t="b">
        <v>0</v>
      </c>
      <c r="T3921" s="4" t="s">
        <v>8271</v>
      </c>
    </row>
    <row r="3922" spans="1:20" ht="28.8" x14ac:dyDescent="0.3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11">
        <f t="shared" si="183"/>
        <v>42687.220601851855</v>
      </c>
      <c r="K3922" s="4">
        <v>1476436660</v>
      </c>
      <c r="L3922" s="11">
        <f t="shared" si="184"/>
        <v>42657.178935185184</v>
      </c>
      <c r="M3922" s="4" t="b">
        <v>0</v>
      </c>
      <c r="N3922" s="4">
        <v>3</v>
      </c>
      <c r="O3922" s="16">
        <f>(E3922/D3922)*100</f>
        <v>5.4</v>
      </c>
      <c r="P3922" s="7">
        <f t="shared" si="185"/>
        <v>45</v>
      </c>
      <c r="Q3922" s="4" t="str">
        <f>LEFT(T3922,FIND("/",T3922,1)-1)</f>
        <v>theater</v>
      </c>
      <c r="R3922" s="4" t="str">
        <f>RIGHT(T3922,LEN(T3922)-FIND("/",T3922))</f>
        <v>plays</v>
      </c>
      <c r="S3922" s="4" t="b">
        <v>0</v>
      </c>
      <c r="T3922" s="4" t="s">
        <v>8271</v>
      </c>
    </row>
    <row r="3923" spans="1:20" x14ac:dyDescent="0.3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11">
        <f t="shared" si="183"/>
        <v>41938.541666666664</v>
      </c>
      <c r="K3923" s="4">
        <v>1413291655</v>
      </c>
      <c r="L3923" s="11">
        <f t="shared" si="184"/>
        <v>41926.333969907406</v>
      </c>
      <c r="M3923" s="4" t="b">
        <v>0</v>
      </c>
      <c r="N3923" s="4">
        <v>0</v>
      </c>
      <c r="O3923" s="16">
        <f>(E3923/D3923)*100</f>
        <v>0</v>
      </c>
      <c r="P3923" s="7" t="e">
        <f t="shared" si="185"/>
        <v>#DIV/0!</v>
      </c>
      <c r="Q3923" s="4" t="str">
        <f>LEFT(T3923,FIND("/",T3923,1)-1)</f>
        <v>theater</v>
      </c>
      <c r="R3923" s="4" t="str">
        <f>RIGHT(T3923,LEN(T3923)-FIND("/",T3923))</f>
        <v>plays</v>
      </c>
      <c r="S3923" s="4" t="b">
        <v>0</v>
      </c>
      <c r="T3923" s="4" t="s">
        <v>8271</v>
      </c>
    </row>
    <row r="3924" spans="1:20" ht="28.8" x14ac:dyDescent="0.3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11">
        <f t="shared" si="183"/>
        <v>42065.749999999993</v>
      </c>
      <c r="K3924" s="4">
        <v>1421432810</v>
      </c>
      <c r="L3924" s="11">
        <f t="shared" si="184"/>
        <v>42020.560300925928</v>
      </c>
      <c r="M3924" s="4" t="b">
        <v>0</v>
      </c>
      <c r="N3924" s="4">
        <v>6</v>
      </c>
      <c r="O3924" s="16">
        <f>(E3924/D3924)*100</f>
        <v>8.1333333333333329</v>
      </c>
      <c r="P3924" s="7">
        <f t="shared" si="185"/>
        <v>10.166666666666666</v>
      </c>
      <c r="Q3924" s="4" t="str">
        <f>LEFT(T3924,FIND("/",T3924,1)-1)</f>
        <v>theater</v>
      </c>
      <c r="R3924" s="4" t="str">
        <f>RIGHT(T3924,LEN(T3924)-FIND("/",T3924))</f>
        <v>plays</v>
      </c>
      <c r="S3924" s="4" t="b">
        <v>0</v>
      </c>
      <c r="T3924" s="4" t="s">
        <v>8271</v>
      </c>
    </row>
    <row r="3925" spans="1:20" ht="28.8" x14ac:dyDescent="0.3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11">
        <f t="shared" si="183"/>
        <v>42103.771655092591</v>
      </c>
      <c r="K3925" s="4">
        <v>1426203071</v>
      </c>
      <c r="L3925" s="11">
        <f t="shared" si="184"/>
        <v>42075.771655092591</v>
      </c>
      <c r="M3925" s="4" t="b">
        <v>0</v>
      </c>
      <c r="N3925" s="4">
        <v>17</v>
      </c>
      <c r="O3925" s="16">
        <f>(E3925/D3925)*100</f>
        <v>12.034782608695652</v>
      </c>
      <c r="P3925" s="7">
        <f t="shared" si="185"/>
        <v>81.411764705882348</v>
      </c>
      <c r="Q3925" s="4" t="str">
        <f>LEFT(T3925,FIND("/",T3925,1)-1)</f>
        <v>theater</v>
      </c>
      <c r="R3925" s="4" t="str">
        <f>RIGHT(T3925,LEN(T3925)-FIND("/",T3925))</f>
        <v>plays</v>
      </c>
      <c r="S3925" s="4" t="b">
        <v>0</v>
      </c>
      <c r="T3925" s="4" t="s">
        <v>8271</v>
      </c>
    </row>
    <row r="3926" spans="1:20" ht="28.8" x14ac:dyDescent="0.3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11">
        <f t="shared" si="183"/>
        <v>41816.751412037032</v>
      </c>
      <c r="K3926" s="4">
        <v>1401231722</v>
      </c>
      <c r="L3926" s="11">
        <f t="shared" si="184"/>
        <v>41786.751412037032</v>
      </c>
      <c r="M3926" s="4" t="b">
        <v>0</v>
      </c>
      <c r="N3926" s="4">
        <v>40</v>
      </c>
      <c r="O3926" s="16">
        <f>(E3926/D3926)*100</f>
        <v>15.266666666666667</v>
      </c>
      <c r="P3926" s="7">
        <f t="shared" si="185"/>
        <v>57.25</v>
      </c>
      <c r="Q3926" s="4" t="str">
        <f>LEFT(T3926,FIND("/",T3926,1)-1)</f>
        <v>theater</v>
      </c>
      <c r="R3926" s="4" t="str">
        <f>RIGHT(T3926,LEN(T3926)-FIND("/",T3926))</f>
        <v>plays</v>
      </c>
      <c r="S3926" s="4" t="b">
        <v>0</v>
      </c>
      <c r="T3926" s="4" t="s">
        <v>8271</v>
      </c>
    </row>
    <row r="3927" spans="1:20" ht="28.8" x14ac:dyDescent="0.3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11">
        <f t="shared" si="183"/>
        <v>41850.662488425922</v>
      </c>
      <c r="K3927" s="4">
        <v>1404161639</v>
      </c>
      <c r="L3927" s="11">
        <f t="shared" si="184"/>
        <v>41820.662488425922</v>
      </c>
      <c r="M3927" s="4" t="b">
        <v>0</v>
      </c>
      <c r="N3927" s="4">
        <v>3</v>
      </c>
      <c r="O3927" s="16">
        <f>(E3927/D3927)*100</f>
        <v>10</v>
      </c>
      <c r="P3927" s="7">
        <f t="shared" si="185"/>
        <v>5</v>
      </c>
      <c r="Q3927" s="4" t="str">
        <f>LEFT(T3927,FIND("/",T3927,1)-1)</f>
        <v>theater</v>
      </c>
      <c r="R3927" s="4" t="str">
        <f>RIGHT(T3927,LEN(T3927)-FIND("/",T3927))</f>
        <v>plays</v>
      </c>
      <c r="S3927" s="4" t="b">
        <v>0</v>
      </c>
      <c r="T3927" s="4" t="s">
        <v>8271</v>
      </c>
    </row>
    <row r="3928" spans="1:20" x14ac:dyDescent="0.3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11">
        <f t="shared" si="183"/>
        <v>41999.876712962963</v>
      </c>
      <c r="K3928" s="4">
        <v>1417053748</v>
      </c>
      <c r="L3928" s="11">
        <f t="shared" si="184"/>
        <v>41969.876712962963</v>
      </c>
      <c r="M3928" s="4" t="b">
        <v>0</v>
      </c>
      <c r="N3928" s="4">
        <v>1</v>
      </c>
      <c r="O3928" s="16">
        <f>(E3928/D3928)*100</f>
        <v>0.3</v>
      </c>
      <c r="P3928" s="7">
        <f t="shared" si="185"/>
        <v>15</v>
      </c>
      <c r="Q3928" s="4" t="str">
        <f>LEFT(T3928,FIND("/",T3928,1)-1)</f>
        <v>theater</v>
      </c>
      <c r="R3928" s="4" t="str">
        <f>RIGHT(T3928,LEN(T3928)-FIND("/",T3928))</f>
        <v>plays</v>
      </c>
      <c r="S3928" s="4" t="b">
        <v>0</v>
      </c>
      <c r="T3928" s="4" t="s">
        <v>8271</v>
      </c>
    </row>
    <row r="3929" spans="1:20" ht="28.8" x14ac:dyDescent="0.3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11">
        <f t="shared" si="183"/>
        <v>41860.059074074074</v>
      </c>
      <c r="K3929" s="4">
        <v>1404973504</v>
      </c>
      <c r="L3929" s="11">
        <f t="shared" si="184"/>
        <v>41830.059074074074</v>
      </c>
      <c r="M3929" s="4" t="b">
        <v>0</v>
      </c>
      <c r="N3929" s="4">
        <v>2</v>
      </c>
      <c r="O3929" s="16">
        <f>(E3929/D3929)*100</f>
        <v>1</v>
      </c>
      <c r="P3929" s="7">
        <f t="shared" si="185"/>
        <v>12.5</v>
      </c>
      <c r="Q3929" s="4" t="str">
        <f>LEFT(T3929,FIND("/",T3929,1)-1)</f>
        <v>theater</v>
      </c>
      <c r="R3929" s="4" t="str">
        <f>RIGHT(T3929,LEN(T3929)-FIND("/",T3929))</f>
        <v>plays</v>
      </c>
      <c r="S3929" s="4" t="b">
        <v>0</v>
      </c>
      <c r="T3929" s="4" t="s">
        <v>8271</v>
      </c>
    </row>
    <row r="3930" spans="1:20" ht="28.8" x14ac:dyDescent="0.3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11">
        <f t="shared" si="183"/>
        <v>42292.999305555553</v>
      </c>
      <c r="K3930" s="4">
        <v>1442593427</v>
      </c>
      <c r="L3930" s="11">
        <f t="shared" si="184"/>
        <v>42265.474849537037</v>
      </c>
      <c r="M3930" s="4" t="b">
        <v>0</v>
      </c>
      <c r="N3930" s="4">
        <v>7</v>
      </c>
      <c r="O3930" s="16">
        <f>(E3930/D3930)*100</f>
        <v>13.020000000000001</v>
      </c>
      <c r="P3930" s="7">
        <f t="shared" si="185"/>
        <v>93</v>
      </c>
      <c r="Q3930" s="4" t="str">
        <f>LEFT(T3930,FIND("/",T3930,1)-1)</f>
        <v>theater</v>
      </c>
      <c r="R3930" s="4" t="str">
        <f>RIGHT(T3930,LEN(T3930)-FIND("/",T3930))</f>
        <v>plays</v>
      </c>
      <c r="S3930" s="4" t="b">
        <v>0</v>
      </c>
      <c r="T3930" s="4" t="s">
        <v>8271</v>
      </c>
    </row>
    <row r="3931" spans="1:20" ht="28.8" x14ac:dyDescent="0.3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11">
        <f t="shared" si="183"/>
        <v>42631.618807870364</v>
      </c>
      <c r="K3931" s="4">
        <v>1471636265</v>
      </c>
      <c r="L3931" s="11">
        <f t="shared" si="184"/>
        <v>42601.618807870364</v>
      </c>
      <c r="M3931" s="4" t="b">
        <v>0</v>
      </c>
      <c r="N3931" s="4">
        <v>14</v>
      </c>
      <c r="O3931" s="16">
        <f>(E3931/D3931)*100</f>
        <v>2.2650000000000001</v>
      </c>
      <c r="P3931" s="7">
        <f t="shared" si="185"/>
        <v>32.357142857142854</v>
      </c>
      <c r="Q3931" s="4" t="str">
        <f>LEFT(T3931,FIND("/",T3931,1)-1)</f>
        <v>theater</v>
      </c>
      <c r="R3931" s="4" t="str">
        <f>RIGHT(T3931,LEN(T3931)-FIND("/",T3931))</f>
        <v>plays</v>
      </c>
      <c r="S3931" s="4" t="b">
        <v>0</v>
      </c>
      <c r="T3931" s="4" t="s">
        <v>8271</v>
      </c>
    </row>
    <row r="3932" spans="1:20" ht="28.8" x14ac:dyDescent="0.3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11">
        <f t="shared" si="183"/>
        <v>42461.041666666664</v>
      </c>
      <c r="K3932" s="4">
        <v>1457078868</v>
      </c>
      <c r="L3932" s="11">
        <f t="shared" si="184"/>
        <v>42433.13041666666</v>
      </c>
      <c r="M3932" s="4" t="b">
        <v>0</v>
      </c>
      <c r="N3932" s="4">
        <v>0</v>
      </c>
      <c r="O3932" s="16">
        <f>(E3932/D3932)*100</f>
        <v>0</v>
      </c>
      <c r="P3932" s="7" t="e">
        <f t="shared" si="185"/>
        <v>#DIV/0!</v>
      </c>
      <c r="Q3932" s="4" t="str">
        <f>LEFT(T3932,FIND("/",T3932,1)-1)</f>
        <v>theater</v>
      </c>
      <c r="R3932" s="4" t="str">
        <f>RIGHT(T3932,LEN(T3932)-FIND("/",T3932))</f>
        <v>plays</v>
      </c>
      <c r="S3932" s="4" t="b">
        <v>0</v>
      </c>
      <c r="T3932" s="4" t="s">
        <v>8271</v>
      </c>
    </row>
    <row r="3933" spans="1:20" ht="28.8" x14ac:dyDescent="0.3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11">
        <f t="shared" si="183"/>
        <v>42252.943368055552</v>
      </c>
      <c r="K3933" s="4">
        <v>1439350707</v>
      </c>
      <c r="L3933" s="11">
        <f t="shared" si="184"/>
        <v>42227.943368055552</v>
      </c>
      <c r="M3933" s="4" t="b">
        <v>0</v>
      </c>
      <c r="N3933" s="4">
        <v>0</v>
      </c>
      <c r="O3933" s="16">
        <f>(E3933/D3933)*100</f>
        <v>0</v>
      </c>
      <c r="P3933" s="7" t="e">
        <f t="shared" si="185"/>
        <v>#DIV/0!</v>
      </c>
      <c r="Q3933" s="4" t="str">
        <f>LEFT(T3933,FIND("/",T3933,1)-1)</f>
        <v>theater</v>
      </c>
      <c r="R3933" s="4" t="str">
        <f>RIGHT(T3933,LEN(T3933)-FIND("/",T3933))</f>
        <v>plays</v>
      </c>
      <c r="S3933" s="4" t="b">
        <v>0</v>
      </c>
      <c r="T3933" s="4" t="s">
        <v>8271</v>
      </c>
    </row>
    <row r="3934" spans="1:20" ht="28.8" x14ac:dyDescent="0.3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11">
        <f t="shared" si="183"/>
        <v>42444.918564814812</v>
      </c>
      <c r="K3934" s="4">
        <v>1455508964</v>
      </c>
      <c r="L3934" s="11">
        <f t="shared" si="184"/>
        <v>42414.960231481477</v>
      </c>
      <c r="M3934" s="4" t="b">
        <v>0</v>
      </c>
      <c r="N3934" s="4">
        <v>1</v>
      </c>
      <c r="O3934" s="16">
        <f>(E3934/D3934)*100</f>
        <v>8.3333333333333332E-3</v>
      </c>
      <c r="P3934" s="7">
        <f t="shared" si="185"/>
        <v>1</v>
      </c>
      <c r="Q3934" s="4" t="str">
        <f>LEFT(T3934,FIND("/",T3934,1)-1)</f>
        <v>theater</v>
      </c>
      <c r="R3934" s="4" t="str">
        <f>RIGHT(T3934,LEN(T3934)-FIND("/",T3934))</f>
        <v>plays</v>
      </c>
      <c r="S3934" s="4" t="b">
        <v>0</v>
      </c>
      <c r="T3934" s="4" t="s">
        <v>8271</v>
      </c>
    </row>
    <row r="3935" spans="1:20" ht="28.8" x14ac:dyDescent="0.3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11">
        <f t="shared" si="183"/>
        <v>42567.821527777771</v>
      </c>
      <c r="K3935" s="4">
        <v>1466205262</v>
      </c>
      <c r="L3935" s="11">
        <f t="shared" si="184"/>
        <v>42538.759976851848</v>
      </c>
      <c r="M3935" s="4" t="b">
        <v>0</v>
      </c>
      <c r="N3935" s="4">
        <v>12</v>
      </c>
      <c r="O3935" s="16">
        <f>(E3935/D3935)*100</f>
        <v>15.742857142857142</v>
      </c>
      <c r="P3935" s="7">
        <f t="shared" si="185"/>
        <v>91.833333333333329</v>
      </c>
      <c r="Q3935" s="4" t="str">
        <f>LEFT(T3935,FIND("/",T3935,1)-1)</f>
        <v>theater</v>
      </c>
      <c r="R3935" s="4" t="str">
        <f>RIGHT(T3935,LEN(T3935)-FIND("/",T3935))</f>
        <v>plays</v>
      </c>
      <c r="S3935" s="4" t="b">
        <v>0</v>
      </c>
      <c r="T3935" s="4" t="s">
        <v>8271</v>
      </c>
    </row>
    <row r="3936" spans="1:20" ht="28.8" x14ac:dyDescent="0.3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11">
        <f t="shared" si="183"/>
        <v>42278.333333333336</v>
      </c>
      <c r="K3936" s="4">
        <v>1439827639</v>
      </c>
      <c r="L3936" s="11">
        <f t="shared" si="184"/>
        <v>42233.463414351849</v>
      </c>
      <c r="M3936" s="4" t="b">
        <v>0</v>
      </c>
      <c r="N3936" s="4">
        <v>12</v>
      </c>
      <c r="O3936" s="16">
        <f>(E3936/D3936)*100</f>
        <v>11</v>
      </c>
      <c r="P3936" s="7">
        <f t="shared" si="185"/>
        <v>45.833333333333336</v>
      </c>
      <c r="Q3936" s="4" t="str">
        <f>LEFT(T3936,FIND("/",T3936,1)-1)</f>
        <v>theater</v>
      </c>
      <c r="R3936" s="4" t="str">
        <f>RIGHT(T3936,LEN(T3936)-FIND("/",T3936))</f>
        <v>plays</v>
      </c>
      <c r="S3936" s="4" t="b">
        <v>0</v>
      </c>
      <c r="T3936" s="4" t="s">
        <v>8271</v>
      </c>
    </row>
    <row r="3937" spans="1:20" ht="28.8" x14ac:dyDescent="0.3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11">
        <f t="shared" si="183"/>
        <v>42281.448449074065</v>
      </c>
      <c r="K3937" s="4">
        <v>1438789546</v>
      </c>
      <c r="L3937" s="11">
        <f t="shared" si="184"/>
        <v>42221.448449074065</v>
      </c>
      <c r="M3937" s="4" t="b">
        <v>0</v>
      </c>
      <c r="N3937" s="4">
        <v>23</v>
      </c>
      <c r="O3937" s="16">
        <f>(E3937/D3937)*100</f>
        <v>43.833333333333336</v>
      </c>
      <c r="P3937" s="7">
        <f t="shared" si="185"/>
        <v>57.173913043478258</v>
      </c>
      <c r="Q3937" s="4" t="str">
        <f>LEFT(T3937,FIND("/",T3937,1)-1)</f>
        <v>theater</v>
      </c>
      <c r="R3937" s="4" t="str">
        <f>RIGHT(T3937,LEN(T3937)-FIND("/",T3937))</f>
        <v>plays</v>
      </c>
      <c r="S3937" s="4" t="b">
        <v>0</v>
      </c>
      <c r="T3937" s="4" t="s">
        <v>8271</v>
      </c>
    </row>
    <row r="3938" spans="1:20" ht="28.8" x14ac:dyDescent="0.3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11">
        <f t="shared" si="183"/>
        <v>42705.096296296295</v>
      </c>
      <c r="K3938" s="4">
        <v>1477981120</v>
      </c>
      <c r="L3938" s="11">
        <f t="shared" si="184"/>
        <v>42675.054629629631</v>
      </c>
      <c r="M3938" s="4" t="b">
        <v>0</v>
      </c>
      <c r="N3938" s="4">
        <v>0</v>
      </c>
      <c r="O3938" s="16">
        <f>(E3938/D3938)*100</f>
        <v>0</v>
      </c>
      <c r="P3938" s="7" t="e">
        <f t="shared" si="185"/>
        <v>#DIV/0!</v>
      </c>
      <c r="Q3938" s="4" t="str">
        <f>LEFT(T3938,FIND("/",T3938,1)-1)</f>
        <v>theater</v>
      </c>
      <c r="R3938" s="4" t="str">
        <f>RIGHT(T3938,LEN(T3938)-FIND("/",T3938))</f>
        <v>plays</v>
      </c>
      <c r="S3938" s="4" t="b">
        <v>0</v>
      </c>
      <c r="T3938" s="4" t="s">
        <v>8271</v>
      </c>
    </row>
    <row r="3939" spans="1:20" ht="28.8" x14ac:dyDescent="0.3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11">
        <f t="shared" si="183"/>
        <v>42562.423148148147</v>
      </c>
      <c r="K3939" s="4">
        <v>1465830560</v>
      </c>
      <c r="L3939" s="11">
        <f t="shared" si="184"/>
        <v>42534.423148148147</v>
      </c>
      <c r="M3939" s="4" t="b">
        <v>0</v>
      </c>
      <c r="N3939" s="4">
        <v>10</v>
      </c>
      <c r="O3939" s="16">
        <f>(E3939/D3939)*100</f>
        <v>86.135181975736558</v>
      </c>
      <c r="P3939" s="7">
        <f t="shared" si="185"/>
        <v>248.5</v>
      </c>
      <c r="Q3939" s="4" t="str">
        <f>LEFT(T3939,FIND("/",T3939,1)-1)</f>
        <v>theater</v>
      </c>
      <c r="R3939" s="4" t="str">
        <f>RIGHT(T3939,LEN(T3939)-FIND("/",T3939))</f>
        <v>plays</v>
      </c>
      <c r="S3939" s="4" t="b">
        <v>0</v>
      </c>
      <c r="T3939" s="4" t="s">
        <v>8271</v>
      </c>
    </row>
    <row r="3940" spans="1:20" ht="28.8" x14ac:dyDescent="0.3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11">
        <f t="shared" si="183"/>
        <v>42182.697384259263</v>
      </c>
      <c r="K3940" s="4">
        <v>1432763054</v>
      </c>
      <c r="L3940" s="11">
        <f t="shared" si="184"/>
        <v>42151.697384259263</v>
      </c>
      <c r="M3940" s="4" t="b">
        <v>0</v>
      </c>
      <c r="N3940" s="4">
        <v>5</v>
      </c>
      <c r="O3940" s="16">
        <f>(E3940/D3940)*100</f>
        <v>12.196620583717358</v>
      </c>
      <c r="P3940" s="7">
        <f t="shared" si="185"/>
        <v>79.400000000000006</v>
      </c>
      <c r="Q3940" s="4" t="str">
        <f>LEFT(T3940,FIND("/",T3940,1)-1)</f>
        <v>theater</v>
      </c>
      <c r="R3940" s="4" t="str">
        <f>RIGHT(T3940,LEN(T3940)-FIND("/",T3940))</f>
        <v>plays</v>
      </c>
      <c r="S3940" s="4" t="b">
        <v>0</v>
      </c>
      <c r="T3940" s="4" t="s">
        <v>8271</v>
      </c>
    </row>
    <row r="3941" spans="1:20" ht="28.8" x14ac:dyDescent="0.3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11">
        <f t="shared" si="183"/>
        <v>41918.979166666664</v>
      </c>
      <c r="K3941" s="4">
        <v>1412328979</v>
      </c>
      <c r="L3941" s="11">
        <f t="shared" si="184"/>
        <v>41915.191886574074</v>
      </c>
      <c r="M3941" s="4" t="b">
        <v>0</v>
      </c>
      <c r="N3941" s="4">
        <v>1</v>
      </c>
      <c r="O3941" s="16">
        <f>(E3941/D3941)*100</f>
        <v>0.1</v>
      </c>
      <c r="P3941" s="7">
        <f t="shared" si="185"/>
        <v>5</v>
      </c>
      <c r="Q3941" s="4" t="str">
        <f>LEFT(T3941,FIND("/",T3941,1)-1)</f>
        <v>theater</v>
      </c>
      <c r="R3941" s="4" t="str">
        <f>RIGHT(T3941,LEN(T3941)-FIND("/",T3941))</f>
        <v>plays</v>
      </c>
      <c r="S3941" s="4" t="b">
        <v>0</v>
      </c>
      <c r="T3941" s="4" t="s">
        <v>8271</v>
      </c>
    </row>
    <row r="3942" spans="1:20" ht="28.8" x14ac:dyDescent="0.3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11">
        <f t="shared" si="183"/>
        <v>42006.284155092588</v>
      </c>
      <c r="K3942" s="4">
        <v>1416311351</v>
      </c>
      <c r="L3942" s="11">
        <f t="shared" si="184"/>
        <v>41961.284155092588</v>
      </c>
      <c r="M3942" s="4" t="b">
        <v>0</v>
      </c>
      <c r="N3942" s="4">
        <v>2</v>
      </c>
      <c r="O3942" s="16">
        <f>(E3942/D3942)*100</f>
        <v>0.22</v>
      </c>
      <c r="P3942" s="7">
        <f t="shared" si="185"/>
        <v>5.5</v>
      </c>
      <c r="Q3942" s="4" t="str">
        <f>LEFT(T3942,FIND("/",T3942,1)-1)</f>
        <v>theater</v>
      </c>
      <c r="R3942" s="4" t="str">
        <f>RIGHT(T3942,LEN(T3942)-FIND("/",T3942))</f>
        <v>plays</v>
      </c>
      <c r="S3942" s="4" t="b">
        <v>0</v>
      </c>
      <c r="T3942" s="4" t="s">
        <v>8271</v>
      </c>
    </row>
    <row r="3943" spans="1:20" ht="28.8" x14ac:dyDescent="0.3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11">
        <f t="shared" si="183"/>
        <v>41967.833333333336</v>
      </c>
      <c r="K3943" s="4">
        <v>1414505137</v>
      </c>
      <c r="L3943" s="11">
        <f t="shared" si="184"/>
        <v>41940.378900462958</v>
      </c>
      <c r="M3943" s="4" t="b">
        <v>0</v>
      </c>
      <c r="N3943" s="4">
        <v>2</v>
      </c>
      <c r="O3943" s="16">
        <f>(E3943/D3943)*100</f>
        <v>0.90909090909090906</v>
      </c>
      <c r="P3943" s="7">
        <f t="shared" si="185"/>
        <v>25</v>
      </c>
      <c r="Q3943" s="4" t="str">
        <f>LEFT(T3943,FIND("/",T3943,1)-1)</f>
        <v>theater</v>
      </c>
      <c r="R3943" s="4" t="str">
        <f>RIGHT(T3943,LEN(T3943)-FIND("/",T3943))</f>
        <v>plays</v>
      </c>
      <c r="S3943" s="4" t="b">
        <v>0</v>
      </c>
      <c r="T3943" s="4" t="s">
        <v>8271</v>
      </c>
    </row>
    <row r="3944" spans="1:20" ht="28.8" x14ac:dyDescent="0.3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11">
        <f t="shared" si="183"/>
        <v>42171.695763888885</v>
      </c>
      <c r="K3944" s="4">
        <v>1429306914</v>
      </c>
      <c r="L3944" s="11">
        <f t="shared" si="184"/>
        <v>42111.695763888885</v>
      </c>
      <c r="M3944" s="4" t="b">
        <v>0</v>
      </c>
      <c r="N3944" s="4">
        <v>0</v>
      </c>
      <c r="O3944" s="16">
        <f>(E3944/D3944)*100</f>
        <v>0</v>
      </c>
      <c r="P3944" s="7" t="e">
        <f t="shared" si="185"/>
        <v>#DIV/0!</v>
      </c>
      <c r="Q3944" s="4" t="str">
        <f>LEFT(T3944,FIND("/",T3944,1)-1)</f>
        <v>theater</v>
      </c>
      <c r="R3944" s="4" t="str">
        <f>RIGHT(T3944,LEN(T3944)-FIND("/",T3944))</f>
        <v>plays</v>
      </c>
      <c r="S3944" s="4" t="b">
        <v>0</v>
      </c>
      <c r="T3944" s="4" t="s">
        <v>8271</v>
      </c>
    </row>
    <row r="3945" spans="1:20" x14ac:dyDescent="0.3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11">
        <f t="shared" si="183"/>
        <v>42310.493055555555</v>
      </c>
      <c r="K3945" s="4">
        <v>1443811268</v>
      </c>
      <c r="L3945" s="11">
        <f t="shared" si="184"/>
        <v>42279.570231481477</v>
      </c>
      <c r="M3945" s="4" t="b">
        <v>0</v>
      </c>
      <c r="N3945" s="4">
        <v>13</v>
      </c>
      <c r="O3945" s="16">
        <f>(E3945/D3945)*100</f>
        <v>35.64</v>
      </c>
      <c r="P3945" s="7">
        <f t="shared" si="185"/>
        <v>137.07692307692307</v>
      </c>
      <c r="Q3945" s="4" t="str">
        <f>LEFT(T3945,FIND("/",T3945,1)-1)</f>
        <v>theater</v>
      </c>
      <c r="R3945" s="4" t="str">
        <f>RIGHT(T3945,LEN(T3945)-FIND("/",T3945))</f>
        <v>plays</v>
      </c>
      <c r="S3945" s="4" t="b">
        <v>0</v>
      </c>
      <c r="T3945" s="4" t="s">
        <v>8271</v>
      </c>
    </row>
    <row r="3946" spans="1:20" ht="28.8" x14ac:dyDescent="0.3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11">
        <f t="shared" si="183"/>
        <v>42243.454571759255</v>
      </c>
      <c r="K3946" s="4">
        <v>1438098875</v>
      </c>
      <c r="L3946" s="11">
        <f t="shared" si="184"/>
        <v>42213.454571759255</v>
      </c>
      <c r="M3946" s="4" t="b">
        <v>0</v>
      </c>
      <c r="N3946" s="4">
        <v>0</v>
      </c>
      <c r="O3946" s="16">
        <f>(E3946/D3946)*100</f>
        <v>0</v>
      </c>
      <c r="P3946" s="7" t="e">
        <f t="shared" si="185"/>
        <v>#DIV/0!</v>
      </c>
      <c r="Q3946" s="4" t="str">
        <f>LEFT(T3946,FIND("/",T3946,1)-1)</f>
        <v>theater</v>
      </c>
      <c r="R3946" s="4" t="str">
        <f>RIGHT(T3946,LEN(T3946)-FIND("/",T3946))</f>
        <v>plays</v>
      </c>
      <c r="S3946" s="4" t="b">
        <v>0</v>
      </c>
      <c r="T3946" s="4" t="s">
        <v>8271</v>
      </c>
    </row>
    <row r="3947" spans="1:20" ht="28.8" x14ac:dyDescent="0.3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11">
        <f t="shared" si="183"/>
        <v>42139.593379629623</v>
      </c>
      <c r="K3947" s="4">
        <v>1429125268</v>
      </c>
      <c r="L3947" s="11">
        <f t="shared" si="184"/>
        <v>42109.593379629623</v>
      </c>
      <c r="M3947" s="4" t="b">
        <v>0</v>
      </c>
      <c r="N3947" s="4">
        <v>1</v>
      </c>
      <c r="O3947" s="16">
        <f>(E3947/D3947)*100</f>
        <v>0.25</v>
      </c>
      <c r="P3947" s="7">
        <f t="shared" si="185"/>
        <v>5</v>
      </c>
      <c r="Q3947" s="4" t="str">
        <f>LEFT(T3947,FIND("/",T3947,1)-1)</f>
        <v>theater</v>
      </c>
      <c r="R3947" s="4" t="str">
        <f>RIGHT(T3947,LEN(T3947)-FIND("/",T3947))</f>
        <v>plays</v>
      </c>
      <c r="S3947" s="4" t="b">
        <v>0</v>
      </c>
      <c r="T3947" s="4" t="s">
        <v>8271</v>
      </c>
    </row>
    <row r="3948" spans="1:20" x14ac:dyDescent="0.3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11">
        <f t="shared" si="183"/>
        <v>42063.124999999993</v>
      </c>
      <c r="K3948" s="4">
        <v>1422388822</v>
      </c>
      <c r="L3948" s="11">
        <f t="shared" si="184"/>
        <v>42031.625254629624</v>
      </c>
      <c r="M3948" s="4" t="b">
        <v>0</v>
      </c>
      <c r="N3948" s="4">
        <v>5</v>
      </c>
      <c r="O3948" s="16">
        <f>(E3948/D3948)*100</f>
        <v>3.25</v>
      </c>
      <c r="P3948" s="7">
        <f t="shared" si="185"/>
        <v>39</v>
      </c>
      <c r="Q3948" s="4" t="str">
        <f>LEFT(T3948,FIND("/",T3948,1)-1)</f>
        <v>theater</v>
      </c>
      <c r="R3948" s="4" t="str">
        <f>RIGHT(T3948,LEN(T3948)-FIND("/",T3948))</f>
        <v>plays</v>
      </c>
      <c r="S3948" s="4" t="b">
        <v>0</v>
      </c>
      <c r="T3948" s="4" t="s">
        <v>8271</v>
      </c>
    </row>
    <row r="3949" spans="1:20" ht="28.8" x14ac:dyDescent="0.3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11">
        <f t="shared" si="183"/>
        <v>42644.934537037036</v>
      </c>
      <c r="K3949" s="4">
        <v>1472786744</v>
      </c>
      <c r="L3949" s="11">
        <f t="shared" si="184"/>
        <v>42614.934537037036</v>
      </c>
      <c r="M3949" s="4" t="b">
        <v>0</v>
      </c>
      <c r="N3949" s="4">
        <v>2</v>
      </c>
      <c r="O3949" s="16">
        <f>(E3949/D3949)*100</f>
        <v>3.3666666666666663</v>
      </c>
      <c r="P3949" s="7">
        <f t="shared" si="185"/>
        <v>50.5</v>
      </c>
      <c r="Q3949" s="4" t="str">
        <f>LEFT(T3949,FIND("/",T3949,1)-1)</f>
        <v>theater</v>
      </c>
      <c r="R3949" s="4" t="str">
        <f>RIGHT(T3949,LEN(T3949)-FIND("/",T3949))</f>
        <v>plays</v>
      </c>
      <c r="S3949" s="4" t="b">
        <v>0</v>
      </c>
      <c r="T3949" s="4" t="s">
        <v>8271</v>
      </c>
    </row>
    <row r="3950" spans="1:20" ht="28.8" x14ac:dyDescent="0.3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11">
        <f t="shared" si="183"/>
        <v>41889.117164351846</v>
      </c>
      <c r="K3950" s="4">
        <v>1404892123</v>
      </c>
      <c r="L3950" s="11">
        <f t="shared" si="184"/>
        <v>41829.117164351846</v>
      </c>
      <c r="M3950" s="4" t="b">
        <v>0</v>
      </c>
      <c r="N3950" s="4">
        <v>0</v>
      </c>
      <c r="O3950" s="16">
        <f>(E3950/D3950)*100</f>
        <v>0</v>
      </c>
      <c r="P3950" s="7" t="e">
        <f t="shared" si="185"/>
        <v>#DIV/0!</v>
      </c>
      <c r="Q3950" s="4" t="str">
        <f>LEFT(T3950,FIND("/",T3950,1)-1)</f>
        <v>theater</v>
      </c>
      <c r="R3950" s="4" t="str">
        <f>RIGHT(T3950,LEN(T3950)-FIND("/",T3950))</f>
        <v>plays</v>
      </c>
      <c r="S3950" s="4" t="b">
        <v>0</v>
      </c>
      <c r="T3950" s="4" t="s">
        <v>8271</v>
      </c>
    </row>
    <row r="3951" spans="1:20" ht="28.8" x14ac:dyDescent="0.3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11">
        <f t="shared" si="183"/>
        <v>42045.912280092591</v>
      </c>
      <c r="K3951" s="4">
        <v>1421031221</v>
      </c>
      <c r="L3951" s="11">
        <f t="shared" si="184"/>
        <v>42015.912280092591</v>
      </c>
      <c r="M3951" s="4" t="b">
        <v>0</v>
      </c>
      <c r="N3951" s="4">
        <v>32</v>
      </c>
      <c r="O3951" s="16">
        <f>(E3951/D3951)*100</f>
        <v>15.770000000000001</v>
      </c>
      <c r="P3951" s="7">
        <f t="shared" si="185"/>
        <v>49.28125</v>
      </c>
      <c r="Q3951" s="4" t="str">
        <f>LEFT(T3951,FIND("/",T3951,1)-1)</f>
        <v>theater</v>
      </c>
      <c r="R3951" s="4" t="str">
        <f>RIGHT(T3951,LEN(T3951)-FIND("/",T3951))</f>
        <v>plays</v>
      </c>
      <c r="S3951" s="4" t="b">
        <v>0</v>
      </c>
      <c r="T3951" s="4" t="s">
        <v>8271</v>
      </c>
    </row>
    <row r="3952" spans="1:20" ht="28.8" x14ac:dyDescent="0.3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11">
        <f t="shared" si="183"/>
        <v>42468.565972222219</v>
      </c>
      <c r="K3952" s="4">
        <v>1457628680</v>
      </c>
      <c r="L3952" s="11">
        <f t="shared" si="184"/>
        <v>42439.493981481479</v>
      </c>
      <c r="M3952" s="4" t="b">
        <v>0</v>
      </c>
      <c r="N3952" s="4">
        <v>1</v>
      </c>
      <c r="O3952" s="16">
        <f>(E3952/D3952)*100</f>
        <v>0.625</v>
      </c>
      <c r="P3952" s="7">
        <f t="shared" si="185"/>
        <v>25</v>
      </c>
      <c r="Q3952" s="4" t="str">
        <f>LEFT(T3952,FIND("/",T3952,1)-1)</f>
        <v>theater</v>
      </c>
      <c r="R3952" s="4" t="str">
        <f>RIGHT(T3952,LEN(T3952)-FIND("/",T3952))</f>
        <v>plays</v>
      </c>
      <c r="S3952" s="4" t="b">
        <v>0</v>
      </c>
      <c r="T3952" s="4" t="s">
        <v>8271</v>
      </c>
    </row>
    <row r="3953" spans="1:20" ht="28.8" x14ac:dyDescent="0.3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11">
        <f t="shared" si="183"/>
        <v>42493.57571759259</v>
      </c>
      <c r="K3953" s="4">
        <v>1457120942</v>
      </c>
      <c r="L3953" s="11">
        <f t="shared" si="184"/>
        <v>42433.617384259262</v>
      </c>
      <c r="M3953" s="4" t="b">
        <v>0</v>
      </c>
      <c r="N3953" s="4">
        <v>1</v>
      </c>
      <c r="O3953" s="16">
        <f>(E3953/D3953)*100</f>
        <v>5.0000000000000001E-4</v>
      </c>
      <c r="P3953" s="7">
        <f t="shared" si="185"/>
        <v>1</v>
      </c>
      <c r="Q3953" s="4" t="str">
        <f>LEFT(T3953,FIND("/",T3953,1)-1)</f>
        <v>theater</v>
      </c>
      <c r="R3953" s="4" t="str">
        <f>RIGHT(T3953,LEN(T3953)-FIND("/",T3953))</f>
        <v>plays</v>
      </c>
      <c r="S3953" s="4" t="b">
        <v>0</v>
      </c>
      <c r="T3953" s="4" t="s">
        <v>8271</v>
      </c>
    </row>
    <row r="3954" spans="1:20" ht="28.8" x14ac:dyDescent="0.3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11">
        <f t="shared" si="183"/>
        <v>42303.582060185181</v>
      </c>
      <c r="K3954" s="4">
        <v>1440701890</v>
      </c>
      <c r="L3954" s="11">
        <f t="shared" si="184"/>
        <v>42243.582060185181</v>
      </c>
      <c r="M3954" s="4" t="b">
        <v>0</v>
      </c>
      <c r="N3954" s="4">
        <v>1</v>
      </c>
      <c r="O3954" s="16">
        <f>(E3954/D3954)*100</f>
        <v>9.6153846153846159E-2</v>
      </c>
      <c r="P3954" s="7">
        <f t="shared" si="185"/>
        <v>25</v>
      </c>
      <c r="Q3954" s="4" t="str">
        <f>LEFT(T3954,FIND("/",T3954,1)-1)</f>
        <v>theater</v>
      </c>
      <c r="R3954" s="4" t="str">
        <f>RIGHT(T3954,LEN(T3954)-FIND("/",T3954))</f>
        <v>plays</v>
      </c>
      <c r="S3954" s="4" t="b">
        <v>0</v>
      </c>
      <c r="T3954" s="4" t="s">
        <v>8271</v>
      </c>
    </row>
    <row r="3955" spans="1:20" x14ac:dyDescent="0.3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11">
        <f t="shared" si="183"/>
        <v>42580.770138888889</v>
      </c>
      <c r="K3955" s="4">
        <v>1467162586</v>
      </c>
      <c r="L3955" s="11">
        <f t="shared" si="184"/>
        <v>42549.840115740742</v>
      </c>
      <c r="M3955" s="4" t="b">
        <v>0</v>
      </c>
      <c r="N3955" s="4">
        <v>0</v>
      </c>
      <c r="O3955" s="16">
        <f>(E3955/D3955)*100</f>
        <v>0</v>
      </c>
      <c r="P3955" s="7" t="e">
        <f t="shared" si="185"/>
        <v>#DIV/0!</v>
      </c>
      <c r="Q3955" s="4" t="str">
        <f>LEFT(T3955,FIND("/",T3955,1)-1)</f>
        <v>theater</v>
      </c>
      <c r="R3955" s="4" t="str">
        <f>RIGHT(T3955,LEN(T3955)-FIND("/",T3955))</f>
        <v>plays</v>
      </c>
      <c r="S3955" s="4" t="b">
        <v>0</v>
      </c>
      <c r="T3955" s="4" t="s">
        <v>8271</v>
      </c>
    </row>
    <row r="3956" spans="1:20" ht="28.8" x14ac:dyDescent="0.3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11">
        <f t="shared" si="183"/>
        <v>41834.442870370367</v>
      </c>
      <c r="K3956" s="4">
        <v>1400168264</v>
      </c>
      <c r="L3956" s="11">
        <f t="shared" si="184"/>
        <v>41774.442870370367</v>
      </c>
      <c r="M3956" s="4" t="b">
        <v>0</v>
      </c>
      <c r="N3956" s="4">
        <v>0</v>
      </c>
      <c r="O3956" s="16">
        <f>(E3956/D3956)*100</f>
        <v>0</v>
      </c>
      <c r="P3956" s="7" t="e">
        <f t="shared" si="185"/>
        <v>#DIV/0!</v>
      </c>
      <c r="Q3956" s="4" t="str">
        <f>LEFT(T3956,FIND("/",T3956,1)-1)</f>
        <v>theater</v>
      </c>
      <c r="R3956" s="4" t="str">
        <f>RIGHT(T3956,LEN(T3956)-FIND("/",T3956))</f>
        <v>plays</v>
      </c>
      <c r="S3956" s="4" t="b">
        <v>0</v>
      </c>
      <c r="T3956" s="4" t="s">
        <v>8271</v>
      </c>
    </row>
    <row r="3957" spans="1:20" ht="28.8" x14ac:dyDescent="0.3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11">
        <f t="shared" si="183"/>
        <v>42336.682187499995</v>
      </c>
      <c r="K3957" s="4">
        <v>1446150141</v>
      </c>
      <c r="L3957" s="11">
        <f t="shared" si="184"/>
        <v>42306.640520833331</v>
      </c>
      <c r="M3957" s="4" t="b">
        <v>0</v>
      </c>
      <c r="N3957" s="4">
        <v>8</v>
      </c>
      <c r="O3957" s="16">
        <f>(E3957/D3957)*100</f>
        <v>24.285714285714285</v>
      </c>
      <c r="P3957" s="7">
        <f t="shared" si="185"/>
        <v>53.125</v>
      </c>
      <c r="Q3957" s="4" t="str">
        <f>LEFT(T3957,FIND("/",T3957,1)-1)</f>
        <v>theater</v>
      </c>
      <c r="R3957" s="4" t="str">
        <f>RIGHT(T3957,LEN(T3957)-FIND("/",T3957))</f>
        <v>plays</v>
      </c>
      <c r="S3957" s="4" t="b">
        <v>0</v>
      </c>
      <c r="T3957" s="4" t="s">
        <v>8271</v>
      </c>
    </row>
    <row r="3958" spans="1:20" ht="28.8" x14ac:dyDescent="0.3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11">
        <f t="shared" si="183"/>
        <v>42484.805555555555</v>
      </c>
      <c r="K3958" s="4">
        <v>1459203727</v>
      </c>
      <c r="L3958" s="11">
        <f t="shared" si="184"/>
        <v>42457.723692129628</v>
      </c>
      <c r="M3958" s="4" t="b">
        <v>0</v>
      </c>
      <c r="N3958" s="4">
        <v>0</v>
      </c>
      <c r="O3958" s="16">
        <f>(E3958/D3958)*100</f>
        <v>0</v>
      </c>
      <c r="P3958" s="7" t="e">
        <f t="shared" si="185"/>
        <v>#DIV/0!</v>
      </c>
      <c r="Q3958" s="4" t="str">
        <f>LEFT(T3958,FIND("/",T3958,1)-1)</f>
        <v>theater</v>
      </c>
      <c r="R3958" s="4" t="str">
        <f>RIGHT(T3958,LEN(T3958)-FIND("/",T3958))</f>
        <v>plays</v>
      </c>
      <c r="S3958" s="4" t="b">
        <v>0</v>
      </c>
      <c r="T3958" s="4" t="s">
        <v>8271</v>
      </c>
    </row>
    <row r="3959" spans="1:20" ht="28.8" x14ac:dyDescent="0.3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11">
        <f t="shared" si="183"/>
        <v>42559.767986111103</v>
      </c>
      <c r="K3959" s="4">
        <v>1464045954</v>
      </c>
      <c r="L3959" s="11">
        <f t="shared" si="184"/>
        <v>42513.767986111103</v>
      </c>
      <c r="M3959" s="4" t="b">
        <v>0</v>
      </c>
      <c r="N3959" s="4">
        <v>1</v>
      </c>
      <c r="O3959" s="16">
        <f>(E3959/D3959)*100</f>
        <v>2.5000000000000001E-2</v>
      </c>
      <c r="P3959" s="7">
        <f t="shared" si="185"/>
        <v>7</v>
      </c>
      <c r="Q3959" s="4" t="str">
        <f>LEFT(T3959,FIND("/",T3959,1)-1)</f>
        <v>theater</v>
      </c>
      <c r="R3959" s="4" t="str">
        <f>RIGHT(T3959,LEN(T3959)-FIND("/",T3959))</f>
        <v>plays</v>
      </c>
      <c r="S3959" s="4" t="b">
        <v>0</v>
      </c>
      <c r="T3959" s="4" t="s">
        <v>8271</v>
      </c>
    </row>
    <row r="3960" spans="1:20" ht="28.8" x14ac:dyDescent="0.3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11">
        <f t="shared" si="183"/>
        <v>41853.375</v>
      </c>
      <c r="K3960" s="4">
        <v>1403822912</v>
      </c>
      <c r="L3960" s="11">
        <f t="shared" si="184"/>
        <v>41816.742037037038</v>
      </c>
      <c r="M3960" s="4" t="b">
        <v>0</v>
      </c>
      <c r="N3960" s="4">
        <v>16</v>
      </c>
      <c r="O3960" s="16">
        <f>(E3960/D3960)*100</f>
        <v>32.049999999999997</v>
      </c>
      <c r="P3960" s="7">
        <f t="shared" si="185"/>
        <v>40.0625</v>
      </c>
      <c r="Q3960" s="4" t="str">
        <f>LEFT(T3960,FIND("/",T3960,1)-1)</f>
        <v>theater</v>
      </c>
      <c r="R3960" s="4" t="str">
        <f>RIGHT(T3960,LEN(T3960)-FIND("/",T3960))</f>
        <v>plays</v>
      </c>
      <c r="S3960" s="4" t="b">
        <v>0</v>
      </c>
      <c r="T3960" s="4" t="s">
        <v>8271</v>
      </c>
    </row>
    <row r="3961" spans="1:20" ht="28.8" x14ac:dyDescent="0.3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11">
        <f t="shared" si="183"/>
        <v>41910.580509259256</v>
      </c>
      <c r="K3961" s="4">
        <v>1409338556</v>
      </c>
      <c r="L3961" s="11">
        <f t="shared" si="184"/>
        <v>41880.580509259256</v>
      </c>
      <c r="M3961" s="4" t="b">
        <v>0</v>
      </c>
      <c r="N3961" s="4">
        <v>12</v>
      </c>
      <c r="O3961" s="16">
        <f>(E3961/D3961)*100</f>
        <v>24.333333333333336</v>
      </c>
      <c r="P3961" s="7">
        <f t="shared" si="185"/>
        <v>24.333333333333332</v>
      </c>
      <c r="Q3961" s="4" t="str">
        <f>LEFT(T3961,FIND("/",T3961,1)-1)</f>
        <v>theater</v>
      </c>
      <c r="R3961" s="4" t="str">
        <f>RIGHT(T3961,LEN(T3961)-FIND("/",T3961))</f>
        <v>plays</v>
      </c>
      <c r="S3961" s="4" t="b">
        <v>0</v>
      </c>
      <c r="T3961" s="4" t="s">
        <v>8271</v>
      </c>
    </row>
    <row r="3962" spans="1:20" ht="28.8" x14ac:dyDescent="0.3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11">
        <f t="shared" si="183"/>
        <v>42372.63722222222</v>
      </c>
      <c r="K3962" s="4">
        <v>1449260256</v>
      </c>
      <c r="L3962" s="11">
        <f t="shared" si="184"/>
        <v>42342.63722222222</v>
      </c>
      <c r="M3962" s="4" t="b">
        <v>0</v>
      </c>
      <c r="N3962" s="4">
        <v>4</v>
      </c>
      <c r="O3962" s="16">
        <f>(E3962/D3962)*100</f>
        <v>1.5</v>
      </c>
      <c r="P3962" s="7">
        <f t="shared" si="185"/>
        <v>11.25</v>
      </c>
      <c r="Q3962" s="4" t="str">
        <f>LEFT(T3962,FIND("/",T3962,1)-1)</f>
        <v>theater</v>
      </c>
      <c r="R3962" s="4" t="str">
        <f>RIGHT(T3962,LEN(T3962)-FIND("/",T3962))</f>
        <v>plays</v>
      </c>
      <c r="S3962" s="4" t="b">
        <v>0</v>
      </c>
      <c r="T3962" s="4" t="s">
        <v>8271</v>
      </c>
    </row>
    <row r="3963" spans="1:20" ht="28.8" x14ac:dyDescent="0.3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11">
        <f t="shared" si="183"/>
        <v>41767.682986111111</v>
      </c>
      <c r="K3963" s="4">
        <v>1397683410</v>
      </c>
      <c r="L3963" s="11">
        <f t="shared" si="184"/>
        <v>41745.682986111111</v>
      </c>
      <c r="M3963" s="4" t="b">
        <v>0</v>
      </c>
      <c r="N3963" s="4">
        <v>2</v>
      </c>
      <c r="O3963" s="16">
        <f>(E3963/D3963)*100</f>
        <v>0.42</v>
      </c>
      <c r="P3963" s="7">
        <f t="shared" si="185"/>
        <v>10.5</v>
      </c>
      <c r="Q3963" s="4" t="str">
        <f>LEFT(T3963,FIND("/",T3963,1)-1)</f>
        <v>theater</v>
      </c>
      <c r="R3963" s="4" t="str">
        <f>RIGHT(T3963,LEN(T3963)-FIND("/",T3963))</f>
        <v>plays</v>
      </c>
      <c r="S3963" s="4" t="b">
        <v>0</v>
      </c>
      <c r="T3963" s="4" t="s">
        <v>8271</v>
      </c>
    </row>
    <row r="3964" spans="1:20" ht="28.8" x14ac:dyDescent="0.3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11">
        <f t="shared" si="183"/>
        <v>42336.413124999999</v>
      </c>
      <c r="K3964" s="4">
        <v>1446562494</v>
      </c>
      <c r="L3964" s="11">
        <f t="shared" si="184"/>
        <v>42311.413124999999</v>
      </c>
      <c r="M3964" s="4" t="b">
        <v>0</v>
      </c>
      <c r="N3964" s="4">
        <v>3</v>
      </c>
      <c r="O3964" s="16">
        <f>(E3964/D3964)*100</f>
        <v>3.214285714285714</v>
      </c>
      <c r="P3964" s="7">
        <f t="shared" si="185"/>
        <v>15</v>
      </c>
      <c r="Q3964" s="4" t="str">
        <f>LEFT(T3964,FIND("/",T3964,1)-1)</f>
        <v>theater</v>
      </c>
      <c r="R3964" s="4" t="str">
        <f>RIGHT(T3964,LEN(T3964)-FIND("/",T3964))</f>
        <v>plays</v>
      </c>
      <c r="S3964" s="4" t="b">
        <v>0</v>
      </c>
      <c r="T3964" s="4" t="s">
        <v>8271</v>
      </c>
    </row>
    <row r="3965" spans="1:20" ht="28.8" x14ac:dyDescent="0.3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11">
        <f t="shared" si="183"/>
        <v>42325.987465277773</v>
      </c>
      <c r="K3965" s="4">
        <v>1445226117</v>
      </c>
      <c r="L3965" s="11">
        <f t="shared" si="184"/>
        <v>42295.945798611108</v>
      </c>
      <c r="M3965" s="4" t="b">
        <v>0</v>
      </c>
      <c r="N3965" s="4">
        <v>0</v>
      </c>
      <c r="O3965" s="16">
        <f>(E3965/D3965)*100</f>
        <v>0</v>
      </c>
      <c r="P3965" s="7" t="e">
        <f t="shared" si="185"/>
        <v>#DIV/0!</v>
      </c>
      <c r="Q3965" s="4" t="str">
        <f>LEFT(T3965,FIND("/",T3965,1)-1)</f>
        <v>theater</v>
      </c>
      <c r="R3965" s="4" t="str">
        <f>RIGHT(T3965,LEN(T3965)-FIND("/",T3965))</f>
        <v>plays</v>
      </c>
      <c r="S3965" s="4" t="b">
        <v>0</v>
      </c>
      <c r="T3965" s="4" t="s">
        <v>8271</v>
      </c>
    </row>
    <row r="3966" spans="1:20" x14ac:dyDescent="0.3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11">
        <f t="shared" si="183"/>
        <v>42113.47206018518</v>
      </c>
      <c r="K3966" s="4">
        <v>1424279986</v>
      </c>
      <c r="L3966" s="11">
        <f t="shared" si="184"/>
        <v>42053.513726851852</v>
      </c>
      <c r="M3966" s="4" t="b">
        <v>0</v>
      </c>
      <c r="N3966" s="4">
        <v>3</v>
      </c>
      <c r="O3966" s="16">
        <f>(E3966/D3966)*100</f>
        <v>6.3</v>
      </c>
      <c r="P3966" s="7">
        <f t="shared" si="185"/>
        <v>42</v>
      </c>
      <c r="Q3966" s="4" t="str">
        <f>LEFT(T3966,FIND("/",T3966,1)-1)</f>
        <v>theater</v>
      </c>
      <c r="R3966" s="4" t="str">
        <f>RIGHT(T3966,LEN(T3966)-FIND("/",T3966))</f>
        <v>plays</v>
      </c>
      <c r="S3966" s="4" t="b">
        <v>0</v>
      </c>
      <c r="T3966" s="4" t="s">
        <v>8271</v>
      </c>
    </row>
    <row r="3967" spans="1:20" ht="28.8" x14ac:dyDescent="0.3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11">
        <f t="shared" si="183"/>
        <v>42473.985879629625</v>
      </c>
      <c r="K3967" s="4">
        <v>1455428380</v>
      </c>
      <c r="L3967" s="11">
        <f t="shared" si="184"/>
        <v>42414.027546296296</v>
      </c>
      <c r="M3967" s="4" t="b">
        <v>0</v>
      </c>
      <c r="N3967" s="4">
        <v>4</v>
      </c>
      <c r="O3967" s="16">
        <f>(E3967/D3967)*100</f>
        <v>14.249999999999998</v>
      </c>
      <c r="P3967" s="7">
        <f t="shared" si="185"/>
        <v>71.25</v>
      </c>
      <c r="Q3967" s="4" t="str">
        <f>LEFT(T3967,FIND("/",T3967,1)-1)</f>
        <v>theater</v>
      </c>
      <c r="R3967" s="4" t="str">
        <f>RIGHT(T3967,LEN(T3967)-FIND("/",T3967))</f>
        <v>plays</v>
      </c>
      <c r="S3967" s="4" t="b">
        <v>0</v>
      </c>
      <c r="T3967" s="4" t="s">
        <v>8271</v>
      </c>
    </row>
    <row r="3968" spans="1:20" ht="28.8" x14ac:dyDescent="0.3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11">
        <f t="shared" si="183"/>
        <v>41843.915972222218</v>
      </c>
      <c r="K3968" s="4">
        <v>1402506278</v>
      </c>
      <c r="L3968" s="11">
        <f t="shared" si="184"/>
        <v>41801.503217592588</v>
      </c>
      <c r="M3968" s="4" t="b">
        <v>0</v>
      </c>
      <c r="N3968" s="4">
        <v>2</v>
      </c>
      <c r="O3968" s="16">
        <f>(E3968/D3968)*100</f>
        <v>0.6</v>
      </c>
      <c r="P3968" s="7">
        <f t="shared" si="185"/>
        <v>22.5</v>
      </c>
      <c r="Q3968" s="4" t="str">
        <f>LEFT(T3968,FIND("/",T3968,1)-1)</f>
        <v>theater</v>
      </c>
      <c r="R3968" s="4" t="str">
        <f>RIGHT(T3968,LEN(T3968)-FIND("/",T3968))</f>
        <v>plays</v>
      </c>
      <c r="S3968" s="4" t="b">
        <v>0</v>
      </c>
      <c r="T3968" s="4" t="s">
        <v>8271</v>
      </c>
    </row>
    <row r="3969" spans="1:20" ht="28.8" x14ac:dyDescent="0.3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11">
        <f t="shared" si="183"/>
        <v>42800.082256944443</v>
      </c>
      <c r="K3969" s="4">
        <v>1486191507</v>
      </c>
      <c r="L3969" s="11">
        <f t="shared" si="184"/>
        <v>42770.082256944443</v>
      </c>
      <c r="M3969" s="4" t="b">
        <v>0</v>
      </c>
      <c r="N3969" s="4">
        <v>10</v>
      </c>
      <c r="O3969" s="16">
        <f>(E3969/D3969)*100</f>
        <v>24.117647058823529</v>
      </c>
      <c r="P3969" s="7">
        <f t="shared" si="185"/>
        <v>41</v>
      </c>
      <c r="Q3969" s="4" t="str">
        <f>LEFT(T3969,FIND("/",T3969,1)-1)</f>
        <v>theater</v>
      </c>
      <c r="R3969" s="4" t="str">
        <f>RIGHT(T3969,LEN(T3969)-FIND("/",T3969))</f>
        <v>plays</v>
      </c>
      <c r="S3969" s="4" t="b">
        <v>0</v>
      </c>
      <c r="T3969" s="4" t="s">
        <v>8271</v>
      </c>
    </row>
    <row r="3970" spans="1:20" x14ac:dyDescent="0.3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11">
        <f t="shared" si="183"/>
        <v>42512.60732638889</v>
      </c>
      <c r="K3970" s="4">
        <v>1458761673</v>
      </c>
      <c r="L3970" s="11">
        <f t="shared" si="184"/>
        <v>42452.60732638889</v>
      </c>
      <c r="M3970" s="4" t="b">
        <v>0</v>
      </c>
      <c r="N3970" s="4">
        <v>11</v>
      </c>
      <c r="O3970" s="16">
        <f>(E3970/D3970)*100</f>
        <v>10.54</v>
      </c>
      <c r="P3970" s="7">
        <f t="shared" si="185"/>
        <v>47.909090909090907</v>
      </c>
      <c r="Q3970" s="4" t="str">
        <f>LEFT(T3970,FIND("/",T3970,1)-1)</f>
        <v>theater</v>
      </c>
      <c r="R3970" s="4" t="str">
        <f>RIGHT(T3970,LEN(T3970)-FIND("/",T3970))</f>
        <v>plays</v>
      </c>
      <c r="S3970" s="4" t="b">
        <v>0</v>
      </c>
      <c r="T3970" s="4" t="s">
        <v>8271</v>
      </c>
    </row>
    <row r="3971" spans="1:20" ht="28.8" x14ac:dyDescent="0.3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11">
        <f t="shared" ref="J3971:J4034" si="186">(((I3971/60)/60)/24)+DATE(1970,1,1)+(-5/24)</f>
        <v>42610.954861111109</v>
      </c>
      <c r="K3971" s="4">
        <v>1471638646</v>
      </c>
      <c r="L3971" s="11">
        <f t="shared" ref="L3971:L4034" si="187">(((K3971/60)/60)/24)+DATE(1970,1,1)+(-5/24)</f>
        <v>42601.646365740737</v>
      </c>
      <c r="M3971" s="4" t="b">
        <v>0</v>
      </c>
      <c r="N3971" s="4">
        <v>6</v>
      </c>
      <c r="O3971" s="16">
        <f>(E3971/D3971)*100</f>
        <v>7.4690265486725664</v>
      </c>
      <c r="P3971" s="7">
        <f t="shared" ref="P3971:P4034" si="188">(E3971/N3971)</f>
        <v>35.166666666666664</v>
      </c>
      <c r="Q3971" s="4" t="str">
        <f>LEFT(T3971,FIND("/",T3971,1)-1)</f>
        <v>theater</v>
      </c>
      <c r="R3971" s="4" t="str">
        <f>RIGHT(T3971,LEN(T3971)-FIND("/",T3971))</f>
        <v>plays</v>
      </c>
      <c r="S3971" s="4" t="b">
        <v>0</v>
      </c>
      <c r="T3971" s="4" t="s">
        <v>8271</v>
      </c>
    </row>
    <row r="3972" spans="1:20" ht="28.8" x14ac:dyDescent="0.3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11">
        <f t="shared" si="186"/>
        <v>42477.655219907399</v>
      </c>
      <c r="K3972" s="4">
        <v>1458333811</v>
      </c>
      <c r="L3972" s="11">
        <f t="shared" si="187"/>
        <v>42447.655219907399</v>
      </c>
      <c r="M3972" s="4" t="b">
        <v>0</v>
      </c>
      <c r="N3972" s="4">
        <v>2</v>
      </c>
      <c r="O3972" s="16">
        <f>(E3972/D3972)*100</f>
        <v>7.3333333333333334E-2</v>
      </c>
      <c r="P3972" s="7">
        <f t="shared" si="188"/>
        <v>5.5</v>
      </c>
      <c r="Q3972" s="4" t="str">
        <f>LEFT(T3972,FIND("/",T3972,1)-1)</f>
        <v>theater</v>
      </c>
      <c r="R3972" s="4" t="str">
        <f>RIGHT(T3972,LEN(T3972)-FIND("/",T3972))</f>
        <v>plays</v>
      </c>
      <c r="S3972" s="4" t="b">
        <v>0</v>
      </c>
      <c r="T3972" s="4" t="s">
        <v>8271</v>
      </c>
    </row>
    <row r="3973" spans="1:20" ht="28.8" x14ac:dyDescent="0.3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11">
        <f t="shared" si="186"/>
        <v>41841.327847222223</v>
      </c>
      <c r="K3973" s="4">
        <v>1403355126</v>
      </c>
      <c r="L3973" s="11">
        <f t="shared" si="187"/>
        <v>41811.327847222223</v>
      </c>
      <c r="M3973" s="4" t="b">
        <v>0</v>
      </c>
      <c r="N3973" s="4">
        <v>6</v>
      </c>
      <c r="O3973" s="16">
        <f>(E3973/D3973)*100</f>
        <v>0.97142857142857131</v>
      </c>
      <c r="P3973" s="7">
        <f t="shared" si="188"/>
        <v>22.666666666666668</v>
      </c>
      <c r="Q3973" s="4" t="str">
        <f>LEFT(T3973,FIND("/",T3973,1)-1)</f>
        <v>theater</v>
      </c>
      <c r="R3973" s="4" t="str">
        <f>RIGHT(T3973,LEN(T3973)-FIND("/",T3973))</f>
        <v>plays</v>
      </c>
      <c r="S3973" s="4" t="b">
        <v>0</v>
      </c>
      <c r="T3973" s="4" t="s">
        <v>8271</v>
      </c>
    </row>
    <row r="3974" spans="1:20" x14ac:dyDescent="0.3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11">
        <f t="shared" si="186"/>
        <v>42040.859189814808</v>
      </c>
      <c r="K3974" s="4">
        <v>1418002634</v>
      </c>
      <c r="L3974" s="11">
        <f t="shared" si="187"/>
        <v>41980.859189814808</v>
      </c>
      <c r="M3974" s="4" t="b">
        <v>0</v>
      </c>
      <c r="N3974" s="4">
        <v>8</v>
      </c>
      <c r="O3974" s="16">
        <f>(E3974/D3974)*100</f>
        <v>21.099999999999998</v>
      </c>
      <c r="P3974" s="7">
        <f t="shared" si="188"/>
        <v>26.375</v>
      </c>
      <c r="Q3974" s="4" t="str">
        <f>LEFT(T3974,FIND("/",T3974,1)-1)</f>
        <v>theater</v>
      </c>
      <c r="R3974" s="4" t="str">
        <f>RIGHT(T3974,LEN(T3974)-FIND("/",T3974))</f>
        <v>plays</v>
      </c>
      <c r="S3974" s="4" t="b">
        <v>0</v>
      </c>
      <c r="T3974" s="4" t="s">
        <v>8271</v>
      </c>
    </row>
    <row r="3975" spans="1:20" ht="28.8" x14ac:dyDescent="0.3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11">
        <f t="shared" si="186"/>
        <v>42498.958333333336</v>
      </c>
      <c r="K3975" s="4">
        <v>1460219110</v>
      </c>
      <c r="L3975" s="11">
        <f t="shared" si="187"/>
        <v>42469.475810185184</v>
      </c>
      <c r="M3975" s="4" t="b">
        <v>0</v>
      </c>
      <c r="N3975" s="4">
        <v>37</v>
      </c>
      <c r="O3975" s="16">
        <f>(E3975/D3975)*100</f>
        <v>78.100000000000009</v>
      </c>
      <c r="P3975" s="7">
        <f t="shared" si="188"/>
        <v>105.54054054054055</v>
      </c>
      <c r="Q3975" s="4" t="str">
        <f>LEFT(T3975,FIND("/",T3975,1)-1)</f>
        <v>theater</v>
      </c>
      <c r="R3975" s="4" t="str">
        <f>RIGHT(T3975,LEN(T3975)-FIND("/",T3975))</f>
        <v>plays</v>
      </c>
      <c r="S3975" s="4" t="b">
        <v>0</v>
      </c>
      <c r="T3975" s="4" t="s">
        <v>8271</v>
      </c>
    </row>
    <row r="3976" spans="1:20" ht="28.8" x14ac:dyDescent="0.3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11">
        <f t="shared" si="186"/>
        <v>42523.338518518511</v>
      </c>
      <c r="K3976" s="4">
        <v>1462280848</v>
      </c>
      <c r="L3976" s="11">
        <f t="shared" si="187"/>
        <v>42493.338518518511</v>
      </c>
      <c r="M3976" s="4" t="b">
        <v>0</v>
      </c>
      <c r="N3976" s="4">
        <v>11</v>
      </c>
      <c r="O3976" s="16">
        <f>(E3976/D3976)*100</f>
        <v>32</v>
      </c>
      <c r="P3976" s="7">
        <f t="shared" si="188"/>
        <v>29.09090909090909</v>
      </c>
      <c r="Q3976" s="4" t="str">
        <f>LEFT(T3976,FIND("/",T3976,1)-1)</f>
        <v>theater</v>
      </c>
      <c r="R3976" s="4" t="str">
        <f>RIGHT(T3976,LEN(T3976)-FIND("/",T3976))</f>
        <v>plays</v>
      </c>
      <c r="S3976" s="4" t="b">
        <v>0</v>
      </c>
      <c r="T3976" s="4" t="s">
        <v>8271</v>
      </c>
    </row>
    <row r="3977" spans="1:20" ht="28.8" x14ac:dyDescent="0.3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11">
        <f t="shared" si="186"/>
        <v>42564.658541666664</v>
      </c>
      <c r="K3977" s="4">
        <v>1465850898</v>
      </c>
      <c r="L3977" s="11">
        <f t="shared" si="187"/>
        <v>42534.658541666664</v>
      </c>
      <c r="M3977" s="4" t="b">
        <v>0</v>
      </c>
      <c r="N3977" s="4">
        <v>0</v>
      </c>
      <c r="O3977" s="16">
        <f>(E3977/D3977)*100</f>
        <v>0</v>
      </c>
      <c r="P3977" s="7" t="e">
        <f t="shared" si="188"/>
        <v>#DIV/0!</v>
      </c>
      <c r="Q3977" s="4" t="str">
        <f>LEFT(T3977,FIND("/",T3977,1)-1)</f>
        <v>theater</v>
      </c>
      <c r="R3977" s="4" t="str">
        <f>RIGHT(T3977,LEN(T3977)-FIND("/",T3977))</f>
        <v>plays</v>
      </c>
      <c r="S3977" s="4" t="b">
        <v>0</v>
      </c>
      <c r="T3977" s="4" t="s">
        <v>8271</v>
      </c>
    </row>
    <row r="3978" spans="1:20" ht="28.8" x14ac:dyDescent="0.3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11">
        <f t="shared" si="186"/>
        <v>41852.083333333328</v>
      </c>
      <c r="K3978" s="4">
        <v>1405024561</v>
      </c>
      <c r="L3978" s="11">
        <f t="shared" si="187"/>
        <v>41830.650011574071</v>
      </c>
      <c r="M3978" s="4" t="b">
        <v>0</v>
      </c>
      <c r="N3978" s="4">
        <v>10</v>
      </c>
      <c r="O3978" s="16">
        <f>(E3978/D3978)*100</f>
        <v>47.692307692307693</v>
      </c>
      <c r="P3978" s="7">
        <f t="shared" si="188"/>
        <v>62</v>
      </c>
      <c r="Q3978" s="4" t="str">
        <f>LEFT(T3978,FIND("/",T3978,1)-1)</f>
        <v>theater</v>
      </c>
      <c r="R3978" s="4" t="str">
        <f>RIGHT(T3978,LEN(T3978)-FIND("/",T3978))</f>
        <v>plays</v>
      </c>
      <c r="S3978" s="4" t="b">
        <v>0</v>
      </c>
      <c r="T3978" s="4" t="s">
        <v>8271</v>
      </c>
    </row>
    <row r="3979" spans="1:20" ht="28.8" x14ac:dyDescent="0.3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11">
        <f t="shared" si="186"/>
        <v>42573.580231481479</v>
      </c>
      <c r="K3979" s="4">
        <v>1466621732</v>
      </c>
      <c r="L3979" s="11">
        <f t="shared" si="187"/>
        <v>42543.580231481479</v>
      </c>
      <c r="M3979" s="4" t="b">
        <v>0</v>
      </c>
      <c r="N3979" s="4">
        <v>6</v>
      </c>
      <c r="O3979" s="16">
        <f>(E3979/D3979)*100</f>
        <v>1.4500000000000002</v>
      </c>
      <c r="P3979" s="7">
        <f t="shared" si="188"/>
        <v>217.5</v>
      </c>
      <c r="Q3979" s="4" t="str">
        <f>LEFT(T3979,FIND("/",T3979,1)-1)</f>
        <v>theater</v>
      </c>
      <c r="R3979" s="4" t="str">
        <f>RIGHT(T3979,LEN(T3979)-FIND("/",T3979))</f>
        <v>plays</v>
      </c>
      <c r="S3979" s="4" t="b">
        <v>0</v>
      </c>
      <c r="T3979" s="4" t="s">
        <v>8271</v>
      </c>
    </row>
    <row r="3980" spans="1:20" ht="28.8" x14ac:dyDescent="0.3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11">
        <f t="shared" si="186"/>
        <v>42035.434641203705</v>
      </c>
      <c r="K3980" s="4">
        <v>1417533953</v>
      </c>
      <c r="L3980" s="11">
        <f t="shared" si="187"/>
        <v>41975.434641203705</v>
      </c>
      <c r="M3980" s="4" t="b">
        <v>0</v>
      </c>
      <c r="N3980" s="4">
        <v>8</v>
      </c>
      <c r="O3980" s="16">
        <f>(E3980/D3980)*100</f>
        <v>10.7</v>
      </c>
      <c r="P3980" s="7">
        <f t="shared" si="188"/>
        <v>26.75</v>
      </c>
      <c r="Q3980" s="4" t="str">
        <f>LEFT(T3980,FIND("/",T3980,1)-1)</f>
        <v>theater</v>
      </c>
      <c r="R3980" s="4" t="str">
        <f>RIGHT(T3980,LEN(T3980)-FIND("/",T3980))</f>
        <v>plays</v>
      </c>
      <c r="S3980" s="4" t="b">
        <v>0</v>
      </c>
      <c r="T3980" s="4" t="s">
        <v>8271</v>
      </c>
    </row>
    <row r="3981" spans="1:20" ht="28.8" x14ac:dyDescent="0.3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11">
        <f t="shared" si="186"/>
        <v>42092.624999999993</v>
      </c>
      <c r="K3981" s="4">
        <v>1425678057</v>
      </c>
      <c r="L3981" s="11">
        <f t="shared" si="187"/>
        <v>42069.695104166669</v>
      </c>
      <c r="M3981" s="4" t="b">
        <v>0</v>
      </c>
      <c r="N3981" s="4">
        <v>6</v>
      </c>
      <c r="O3981" s="16">
        <f>(E3981/D3981)*100</f>
        <v>1.8333333333333333</v>
      </c>
      <c r="P3981" s="7">
        <f t="shared" si="188"/>
        <v>18.333333333333332</v>
      </c>
      <c r="Q3981" s="4" t="str">
        <f>LEFT(T3981,FIND("/",T3981,1)-1)</f>
        <v>theater</v>
      </c>
      <c r="R3981" s="4" t="str">
        <f>RIGHT(T3981,LEN(T3981)-FIND("/",T3981))</f>
        <v>plays</v>
      </c>
      <c r="S3981" s="4" t="b">
        <v>0</v>
      </c>
      <c r="T3981" s="4" t="s">
        <v>8271</v>
      </c>
    </row>
    <row r="3982" spans="1:20" ht="28.8" x14ac:dyDescent="0.3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11">
        <f t="shared" si="186"/>
        <v>41825.390590277777</v>
      </c>
      <c r="K3982" s="4">
        <v>1401978147</v>
      </c>
      <c r="L3982" s="11">
        <f t="shared" si="187"/>
        <v>41795.390590277777</v>
      </c>
      <c r="M3982" s="4" t="b">
        <v>0</v>
      </c>
      <c r="N3982" s="4">
        <v>7</v>
      </c>
      <c r="O3982" s="16">
        <f>(E3982/D3982)*100</f>
        <v>18</v>
      </c>
      <c r="P3982" s="7">
        <f t="shared" si="188"/>
        <v>64.285714285714292</v>
      </c>
      <c r="Q3982" s="4" t="str">
        <f>LEFT(T3982,FIND("/",T3982,1)-1)</f>
        <v>theater</v>
      </c>
      <c r="R3982" s="4" t="str">
        <f>RIGHT(T3982,LEN(T3982)-FIND("/",T3982))</f>
        <v>plays</v>
      </c>
      <c r="S3982" s="4" t="b">
        <v>0</v>
      </c>
      <c r="T3982" s="4" t="s">
        <v>8271</v>
      </c>
    </row>
    <row r="3983" spans="1:20" x14ac:dyDescent="0.3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11">
        <f t="shared" si="186"/>
        <v>42567.971631944441</v>
      </c>
      <c r="K3983" s="4">
        <v>1463545149</v>
      </c>
      <c r="L3983" s="11">
        <f t="shared" si="187"/>
        <v>42507.971631944441</v>
      </c>
      <c r="M3983" s="4" t="b">
        <v>0</v>
      </c>
      <c r="N3983" s="4">
        <v>7</v>
      </c>
      <c r="O3983" s="16">
        <f>(E3983/D3983)*100</f>
        <v>4.083333333333333</v>
      </c>
      <c r="P3983" s="7">
        <f t="shared" si="188"/>
        <v>175</v>
      </c>
      <c r="Q3983" s="4" t="str">
        <f>LEFT(T3983,FIND("/",T3983,1)-1)</f>
        <v>theater</v>
      </c>
      <c r="R3983" s="4" t="str">
        <f>RIGHT(T3983,LEN(T3983)-FIND("/",T3983))</f>
        <v>plays</v>
      </c>
      <c r="S3983" s="4" t="b">
        <v>0</v>
      </c>
      <c r="T3983" s="4" t="s">
        <v>8271</v>
      </c>
    </row>
    <row r="3984" spans="1:20" ht="28.8" x14ac:dyDescent="0.3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11">
        <f t="shared" si="186"/>
        <v>42192.601620370369</v>
      </c>
      <c r="K3984" s="4">
        <v>1431113180</v>
      </c>
      <c r="L3984" s="11">
        <f t="shared" si="187"/>
        <v>42132.601620370369</v>
      </c>
      <c r="M3984" s="4" t="b">
        <v>0</v>
      </c>
      <c r="N3984" s="4">
        <v>5</v>
      </c>
      <c r="O3984" s="16">
        <f>(E3984/D3984)*100</f>
        <v>20</v>
      </c>
      <c r="P3984" s="7">
        <f t="shared" si="188"/>
        <v>34</v>
      </c>
      <c r="Q3984" s="4" t="str">
        <f>LEFT(T3984,FIND("/",T3984,1)-1)</f>
        <v>theater</v>
      </c>
      <c r="R3984" s="4" t="str">
        <f>RIGHT(T3984,LEN(T3984)-FIND("/",T3984))</f>
        <v>plays</v>
      </c>
      <c r="S3984" s="4" t="b">
        <v>0</v>
      </c>
      <c r="T3984" s="4" t="s">
        <v>8271</v>
      </c>
    </row>
    <row r="3985" spans="1:20" ht="28.8" x14ac:dyDescent="0.3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11">
        <f t="shared" si="186"/>
        <v>41779.082638888889</v>
      </c>
      <c r="K3985" s="4">
        <v>1397854356</v>
      </c>
      <c r="L3985" s="11">
        <f t="shared" si="187"/>
        <v>41747.661527777775</v>
      </c>
      <c r="M3985" s="4" t="b">
        <v>0</v>
      </c>
      <c r="N3985" s="4">
        <v>46</v>
      </c>
      <c r="O3985" s="16">
        <f>(E3985/D3985)*100</f>
        <v>34.802513464991023</v>
      </c>
      <c r="P3985" s="7">
        <f t="shared" si="188"/>
        <v>84.282608695652172</v>
      </c>
      <c r="Q3985" s="4" t="str">
        <f>LEFT(T3985,FIND("/",T3985,1)-1)</f>
        <v>theater</v>
      </c>
      <c r="R3985" s="4" t="str">
        <f>RIGHT(T3985,LEN(T3985)-FIND("/",T3985))</f>
        <v>plays</v>
      </c>
      <c r="S3985" s="4" t="b">
        <v>0</v>
      </c>
      <c r="T3985" s="4" t="s">
        <v>8271</v>
      </c>
    </row>
    <row r="3986" spans="1:20" ht="28.8" x14ac:dyDescent="0.3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11">
        <f t="shared" si="186"/>
        <v>41950.791666666664</v>
      </c>
      <c r="K3986" s="4">
        <v>1412809644</v>
      </c>
      <c r="L3986" s="11">
        <f t="shared" si="187"/>
        <v>41920.755138888882</v>
      </c>
      <c r="M3986" s="4" t="b">
        <v>0</v>
      </c>
      <c r="N3986" s="4">
        <v>10</v>
      </c>
      <c r="O3986" s="16">
        <f>(E3986/D3986)*100</f>
        <v>6.3333333333333339</v>
      </c>
      <c r="P3986" s="7">
        <f t="shared" si="188"/>
        <v>9.5</v>
      </c>
      <c r="Q3986" s="4" t="str">
        <f>LEFT(T3986,FIND("/",T3986,1)-1)</f>
        <v>theater</v>
      </c>
      <c r="R3986" s="4" t="str">
        <f>RIGHT(T3986,LEN(T3986)-FIND("/",T3986))</f>
        <v>plays</v>
      </c>
      <c r="S3986" s="4" t="b">
        <v>0</v>
      </c>
      <c r="T3986" s="4" t="s">
        <v>8271</v>
      </c>
    </row>
    <row r="3987" spans="1:20" ht="28.8" x14ac:dyDescent="0.3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11">
        <f t="shared" si="186"/>
        <v>42420.670138888883</v>
      </c>
      <c r="K3987" s="4">
        <v>1454173120</v>
      </c>
      <c r="L3987" s="11">
        <f t="shared" si="187"/>
        <v>42399.499074074069</v>
      </c>
      <c r="M3987" s="4" t="b">
        <v>0</v>
      </c>
      <c r="N3987" s="4">
        <v>19</v>
      </c>
      <c r="O3987" s="16">
        <f>(E3987/D3987)*100</f>
        <v>32.049999999999997</v>
      </c>
      <c r="P3987" s="7">
        <f t="shared" si="188"/>
        <v>33.736842105263158</v>
      </c>
      <c r="Q3987" s="4" t="str">
        <f>LEFT(T3987,FIND("/",T3987,1)-1)</f>
        <v>theater</v>
      </c>
      <c r="R3987" s="4" t="str">
        <f>RIGHT(T3987,LEN(T3987)-FIND("/",T3987))</f>
        <v>plays</v>
      </c>
      <c r="S3987" s="4" t="b">
        <v>0</v>
      </c>
      <c r="T3987" s="4" t="s">
        <v>8271</v>
      </c>
    </row>
    <row r="3988" spans="1:20" ht="28.8" x14ac:dyDescent="0.3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11">
        <f t="shared" si="186"/>
        <v>42496.336111111108</v>
      </c>
      <c r="K3988" s="4">
        <v>1460034594</v>
      </c>
      <c r="L3988" s="11">
        <f t="shared" si="187"/>
        <v>42467.340208333328</v>
      </c>
      <c r="M3988" s="4" t="b">
        <v>0</v>
      </c>
      <c r="N3988" s="4">
        <v>13</v>
      </c>
      <c r="O3988" s="16">
        <f>(E3988/D3988)*100</f>
        <v>9.76</v>
      </c>
      <c r="P3988" s="7">
        <f t="shared" si="188"/>
        <v>37.53846153846154</v>
      </c>
      <c r="Q3988" s="4" t="str">
        <f>LEFT(T3988,FIND("/",T3988,1)-1)</f>
        <v>theater</v>
      </c>
      <c r="R3988" s="4" t="str">
        <f>RIGHT(T3988,LEN(T3988)-FIND("/",T3988))</f>
        <v>plays</v>
      </c>
      <c r="S3988" s="4" t="b">
        <v>0</v>
      </c>
      <c r="T3988" s="4" t="s">
        <v>8271</v>
      </c>
    </row>
    <row r="3989" spans="1:20" x14ac:dyDescent="0.3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11">
        <f t="shared" si="186"/>
        <v>41775.716319444444</v>
      </c>
      <c r="K3989" s="4">
        <v>1399414290</v>
      </c>
      <c r="L3989" s="11">
        <f t="shared" si="187"/>
        <v>41765.716319444444</v>
      </c>
      <c r="M3989" s="4" t="b">
        <v>0</v>
      </c>
      <c r="N3989" s="4">
        <v>13</v>
      </c>
      <c r="O3989" s="16">
        <f>(E3989/D3989)*100</f>
        <v>37.75</v>
      </c>
      <c r="P3989" s="7">
        <f t="shared" si="188"/>
        <v>11.615384615384615</v>
      </c>
      <c r="Q3989" s="4" t="str">
        <f>LEFT(T3989,FIND("/",T3989,1)-1)</f>
        <v>theater</v>
      </c>
      <c r="R3989" s="4" t="str">
        <f>RIGHT(T3989,LEN(T3989)-FIND("/",T3989))</f>
        <v>plays</v>
      </c>
      <c r="S3989" s="4" t="b">
        <v>0</v>
      </c>
      <c r="T3989" s="4" t="s">
        <v>8271</v>
      </c>
    </row>
    <row r="3990" spans="1:20" x14ac:dyDescent="0.3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11">
        <f t="shared" si="186"/>
        <v>42244.872835648144</v>
      </c>
      <c r="K3990" s="4">
        <v>1439517413</v>
      </c>
      <c r="L3990" s="11">
        <f t="shared" si="187"/>
        <v>42229.872835648144</v>
      </c>
      <c r="M3990" s="4" t="b">
        <v>0</v>
      </c>
      <c r="N3990" s="4">
        <v>4</v>
      </c>
      <c r="O3990" s="16">
        <f>(E3990/D3990)*100</f>
        <v>2.1333333333333333</v>
      </c>
      <c r="P3990" s="7">
        <f t="shared" si="188"/>
        <v>8</v>
      </c>
      <c r="Q3990" s="4" t="str">
        <f>LEFT(T3990,FIND("/",T3990,1)-1)</f>
        <v>theater</v>
      </c>
      <c r="R3990" s="4" t="str">
        <f>RIGHT(T3990,LEN(T3990)-FIND("/",T3990))</f>
        <v>plays</v>
      </c>
      <c r="S3990" s="4" t="b">
        <v>0</v>
      </c>
      <c r="T3990" s="4" t="s">
        <v>8271</v>
      </c>
    </row>
    <row r="3991" spans="1:20" ht="28.8" x14ac:dyDescent="0.3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11">
        <f t="shared" si="186"/>
        <v>42316.583113425928</v>
      </c>
      <c r="K3991" s="4">
        <v>1444413581</v>
      </c>
      <c r="L3991" s="11">
        <f t="shared" si="187"/>
        <v>42286.541446759256</v>
      </c>
      <c r="M3991" s="4" t="b">
        <v>0</v>
      </c>
      <c r="N3991" s="4">
        <v>0</v>
      </c>
      <c r="O3991" s="16">
        <f>(E3991/D3991)*100</f>
        <v>0</v>
      </c>
      <c r="P3991" s="7" t="e">
        <f t="shared" si="188"/>
        <v>#DIV/0!</v>
      </c>
      <c r="Q3991" s="4" t="str">
        <f>LEFT(T3991,FIND("/",T3991,1)-1)</f>
        <v>theater</v>
      </c>
      <c r="R3991" s="4" t="str">
        <f>RIGHT(T3991,LEN(T3991)-FIND("/",T3991))</f>
        <v>plays</v>
      </c>
      <c r="S3991" s="4" t="b">
        <v>0</v>
      </c>
      <c r="T3991" s="4" t="s">
        <v>8271</v>
      </c>
    </row>
    <row r="3992" spans="1:20" ht="28.8" x14ac:dyDescent="0.3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11">
        <f t="shared" si="186"/>
        <v>42431.464039351849</v>
      </c>
      <c r="K3992" s="4">
        <v>1454342893</v>
      </c>
      <c r="L3992" s="11">
        <f t="shared" si="187"/>
        <v>42401.464039351849</v>
      </c>
      <c r="M3992" s="4" t="b">
        <v>0</v>
      </c>
      <c r="N3992" s="4">
        <v>3</v>
      </c>
      <c r="O3992" s="16">
        <f>(E3992/D3992)*100</f>
        <v>4.1818181818181817</v>
      </c>
      <c r="P3992" s="7">
        <f t="shared" si="188"/>
        <v>23</v>
      </c>
      <c r="Q3992" s="4" t="str">
        <f>LEFT(T3992,FIND("/",T3992,1)-1)</f>
        <v>theater</v>
      </c>
      <c r="R3992" s="4" t="str">
        <f>RIGHT(T3992,LEN(T3992)-FIND("/",T3992))</f>
        <v>plays</v>
      </c>
      <c r="S3992" s="4" t="b">
        <v>0</v>
      </c>
      <c r="T3992" s="4" t="s">
        <v>8271</v>
      </c>
    </row>
    <row r="3993" spans="1:20" ht="28.8" x14ac:dyDescent="0.3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11">
        <f t="shared" si="186"/>
        <v>42155.436134259253</v>
      </c>
      <c r="K3993" s="4">
        <v>1430494082</v>
      </c>
      <c r="L3993" s="11">
        <f t="shared" si="187"/>
        <v>42125.436134259253</v>
      </c>
      <c r="M3993" s="4" t="b">
        <v>0</v>
      </c>
      <c r="N3993" s="4">
        <v>1</v>
      </c>
      <c r="O3993" s="16">
        <f>(E3993/D3993)*100</f>
        <v>20</v>
      </c>
      <c r="P3993" s="7">
        <f t="shared" si="188"/>
        <v>100</v>
      </c>
      <c r="Q3993" s="4" t="str">
        <f>LEFT(T3993,FIND("/",T3993,1)-1)</f>
        <v>theater</v>
      </c>
      <c r="R3993" s="4" t="str">
        <f>RIGHT(T3993,LEN(T3993)-FIND("/",T3993))</f>
        <v>plays</v>
      </c>
      <c r="S3993" s="4" t="b">
        <v>0</v>
      </c>
      <c r="T3993" s="4" t="s">
        <v>8271</v>
      </c>
    </row>
    <row r="3994" spans="1:20" ht="28.8" x14ac:dyDescent="0.3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11">
        <f t="shared" si="186"/>
        <v>42349.773831018516</v>
      </c>
      <c r="K3994" s="4">
        <v>1444689259</v>
      </c>
      <c r="L3994" s="11">
        <f t="shared" si="187"/>
        <v>42289.732164351844</v>
      </c>
      <c r="M3994" s="4" t="b">
        <v>0</v>
      </c>
      <c r="N3994" s="4">
        <v>9</v>
      </c>
      <c r="O3994" s="16">
        <f>(E3994/D3994)*100</f>
        <v>5.41</v>
      </c>
      <c r="P3994" s="7">
        <f t="shared" si="188"/>
        <v>60.111111111111114</v>
      </c>
      <c r="Q3994" s="4" t="str">
        <f>LEFT(T3994,FIND("/",T3994,1)-1)</f>
        <v>theater</v>
      </c>
      <c r="R3994" s="4" t="str">
        <f>RIGHT(T3994,LEN(T3994)-FIND("/",T3994))</f>
        <v>plays</v>
      </c>
      <c r="S3994" s="4" t="b">
        <v>0</v>
      </c>
      <c r="T3994" s="4" t="s">
        <v>8271</v>
      </c>
    </row>
    <row r="3995" spans="1:20" x14ac:dyDescent="0.3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11">
        <f t="shared" si="186"/>
        <v>42137.656388888885</v>
      </c>
      <c r="K3995" s="4">
        <v>1428957912</v>
      </c>
      <c r="L3995" s="11">
        <f t="shared" si="187"/>
        <v>42107.656388888885</v>
      </c>
      <c r="M3995" s="4" t="b">
        <v>0</v>
      </c>
      <c r="N3995" s="4">
        <v>1</v>
      </c>
      <c r="O3995" s="16">
        <f>(E3995/D3995)*100</f>
        <v>6.0000000000000001E-3</v>
      </c>
      <c r="P3995" s="7">
        <f t="shared" si="188"/>
        <v>3</v>
      </c>
      <c r="Q3995" s="4" t="str">
        <f>LEFT(T3995,FIND("/",T3995,1)-1)</f>
        <v>theater</v>
      </c>
      <c r="R3995" s="4" t="str">
        <f>RIGHT(T3995,LEN(T3995)-FIND("/",T3995))</f>
        <v>plays</v>
      </c>
      <c r="S3995" s="4" t="b">
        <v>0</v>
      </c>
      <c r="T3995" s="4" t="s">
        <v>8271</v>
      </c>
    </row>
    <row r="3996" spans="1:20" x14ac:dyDescent="0.3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11">
        <f t="shared" si="186"/>
        <v>41839.181597222218</v>
      </c>
      <c r="K3996" s="4">
        <v>1403169690</v>
      </c>
      <c r="L3996" s="11">
        <f t="shared" si="187"/>
        <v>41809.181597222218</v>
      </c>
      <c r="M3996" s="4" t="b">
        <v>0</v>
      </c>
      <c r="N3996" s="4">
        <v>1</v>
      </c>
      <c r="O3996" s="16">
        <f>(E3996/D3996)*100</f>
        <v>0.25</v>
      </c>
      <c r="P3996" s="7">
        <f t="shared" si="188"/>
        <v>5</v>
      </c>
      <c r="Q3996" s="4" t="str">
        <f>LEFT(T3996,FIND("/",T3996,1)-1)</f>
        <v>theater</v>
      </c>
      <c r="R3996" s="4" t="str">
        <f>RIGHT(T3996,LEN(T3996)-FIND("/",T3996))</f>
        <v>plays</v>
      </c>
      <c r="S3996" s="4" t="b">
        <v>0</v>
      </c>
      <c r="T3996" s="4" t="s">
        <v>8271</v>
      </c>
    </row>
    <row r="3997" spans="1:20" ht="28.8" x14ac:dyDescent="0.3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11">
        <f t="shared" si="186"/>
        <v>42049.268749999996</v>
      </c>
      <c r="K3997" s="4">
        <v>1421339077</v>
      </c>
      <c r="L3997" s="11">
        <f t="shared" si="187"/>
        <v>42019.475428240738</v>
      </c>
      <c r="M3997" s="4" t="b">
        <v>0</v>
      </c>
      <c r="N3997" s="4">
        <v>4</v>
      </c>
      <c r="O3997" s="16">
        <f>(E3997/D3997)*100</f>
        <v>35</v>
      </c>
      <c r="P3997" s="7">
        <f t="shared" si="188"/>
        <v>17.5</v>
      </c>
      <c r="Q3997" s="4" t="str">
        <f>LEFT(T3997,FIND("/",T3997,1)-1)</f>
        <v>theater</v>
      </c>
      <c r="R3997" s="4" t="str">
        <f>RIGHT(T3997,LEN(T3997)-FIND("/",T3997))</f>
        <v>plays</v>
      </c>
      <c r="S3997" s="4" t="b">
        <v>0</v>
      </c>
      <c r="T3997" s="4" t="s">
        <v>8271</v>
      </c>
    </row>
    <row r="3998" spans="1:20" ht="28.8" x14ac:dyDescent="0.3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11">
        <f t="shared" si="186"/>
        <v>41963.461111111108</v>
      </c>
      <c r="K3998" s="4">
        <v>1415341464</v>
      </c>
      <c r="L3998" s="11">
        <f t="shared" si="187"/>
        <v>41950.058611111104</v>
      </c>
      <c r="M3998" s="4" t="b">
        <v>0</v>
      </c>
      <c r="N3998" s="4">
        <v>17</v>
      </c>
      <c r="O3998" s="16">
        <f>(E3998/D3998)*100</f>
        <v>16.566666666666666</v>
      </c>
      <c r="P3998" s="7">
        <f t="shared" si="188"/>
        <v>29.235294117647058</v>
      </c>
      <c r="Q3998" s="4" t="str">
        <f>LEFT(T3998,FIND("/",T3998,1)-1)</f>
        <v>theater</v>
      </c>
      <c r="R3998" s="4" t="str">
        <f>RIGHT(T3998,LEN(T3998)-FIND("/",T3998))</f>
        <v>plays</v>
      </c>
      <c r="S3998" s="4" t="b">
        <v>0</v>
      </c>
      <c r="T3998" s="4" t="s">
        <v>8271</v>
      </c>
    </row>
    <row r="3999" spans="1:20" ht="28.8" x14ac:dyDescent="0.3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11">
        <f t="shared" si="186"/>
        <v>42099.141446759262</v>
      </c>
      <c r="K3999" s="4">
        <v>1425633821</v>
      </c>
      <c r="L3999" s="11">
        <f t="shared" si="187"/>
        <v>42069.183113425919</v>
      </c>
      <c r="M3999" s="4" t="b">
        <v>0</v>
      </c>
      <c r="N3999" s="4">
        <v>0</v>
      </c>
      <c r="O3999" s="16">
        <f>(E3999/D3999)*100</f>
        <v>0</v>
      </c>
      <c r="P3999" s="7" t="e">
        <f t="shared" si="188"/>
        <v>#DIV/0!</v>
      </c>
      <c r="Q3999" s="4" t="str">
        <f>LEFT(T3999,FIND("/",T3999,1)-1)</f>
        <v>theater</v>
      </c>
      <c r="R3999" s="4" t="str">
        <f>RIGHT(T3999,LEN(T3999)-FIND("/",T3999))</f>
        <v>plays</v>
      </c>
      <c r="S3999" s="4" t="b">
        <v>0</v>
      </c>
      <c r="T3999" s="4" t="s">
        <v>8271</v>
      </c>
    </row>
    <row r="4000" spans="1:20" x14ac:dyDescent="0.3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11">
        <f t="shared" si="186"/>
        <v>42091.713263888887</v>
      </c>
      <c r="K4000" s="4">
        <v>1424992026</v>
      </c>
      <c r="L4000" s="11">
        <f t="shared" si="187"/>
        <v>42061.754930555551</v>
      </c>
      <c r="M4000" s="4" t="b">
        <v>0</v>
      </c>
      <c r="N4000" s="4">
        <v>12</v>
      </c>
      <c r="O4000" s="16">
        <f>(E4000/D4000)*100</f>
        <v>57.199999999999996</v>
      </c>
      <c r="P4000" s="7">
        <f t="shared" si="188"/>
        <v>59.583333333333336</v>
      </c>
      <c r="Q4000" s="4" t="str">
        <f>LEFT(T4000,FIND("/",T4000,1)-1)</f>
        <v>theater</v>
      </c>
      <c r="R4000" s="4" t="str">
        <f>RIGHT(T4000,LEN(T4000)-FIND("/",T4000))</f>
        <v>plays</v>
      </c>
      <c r="S4000" s="4" t="b">
        <v>0</v>
      </c>
      <c r="T4000" s="4" t="s">
        <v>8271</v>
      </c>
    </row>
    <row r="4001" spans="1:20" ht="28.8" x14ac:dyDescent="0.3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11">
        <f t="shared" si="186"/>
        <v>41882.619317129625</v>
      </c>
      <c r="K4001" s="4">
        <v>1406058798</v>
      </c>
      <c r="L4001" s="11">
        <f t="shared" si="187"/>
        <v>41842.620347222219</v>
      </c>
      <c r="M4001" s="4" t="b">
        <v>0</v>
      </c>
      <c r="N4001" s="4">
        <v>14</v>
      </c>
      <c r="O4001" s="16">
        <f>(E4001/D4001)*100</f>
        <v>16.514285714285716</v>
      </c>
      <c r="P4001" s="7">
        <f t="shared" si="188"/>
        <v>82.571428571428569</v>
      </c>
      <c r="Q4001" s="4" t="str">
        <f>LEFT(T4001,FIND("/",T4001,1)-1)</f>
        <v>theater</v>
      </c>
      <c r="R4001" s="4" t="str">
        <f>RIGHT(T4001,LEN(T4001)-FIND("/",T4001))</f>
        <v>plays</v>
      </c>
      <c r="S4001" s="4" t="b">
        <v>0</v>
      </c>
      <c r="T4001" s="4" t="s">
        <v>8271</v>
      </c>
    </row>
    <row r="4002" spans="1:20" x14ac:dyDescent="0.3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11">
        <f t="shared" si="186"/>
        <v>42497.39534722222</v>
      </c>
      <c r="K4002" s="4">
        <v>1457450958</v>
      </c>
      <c r="L4002" s="11">
        <f t="shared" si="187"/>
        <v>42437.437013888884</v>
      </c>
      <c r="M4002" s="4" t="b">
        <v>0</v>
      </c>
      <c r="N4002" s="4">
        <v>1</v>
      </c>
      <c r="O4002" s="16">
        <f>(E4002/D4002)*100</f>
        <v>0.125</v>
      </c>
      <c r="P4002" s="7">
        <f t="shared" si="188"/>
        <v>10</v>
      </c>
      <c r="Q4002" s="4" t="str">
        <f>LEFT(T4002,FIND("/",T4002,1)-1)</f>
        <v>theater</v>
      </c>
      <c r="R4002" s="4" t="str">
        <f>RIGHT(T4002,LEN(T4002)-FIND("/",T4002))</f>
        <v>plays</v>
      </c>
      <c r="S4002" s="4" t="b">
        <v>0</v>
      </c>
      <c r="T4002" s="4" t="s">
        <v>8271</v>
      </c>
    </row>
    <row r="4003" spans="1:20" ht="28.8" x14ac:dyDescent="0.3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11">
        <f t="shared" si="186"/>
        <v>42795.583333333336</v>
      </c>
      <c r="K4003" s="4">
        <v>1486681708</v>
      </c>
      <c r="L4003" s="11">
        <f t="shared" si="187"/>
        <v>42775.755879629629</v>
      </c>
      <c r="M4003" s="4" t="b">
        <v>0</v>
      </c>
      <c r="N4003" s="4">
        <v>14</v>
      </c>
      <c r="O4003" s="16">
        <f>(E4003/D4003)*100</f>
        <v>37.75</v>
      </c>
      <c r="P4003" s="7">
        <f t="shared" si="188"/>
        <v>32.357142857142854</v>
      </c>
      <c r="Q4003" s="4" t="str">
        <f>LEFT(T4003,FIND("/",T4003,1)-1)</f>
        <v>theater</v>
      </c>
      <c r="R4003" s="4" t="str">
        <f>RIGHT(T4003,LEN(T4003)-FIND("/",T4003))</f>
        <v>plays</v>
      </c>
      <c r="S4003" s="4" t="b">
        <v>0</v>
      </c>
      <c r="T4003" s="4" t="s">
        <v>8271</v>
      </c>
    </row>
    <row r="4004" spans="1:20" ht="28.8" x14ac:dyDescent="0.3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11">
        <f t="shared" si="186"/>
        <v>41908.835196759253</v>
      </c>
      <c r="K4004" s="4">
        <v>1409187761</v>
      </c>
      <c r="L4004" s="11">
        <f t="shared" si="187"/>
        <v>41878.835196759253</v>
      </c>
      <c r="M4004" s="4" t="b">
        <v>0</v>
      </c>
      <c r="N4004" s="4">
        <v>4</v>
      </c>
      <c r="O4004" s="16">
        <f>(E4004/D4004)*100</f>
        <v>1.8399999999999999</v>
      </c>
      <c r="P4004" s="7">
        <f t="shared" si="188"/>
        <v>5.75</v>
      </c>
      <c r="Q4004" s="4" t="str">
        <f>LEFT(T4004,FIND("/",T4004,1)-1)</f>
        <v>theater</v>
      </c>
      <c r="R4004" s="4" t="str">
        <f>RIGHT(T4004,LEN(T4004)-FIND("/",T4004))</f>
        <v>plays</v>
      </c>
      <c r="S4004" s="4" t="b">
        <v>0</v>
      </c>
      <c r="T4004" s="4" t="s">
        <v>8271</v>
      </c>
    </row>
    <row r="4005" spans="1:20" x14ac:dyDescent="0.3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11">
        <f t="shared" si="186"/>
        <v>42050.379016203697</v>
      </c>
      <c r="K4005" s="4">
        <v>1421417147</v>
      </c>
      <c r="L4005" s="11">
        <f t="shared" si="187"/>
        <v>42020.379016203697</v>
      </c>
      <c r="M4005" s="4" t="b">
        <v>0</v>
      </c>
      <c r="N4005" s="4">
        <v>2</v>
      </c>
      <c r="O4005" s="16">
        <f>(E4005/D4005)*100</f>
        <v>10.050000000000001</v>
      </c>
      <c r="P4005" s="7">
        <f t="shared" si="188"/>
        <v>100.5</v>
      </c>
      <c r="Q4005" s="4" t="str">
        <f>LEFT(T4005,FIND("/",T4005,1)-1)</f>
        <v>theater</v>
      </c>
      <c r="R4005" s="4" t="str">
        <f>RIGHT(T4005,LEN(T4005)-FIND("/",T4005))</f>
        <v>plays</v>
      </c>
      <c r="S4005" s="4" t="b">
        <v>0</v>
      </c>
      <c r="T4005" s="4" t="s">
        <v>8271</v>
      </c>
    </row>
    <row r="4006" spans="1:20" x14ac:dyDescent="0.3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11">
        <f t="shared" si="186"/>
        <v>41919.954363425924</v>
      </c>
      <c r="K4006" s="4">
        <v>1410148457</v>
      </c>
      <c r="L4006" s="11">
        <f t="shared" si="187"/>
        <v>41889.954363425924</v>
      </c>
      <c r="M4006" s="4" t="b">
        <v>0</v>
      </c>
      <c r="N4006" s="4">
        <v>1</v>
      </c>
      <c r="O4006" s="16">
        <f>(E4006/D4006)*100</f>
        <v>0.2</v>
      </c>
      <c r="P4006" s="7">
        <f t="shared" si="188"/>
        <v>1</v>
      </c>
      <c r="Q4006" s="4" t="str">
        <f>LEFT(T4006,FIND("/",T4006,1)-1)</f>
        <v>theater</v>
      </c>
      <c r="R4006" s="4" t="str">
        <f>RIGHT(T4006,LEN(T4006)-FIND("/",T4006))</f>
        <v>plays</v>
      </c>
      <c r="S4006" s="4" t="b">
        <v>0</v>
      </c>
      <c r="T4006" s="4" t="s">
        <v>8271</v>
      </c>
    </row>
    <row r="4007" spans="1:20" x14ac:dyDescent="0.3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11">
        <f t="shared" si="186"/>
        <v>41932.599363425921</v>
      </c>
      <c r="K4007" s="4">
        <v>1408648985</v>
      </c>
      <c r="L4007" s="11">
        <f t="shared" si="187"/>
        <v>41872.599363425921</v>
      </c>
      <c r="M4007" s="4" t="b">
        <v>0</v>
      </c>
      <c r="N4007" s="4">
        <v>2</v>
      </c>
      <c r="O4007" s="16">
        <f>(E4007/D4007)*100</f>
        <v>1.3333333333333335</v>
      </c>
      <c r="P4007" s="7">
        <f t="shared" si="188"/>
        <v>20</v>
      </c>
      <c r="Q4007" s="4" t="str">
        <f>LEFT(T4007,FIND("/",T4007,1)-1)</f>
        <v>theater</v>
      </c>
      <c r="R4007" s="4" t="str">
        <f>RIGHT(T4007,LEN(T4007)-FIND("/",T4007))</f>
        <v>plays</v>
      </c>
      <c r="S4007" s="4" t="b">
        <v>0</v>
      </c>
      <c r="T4007" s="4" t="s">
        <v>8271</v>
      </c>
    </row>
    <row r="4008" spans="1:20" ht="28.8" x14ac:dyDescent="0.3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11">
        <f t="shared" si="186"/>
        <v>42416.564664351848</v>
      </c>
      <c r="K4008" s="4">
        <v>1453487587</v>
      </c>
      <c r="L4008" s="11">
        <f t="shared" si="187"/>
        <v>42391.564664351848</v>
      </c>
      <c r="M4008" s="4" t="b">
        <v>0</v>
      </c>
      <c r="N4008" s="4">
        <v>1</v>
      </c>
      <c r="O4008" s="16">
        <f>(E4008/D4008)*100</f>
        <v>6.6666666666666671E-3</v>
      </c>
      <c r="P4008" s="7">
        <f t="shared" si="188"/>
        <v>2</v>
      </c>
      <c r="Q4008" s="4" t="str">
        <f>LEFT(T4008,FIND("/",T4008,1)-1)</f>
        <v>theater</v>
      </c>
      <c r="R4008" s="4" t="str">
        <f>RIGHT(T4008,LEN(T4008)-FIND("/",T4008))</f>
        <v>plays</v>
      </c>
      <c r="S4008" s="4" t="b">
        <v>0</v>
      </c>
      <c r="T4008" s="4" t="s">
        <v>8271</v>
      </c>
    </row>
    <row r="4009" spans="1:20" ht="28.8" x14ac:dyDescent="0.3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11">
        <f t="shared" si="186"/>
        <v>41877.477777777778</v>
      </c>
      <c r="K4009" s="4">
        <v>1406572381</v>
      </c>
      <c r="L4009" s="11">
        <f t="shared" si="187"/>
        <v>41848.564594907402</v>
      </c>
      <c r="M4009" s="4" t="b">
        <v>0</v>
      </c>
      <c r="N4009" s="4">
        <v>1</v>
      </c>
      <c r="O4009" s="16">
        <f>(E4009/D4009)*100</f>
        <v>0.25</v>
      </c>
      <c r="P4009" s="7">
        <f t="shared" si="188"/>
        <v>5</v>
      </c>
      <c r="Q4009" s="4" t="str">
        <f>LEFT(T4009,FIND("/",T4009,1)-1)</f>
        <v>theater</v>
      </c>
      <c r="R4009" s="4" t="str">
        <f>RIGHT(T4009,LEN(T4009)-FIND("/",T4009))</f>
        <v>plays</v>
      </c>
      <c r="S4009" s="4" t="b">
        <v>0</v>
      </c>
      <c r="T4009" s="4" t="s">
        <v>8271</v>
      </c>
    </row>
    <row r="4010" spans="1:20" ht="28.8" x14ac:dyDescent="0.3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11">
        <f t="shared" si="186"/>
        <v>42207.755868055552</v>
      </c>
      <c r="K4010" s="4">
        <v>1435014507</v>
      </c>
      <c r="L4010" s="11">
        <f t="shared" si="187"/>
        <v>42177.755868055552</v>
      </c>
      <c r="M4010" s="4" t="b">
        <v>0</v>
      </c>
      <c r="N4010" s="4">
        <v>4</v>
      </c>
      <c r="O4010" s="16">
        <f>(E4010/D4010)*100</f>
        <v>6</v>
      </c>
      <c r="P4010" s="7">
        <f t="shared" si="188"/>
        <v>15</v>
      </c>
      <c r="Q4010" s="4" t="str">
        <f>LEFT(T4010,FIND("/",T4010,1)-1)</f>
        <v>theater</v>
      </c>
      <c r="R4010" s="4" t="str">
        <f>RIGHT(T4010,LEN(T4010)-FIND("/",T4010))</f>
        <v>plays</v>
      </c>
      <c r="S4010" s="4" t="b">
        <v>0</v>
      </c>
      <c r="T4010" s="4" t="s">
        <v>8271</v>
      </c>
    </row>
    <row r="4011" spans="1:20" ht="28.8" x14ac:dyDescent="0.3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11">
        <f t="shared" si="186"/>
        <v>41891.492592592593</v>
      </c>
      <c r="K4011" s="4">
        <v>1406825360</v>
      </c>
      <c r="L4011" s="11">
        <f t="shared" si="187"/>
        <v>41851.492592592593</v>
      </c>
      <c r="M4011" s="4" t="b">
        <v>0</v>
      </c>
      <c r="N4011" s="4">
        <v>3</v>
      </c>
      <c r="O4011" s="16">
        <f>(E4011/D4011)*100</f>
        <v>3.8860103626943006</v>
      </c>
      <c r="P4011" s="7">
        <f t="shared" si="188"/>
        <v>25</v>
      </c>
      <c r="Q4011" s="4" t="str">
        <f>LEFT(T4011,FIND("/",T4011,1)-1)</f>
        <v>theater</v>
      </c>
      <c r="R4011" s="4" t="str">
        <f>RIGHT(T4011,LEN(T4011)-FIND("/",T4011))</f>
        <v>plays</v>
      </c>
      <c r="S4011" s="4" t="b">
        <v>0</v>
      </c>
      <c r="T4011" s="4" t="s">
        <v>8271</v>
      </c>
    </row>
    <row r="4012" spans="1:20" x14ac:dyDescent="0.3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11">
        <f t="shared" si="186"/>
        <v>41938.562106481477</v>
      </c>
      <c r="K4012" s="4">
        <v>1412879366</v>
      </c>
      <c r="L4012" s="11">
        <f t="shared" si="187"/>
        <v>41921.562106481477</v>
      </c>
      <c r="M4012" s="4" t="b">
        <v>0</v>
      </c>
      <c r="N4012" s="4">
        <v>38</v>
      </c>
      <c r="O4012" s="16">
        <f>(E4012/D4012)*100</f>
        <v>24.194444444444443</v>
      </c>
      <c r="P4012" s="7">
        <f t="shared" si="188"/>
        <v>45.842105263157897</v>
      </c>
      <c r="Q4012" s="4" t="str">
        <f>LEFT(T4012,FIND("/",T4012,1)-1)</f>
        <v>theater</v>
      </c>
      <c r="R4012" s="4" t="str">
        <f>RIGHT(T4012,LEN(T4012)-FIND("/",T4012))</f>
        <v>plays</v>
      </c>
      <c r="S4012" s="4" t="b">
        <v>0</v>
      </c>
      <c r="T4012" s="4" t="s">
        <v>8271</v>
      </c>
    </row>
    <row r="4013" spans="1:20" ht="28.8" x14ac:dyDescent="0.3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11">
        <f t="shared" si="186"/>
        <v>42032.336550925924</v>
      </c>
      <c r="K4013" s="4">
        <v>1419858278</v>
      </c>
      <c r="L4013" s="11">
        <f t="shared" si="187"/>
        <v>42002.336550925924</v>
      </c>
      <c r="M4013" s="4" t="b">
        <v>0</v>
      </c>
      <c r="N4013" s="4">
        <v>4</v>
      </c>
      <c r="O4013" s="16">
        <f>(E4013/D4013)*100</f>
        <v>7.6</v>
      </c>
      <c r="P4013" s="7">
        <f t="shared" si="188"/>
        <v>4.75</v>
      </c>
      <c r="Q4013" s="4" t="str">
        <f>LEFT(T4013,FIND("/",T4013,1)-1)</f>
        <v>theater</v>
      </c>
      <c r="R4013" s="4" t="str">
        <f>RIGHT(T4013,LEN(T4013)-FIND("/",T4013))</f>
        <v>plays</v>
      </c>
      <c r="S4013" s="4" t="b">
        <v>0</v>
      </c>
      <c r="T4013" s="4" t="s">
        <v>8271</v>
      </c>
    </row>
    <row r="4014" spans="1:20" ht="28.8" x14ac:dyDescent="0.3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11">
        <f t="shared" si="186"/>
        <v>42126.336215277777</v>
      </c>
      <c r="K4014" s="4">
        <v>1427979849</v>
      </c>
      <c r="L4014" s="11">
        <f t="shared" si="187"/>
        <v>42096.336215277777</v>
      </c>
      <c r="M4014" s="4" t="b">
        <v>0</v>
      </c>
      <c r="N4014" s="4">
        <v>0</v>
      </c>
      <c r="O4014" s="16">
        <f>(E4014/D4014)*100</f>
        <v>0</v>
      </c>
      <c r="P4014" s="7" t="e">
        <f t="shared" si="188"/>
        <v>#DIV/0!</v>
      </c>
      <c r="Q4014" s="4" t="str">
        <f>LEFT(T4014,FIND("/",T4014,1)-1)</f>
        <v>theater</v>
      </c>
      <c r="R4014" s="4" t="str">
        <f>RIGHT(T4014,LEN(T4014)-FIND("/",T4014))</f>
        <v>plays</v>
      </c>
      <c r="S4014" s="4" t="b">
        <v>0</v>
      </c>
      <c r="T4014" s="4" t="s">
        <v>8271</v>
      </c>
    </row>
    <row r="4015" spans="1:20" ht="28.8" x14ac:dyDescent="0.3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11">
        <f t="shared" si="186"/>
        <v>42051.092858796292</v>
      </c>
      <c r="K4015" s="4">
        <v>1421478823</v>
      </c>
      <c r="L4015" s="11">
        <f t="shared" si="187"/>
        <v>42021.092858796292</v>
      </c>
      <c r="M4015" s="4" t="b">
        <v>0</v>
      </c>
      <c r="N4015" s="4">
        <v>2</v>
      </c>
      <c r="O4015" s="16">
        <f>(E4015/D4015)*100</f>
        <v>1.3</v>
      </c>
      <c r="P4015" s="7">
        <f t="shared" si="188"/>
        <v>13</v>
      </c>
      <c r="Q4015" s="4" t="str">
        <f>LEFT(T4015,FIND("/",T4015,1)-1)</f>
        <v>theater</v>
      </c>
      <c r="R4015" s="4" t="str">
        <f>RIGHT(T4015,LEN(T4015)-FIND("/",T4015))</f>
        <v>plays</v>
      </c>
      <c r="S4015" s="4" t="b">
        <v>0</v>
      </c>
      <c r="T4015" s="4" t="s">
        <v>8271</v>
      </c>
    </row>
    <row r="4016" spans="1:20" ht="28.8" x14ac:dyDescent="0.3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11">
        <f t="shared" si="186"/>
        <v>42434.037835648145</v>
      </c>
      <c r="K4016" s="4">
        <v>1455861269</v>
      </c>
      <c r="L4016" s="11">
        <f t="shared" si="187"/>
        <v>42419.037835648145</v>
      </c>
      <c r="M4016" s="4" t="b">
        <v>0</v>
      </c>
      <c r="N4016" s="4">
        <v>0</v>
      </c>
      <c r="O4016" s="16">
        <f>(E4016/D4016)*100</f>
        <v>0</v>
      </c>
      <c r="P4016" s="7" t="e">
        <f t="shared" si="188"/>
        <v>#DIV/0!</v>
      </c>
      <c r="Q4016" s="4" t="str">
        <f>LEFT(T4016,FIND("/",T4016,1)-1)</f>
        <v>theater</v>
      </c>
      <c r="R4016" s="4" t="str">
        <f>RIGHT(T4016,LEN(T4016)-FIND("/",T4016))</f>
        <v>plays</v>
      </c>
      <c r="S4016" s="4" t="b">
        <v>0</v>
      </c>
      <c r="T4016" s="4" t="s">
        <v>8271</v>
      </c>
    </row>
    <row r="4017" spans="1:20" ht="28.8" x14ac:dyDescent="0.3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11">
        <f t="shared" si="186"/>
        <v>42204.572488425918</v>
      </c>
      <c r="K4017" s="4">
        <v>1434739463</v>
      </c>
      <c r="L4017" s="11">
        <f t="shared" si="187"/>
        <v>42174.572488425918</v>
      </c>
      <c r="M4017" s="4" t="b">
        <v>0</v>
      </c>
      <c r="N4017" s="4">
        <v>1</v>
      </c>
      <c r="O4017" s="16">
        <f>(E4017/D4017)*100</f>
        <v>1.4285714285714287E-2</v>
      </c>
      <c r="P4017" s="7">
        <f t="shared" si="188"/>
        <v>1</v>
      </c>
      <c r="Q4017" s="4" t="str">
        <f>LEFT(T4017,FIND("/",T4017,1)-1)</f>
        <v>theater</v>
      </c>
      <c r="R4017" s="4" t="str">
        <f>RIGHT(T4017,LEN(T4017)-FIND("/",T4017))</f>
        <v>plays</v>
      </c>
      <c r="S4017" s="4" t="b">
        <v>0</v>
      </c>
      <c r="T4017" s="4" t="s">
        <v>8271</v>
      </c>
    </row>
    <row r="4018" spans="1:20" ht="28.8" x14ac:dyDescent="0.3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11">
        <f t="shared" si="186"/>
        <v>41899.664351851847</v>
      </c>
      <c r="K4018" s="4">
        <v>1408395400</v>
      </c>
      <c r="L4018" s="11">
        <f t="shared" si="187"/>
        <v>41869.664351851847</v>
      </c>
      <c r="M4018" s="4" t="b">
        <v>0</v>
      </c>
      <c r="N4018" s="4">
        <v>7</v>
      </c>
      <c r="O4018" s="16">
        <f>(E4018/D4018)*100</f>
        <v>14.000000000000002</v>
      </c>
      <c r="P4018" s="7">
        <f t="shared" si="188"/>
        <v>10</v>
      </c>
      <c r="Q4018" s="4" t="str">
        <f>LEFT(T4018,FIND("/",T4018,1)-1)</f>
        <v>theater</v>
      </c>
      <c r="R4018" s="4" t="str">
        <f>RIGHT(T4018,LEN(T4018)-FIND("/",T4018))</f>
        <v>plays</v>
      </c>
      <c r="S4018" s="4" t="b">
        <v>0</v>
      </c>
      <c r="T4018" s="4" t="s">
        <v>8271</v>
      </c>
    </row>
    <row r="4019" spans="1:20" ht="28.8" x14ac:dyDescent="0.3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11">
        <f t="shared" si="186"/>
        <v>41886.463819444441</v>
      </c>
      <c r="K4019" s="4">
        <v>1407254874</v>
      </c>
      <c r="L4019" s="11">
        <f t="shared" si="187"/>
        <v>41856.463819444441</v>
      </c>
      <c r="M4019" s="4" t="b">
        <v>0</v>
      </c>
      <c r="N4019" s="4">
        <v>2</v>
      </c>
      <c r="O4019" s="16">
        <f>(E4019/D4019)*100</f>
        <v>1.05</v>
      </c>
      <c r="P4019" s="7">
        <f t="shared" si="188"/>
        <v>52.5</v>
      </c>
      <c r="Q4019" s="4" t="str">
        <f>LEFT(T4019,FIND("/",T4019,1)-1)</f>
        <v>theater</v>
      </c>
      <c r="R4019" s="4" t="str">
        <f>RIGHT(T4019,LEN(T4019)-FIND("/",T4019))</f>
        <v>plays</v>
      </c>
      <c r="S4019" s="4" t="b">
        <v>0</v>
      </c>
      <c r="T4019" s="4" t="s">
        <v>8271</v>
      </c>
    </row>
    <row r="4020" spans="1:20" x14ac:dyDescent="0.3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11">
        <f t="shared" si="186"/>
        <v>42650.702638888884</v>
      </c>
      <c r="K4020" s="4">
        <v>1473285108</v>
      </c>
      <c r="L4020" s="11">
        <f t="shared" si="187"/>
        <v>42620.702638888884</v>
      </c>
      <c r="M4020" s="4" t="b">
        <v>0</v>
      </c>
      <c r="N4020" s="4">
        <v>4</v>
      </c>
      <c r="O4020" s="16">
        <f>(E4020/D4020)*100</f>
        <v>8.6666666666666679</v>
      </c>
      <c r="P4020" s="7">
        <f t="shared" si="188"/>
        <v>32.5</v>
      </c>
      <c r="Q4020" s="4" t="str">
        <f>LEFT(T4020,FIND("/",T4020,1)-1)</f>
        <v>theater</v>
      </c>
      <c r="R4020" s="4" t="str">
        <f>RIGHT(T4020,LEN(T4020)-FIND("/",T4020))</f>
        <v>plays</v>
      </c>
      <c r="S4020" s="4" t="b">
        <v>0</v>
      </c>
      <c r="T4020" s="4" t="s">
        <v>8271</v>
      </c>
    </row>
    <row r="4021" spans="1:20" ht="28.8" x14ac:dyDescent="0.3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11">
        <f t="shared" si="186"/>
        <v>42475.477777777771</v>
      </c>
      <c r="K4021" s="4">
        <v>1455725596</v>
      </c>
      <c r="L4021" s="11">
        <f t="shared" si="187"/>
        <v>42417.467546296299</v>
      </c>
      <c r="M4021" s="4" t="b">
        <v>0</v>
      </c>
      <c r="N4021" s="4">
        <v>4</v>
      </c>
      <c r="O4021" s="16">
        <f>(E4021/D4021)*100</f>
        <v>0.82857142857142851</v>
      </c>
      <c r="P4021" s="7">
        <f t="shared" si="188"/>
        <v>7.25</v>
      </c>
      <c r="Q4021" s="4" t="str">
        <f>LEFT(T4021,FIND("/",T4021,1)-1)</f>
        <v>theater</v>
      </c>
      <c r="R4021" s="4" t="str">
        <f>RIGHT(T4021,LEN(T4021)-FIND("/",T4021))</f>
        <v>plays</v>
      </c>
      <c r="S4021" s="4" t="b">
        <v>0</v>
      </c>
      <c r="T4021" s="4" t="s">
        <v>8271</v>
      </c>
    </row>
    <row r="4022" spans="1:20" ht="28.8" x14ac:dyDescent="0.3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11">
        <f t="shared" si="186"/>
        <v>42086.940960648142</v>
      </c>
      <c r="K4022" s="4">
        <v>1424579699</v>
      </c>
      <c r="L4022" s="11">
        <f t="shared" si="187"/>
        <v>42056.982627314814</v>
      </c>
      <c r="M4022" s="4" t="b">
        <v>0</v>
      </c>
      <c r="N4022" s="4">
        <v>3</v>
      </c>
      <c r="O4022" s="16">
        <f>(E4022/D4022)*100</f>
        <v>16.666666666666664</v>
      </c>
      <c r="P4022" s="7">
        <f t="shared" si="188"/>
        <v>33.333333333333336</v>
      </c>
      <c r="Q4022" s="4" t="str">
        <f>LEFT(T4022,FIND("/",T4022,1)-1)</f>
        <v>theater</v>
      </c>
      <c r="R4022" s="4" t="str">
        <f>RIGHT(T4022,LEN(T4022)-FIND("/",T4022))</f>
        <v>plays</v>
      </c>
      <c r="S4022" s="4" t="b">
        <v>0</v>
      </c>
      <c r="T4022" s="4" t="s">
        <v>8271</v>
      </c>
    </row>
    <row r="4023" spans="1:20" x14ac:dyDescent="0.3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11">
        <f t="shared" si="186"/>
        <v>41938.703217592592</v>
      </c>
      <c r="K4023" s="4">
        <v>1409176358</v>
      </c>
      <c r="L4023" s="11">
        <f t="shared" si="187"/>
        <v>41878.703217592592</v>
      </c>
      <c r="M4023" s="4" t="b">
        <v>0</v>
      </c>
      <c r="N4023" s="4">
        <v>2</v>
      </c>
      <c r="O4023" s="16">
        <f>(E4023/D4023)*100</f>
        <v>0.83333333333333337</v>
      </c>
      <c r="P4023" s="7">
        <f t="shared" si="188"/>
        <v>62.5</v>
      </c>
      <c r="Q4023" s="4" t="str">
        <f>LEFT(T4023,FIND("/",T4023,1)-1)</f>
        <v>theater</v>
      </c>
      <c r="R4023" s="4" t="str">
        <f>RIGHT(T4023,LEN(T4023)-FIND("/",T4023))</f>
        <v>plays</v>
      </c>
      <c r="S4023" s="4" t="b">
        <v>0</v>
      </c>
      <c r="T4023" s="4" t="s">
        <v>8271</v>
      </c>
    </row>
    <row r="4024" spans="1:20" x14ac:dyDescent="0.3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11">
        <f t="shared" si="186"/>
        <v>42035.912499999999</v>
      </c>
      <c r="K4024" s="4">
        <v>1418824867</v>
      </c>
      <c r="L4024" s="11">
        <f t="shared" si="187"/>
        <v>41990.375775462955</v>
      </c>
      <c r="M4024" s="4" t="b">
        <v>0</v>
      </c>
      <c r="N4024" s="4">
        <v>197</v>
      </c>
      <c r="O4024" s="16">
        <f>(E4024/D4024)*100</f>
        <v>69.561111111111103</v>
      </c>
      <c r="P4024" s="7">
        <f t="shared" si="188"/>
        <v>63.558375634517766</v>
      </c>
      <c r="Q4024" s="4" t="str">
        <f>LEFT(T4024,FIND("/",T4024,1)-1)</f>
        <v>theater</v>
      </c>
      <c r="R4024" s="4" t="str">
        <f>RIGHT(T4024,LEN(T4024)-FIND("/",T4024))</f>
        <v>plays</v>
      </c>
      <c r="S4024" s="4" t="b">
        <v>0</v>
      </c>
      <c r="T4024" s="4" t="s">
        <v>8271</v>
      </c>
    </row>
    <row r="4025" spans="1:20" x14ac:dyDescent="0.3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11">
        <f t="shared" si="186"/>
        <v>42453.749571759261</v>
      </c>
      <c r="K4025" s="4">
        <v>1454975963</v>
      </c>
      <c r="L4025" s="11">
        <f t="shared" si="187"/>
        <v>42408.791238425918</v>
      </c>
      <c r="M4025" s="4" t="b">
        <v>0</v>
      </c>
      <c r="N4025" s="4">
        <v>0</v>
      </c>
      <c r="O4025" s="16">
        <f>(E4025/D4025)*100</f>
        <v>0</v>
      </c>
      <c r="P4025" s="7" t="e">
        <f t="shared" si="188"/>
        <v>#DIV/0!</v>
      </c>
      <c r="Q4025" s="4" t="str">
        <f>LEFT(T4025,FIND("/",T4025,1)-1)</f>
        <v>theater</v>
      </c>
      <c r="R4025" s="4" t="str">
        <f>RIGHT(T4025,LEN(T4025)-FIND("/",T4025))</f>
        <v>plays</v>
      </c>
      <c r="S4025" s="4" t="b">
        <v>0</v>
      </c>
      <c r="T4025" s="4" t="s">
        <v>8271</v>
      </c>
    </row>
    <row r="4026" spans="1:20" ht="28.8" x14ac:dyDescent="0.3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11">
        <f t="shared" si="186"/>
        <v>42247.461770833332</v>
      </c>
      <c r="K4026" s="4">
        <v>1438445097</v>
      </c>
      <c r="L4026" s="11">
        <f t="shared" si="187"/>
        <v>42217.461770833332</v>
      </c>
      <c r="M4026" s="4" t="b">
        <v>0</v>
      </c>
      <c r="N4026" s="4">
        <v>1</v>
      </c>
      <c r="O4026" s="16">
        <f>(E4026/D4026)*100</f>
        <v>1.25</v>
      </c>
      <c r="P4026" s="7">
        <f t="shared" si="188"/>
        <v>10</v>
      </c>
      <c r="Q4026" s="4" t="str">
        <f>LEFT(T4026,FIND("/",T4026,1)-1)</f>
        <v>theater</v>
      </c>
      <c r="R4026" s="4" t="str">
        <f>RIGHT(T4026,LEN(T4026)-FIND("/",T4026))</f>
        <v>plays</v>
      </c>
      <c r="S4026" s="4" t="b">
        <v>0</v>
      </c>
      <c r="T4026" s="4" t="s">
        <v>8271</v>
      </c>
    </row>
    <row r="4027" spans="1:20" ht="28.8" x14ac:dyDescent="0.3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11">
        <f t="shared" si="186"/>
        <v>42211.029351851852</v>
      </c>
      <c r="K4027" s="4">
        <v>1432705336</v>
      </c>
      <c r="L4027" s="11">
        <f t="shared" si="187"/>
        <v>42151.029351851852</v>
      </c>
      <c r="M4027" s="4" t="b">
        <v>0</v>
      </c>
      <c r="N4027" s="4">
        <v>4</v>
      </c>
      <c r="O4027" s="16">
        <f>(E4027/D4027)*100</f>
        <v>5</v>
      </c>
      <c r="P4027" s="7">
        <f t="shared" si="188"/>
        <v>62.5</v>
      </c>
      <c r="Q4027" s="4" t="str">
        <f>LEFT(T4027,FIND("/",T4027,1)-1)</f>
        <v>theater</v>
      </c>
      <c r="R4027" s="4" t="str">
        <f>RIGHT(T4027,LEN(T4027)-FIND("/",T4027))</f>
        <v>plays</v>
      </c>
      <c r="S4027" s="4" t="b">
        <v>0</v>
      </c>
      <c r="T4027" s="4" t="s">
        <v>8271</v>
      </c>
    </row>
    <row r="4028" spans="1:20" x14ac:dyDescent="0.3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11">
        <f t="shared" si="186"/>
        <v>42342.488877314812</v>
      </c>
      <c r="K4028" s="4">
        <v>1444059839</v>
      </c>
      <c r="L4028" s="11">
        <f t="shared" si="187"/>
        <v>42282.447210648148</v>
      </c>
      <c r="M4028" s="4" t="b">
        <v>0</v>
      </c>
      <c r="N4028" s="4">
        <v>0</v>
      </c>
      <c r="O4028" s="16">
        <f>(E4028/D4028)*100</f>
        <v>0</v>
      </c>
      <c r="P4028" s="7" t="e">
        <f t="shared" si="188"/>
        <v>#DIV/0!</v>
      </c>
      <c r="Q4028" s="4" t="str">
        <f>LEFT(T4028,FIND("/",T4028,1)-1)</f>
        <v>theater</v>
      </c>
      <c r="R4028" s="4" t="str">
        <f>RIGHT(T4028,LEN(T4028)-FIND("/",T4028))</f>
        <v>plays</v>
      </c>
      <c r="S4028" s="4" t="b">
        <v>0</v>
      </c>
      <c r="T4028" s="4" t="s">
        <v>8271</v>
      </c>
    </row>
    <row r="4029" spans="1:20" ht="28.8" x14ac:dyDescent="0.3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11">
        <f t="shared" si="186"/>
        <v>42788.833333333336</v>
      </c>
      <c r="K4029" s="4">
        <v>1486077481</v>
      </c>
      <c r="L4029" s="11">
        <f t="shared" si="187"/>
        <v>42768.762511574074</v>
      </c>
      <c r="M4029" s="4" t="b">
        <v>0</v>
      </c>
      <c r="N4029" s="4">
        <v>7</v>
      </c>
      <c r="O4029" s="16">
        <f>(E4029/D4029)*100</f>
        <v>7.166666666666667</v>
      </c>
      <c r="P4029" s="7">
        <f t="shared" si="188"/>
        <v>30.714285714285715</v>
      </c>
      <c r="Q4029" s="4" t="str">
        <f>LEFT(T4029,FIND("/",T4029,1)-1)</f>
        <v>theater</v>
      </c>
      <c r="R4029" s="4" t="str">
        <f>RIGHT(T4029,LEN(T4029)-FIND("/",T4029))</f>
        <v>plays</v>
      </c>
      <c r="S4029" s="4" t="b">
        <v>0</v>
      </c>
      <c r="T4029" s="4" t="s">
        <v>8271</v>
      </c>
    </row>
    <row r="4030" spans="1:20" x14ac:dyDescent="0.3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11">
        <f t="shared" si="186"/>
        <v>41795.730324074073</v>
      </c>
      <c r="K4030" s="4">
        <v>1399415500</v>
      </c>
      <c r="L4030" s="11">
        <f t="shared" si="187"/>
        <v>41765.730324074073</v>
      </c>
      <c r="M4030" s="4" t="b">
        <v>0</v>
      </c>
      <c r="N4030" s="4">
        <v>11</v>
      </c>
      <c r="O4030" s="16">
        <f>(E4030/D4030)*100</f>
        <v>28.050000000000004</v>
      </c>
      <c r="P4030" s="7">
        <f t="shared" si="188"/>
        <v>51</v>
      </c>
      <c r="Q4030" s="4" t="str">
        <f>LEFT(T4030,FIND("/",T4030,1)-1)</f>
        <v>theater</v>
      </c>
      <c r="R4030" s="4" t="str">
        <f>RIGHT(T4030,LEN(T4030)-FIND("/",T4030))</f>
        <v>plays</v>
      </c>
      <c r="S4030" s="4" t="b">
        <v>0</v>
      </c>
      <c r="T4030" s="4" t="s">
        <v>8271</v>
      </c>
    </row>
    <row r="4031" spans="1:20" x14ac:dyDescent="0.3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11">
        <f t="shared" si="186"/>
        <v>42351.816782407412</v>
      </c>
      <c r="K4031" s="4">
        <v>1447461370</v>
      </c>
      <c r="L4031" s="11">
        <f t="shared" si="187"/>
        <v>42321.816782407412</v>
      </c>
      <c r="M4031" s="4" t="b">
        <v>0</v>
      </c>
      <c r="N4031" s="4">
        <v>0</v>
      </c>
      <c r="O4031" s="16">
        <f>(E4031/D4031)*100</f>
        <v>0</v>
      </c>
      <c r="P4031" s="7" t="e">
        <f t="shared" si="188"/>
        <v>#DIV/0!</v>
      </c>
      <c r="Q4031" s="4" t="str">
        <f>LEFT(T4031,FIND("/",T4031,1)-1)</f>
        <v>theater</v>
      </c>
      <c r="R4031" s="4" t="str">
        <f>RIGHT(T4031,LEN(T4031)-FIND("/",T4031))</f>
        <v>plays</v>
      </c>
      <c r="S4031" s="4" t="b">
        <v>0</v>
      </c>
      <c r="T4031" s="4" t="s">
        <v>8271</v>
      </c>
    </row>
    <row r="4032" spans="1:20" ht="28.8" x14ac:dyDescent="0.3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11">
        <f t="shared" si="186"/>
        <v>42403.575694444437</v>
      </c>
      <c r="K4032" s="4">
        <v>1452008599</v>
      </c>
      <c r="L4032" s="11">
        <f t="shared" si="187"/>
        <v>42374.446747685179</v>
      </c>
      <c r="M4032" s="4" t="b">
        <v>0</v>
      </c>
      <c r="N4032" s="4">
        <v>6</v>
      </c>
      <c r="O4032" s="16">
        <f>(E4032/D4032)*100</f>
        <v>16</v>
      </c>
      <c r="P4032" s="7">
        <f t="shared" si="188"/>
        <v>66.666666666666671</v>
      </c>
      <c r="Q4032" s="4" t="str">
        <f>LEFT(T4032,FIND("/",T4032,1)-1)</f>
        <v>theater</v>
      </c>
      <c r="R4032" s="4" t="str">
        <f>RIGHT(T4032,LEN(T4032)-FIND("/",T4032))</f>
        <v>plays</v>
      </c>
      <c r="S4032" s="4" t="b">
        <v>0</v>
      </c>
      <c r="T4032" s="4" t="s">
        <v>8271</v>
      </c>
    </row>
    <row r="4033" spans="1:20" ht="28.8" x14ac:dyDescent="0.3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11">
        <f t="shared" si="186"/>
        <v>41991.418564814812</v>
      </c>
      <c r="K4033" s="4">
        <v>1414591364</v>
      </c>
      <c r="L4033" s="11">
        <f t="shared" si="187"/>
        <v>41941.376898148148</v>
      </c>
      <c r="M4033" s="4" t="b">
        <v>0</v>
      </c>
      <c r="N4033" s="4">
        <v>0</v>
      </c>
      <c r="O4033" s="16">
        <f>(E4033/D4033)*100</f>
        <v>0</v>
      </c>
      <c r="P4033" s="7" t="e">
        <f t="shared" si="188"/>
        <v>#DIV/0!</v>
      </c>
      <c r="Q4033" s="4" t="str">
        <f>LEFT(T4033,FIND("/",T4033,1)-1)</f>
        <v>theater</v>
      </c>
      <c r="R4033" s="4" t="str">
        <f>RIGHT(T4033,LEN(T4033)-FIND("/",T4033))</f>
        <v>plays</v>
      </c>
      <c r="S4033" s="4" t="b">
        <v>0</v>
      </c>
      <c r="T4033" s="4" t="s">
        <v>8271</v>
      </c>
    </row>
    <row r="4034" spans="1:20" ht="28.8" x14ac:dyDescent="0.3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11">
        <f t="shared" si="186"/>
        <v>42353.642546296294</v>
      </c>
      <c r="K4034" s="4">
        <v>1445023516</v>
      </c>
      <c r="L4034" s="11">
        <f t="shared" si="187"/>
        <v>42293.60087962963</v>
      </c>
      <c r="M4034" s="4" t="b">
        <v>0</v>
      </c>
      <c r="N4034" s="4">
        <v>7</v>
      </c>
      <c r="O4034" s="16">
        <f>(E4034/D4034)*100</f>
        <v>6.8287037037037033</v>
      </c>
      <c r="P4034" s="7">
        <f t="shared" si="188"/>
        <v>59</v>
      </c>
      <c r="Q4034" s="4" t="str">
        <f>LEFT(T4034,FIND("/",T4034,1)-1)</f>
        <v>theater</v>
      </c>
      <c r="R4034" s="4" t="str">
        <f>RIGHT(T4034,LEN(T4034)-FIND("/",T4034))</f>
        <v>plays</v>
      </c>
      <c r="S4034" s="4" t="b">
        <v>0</v>
      </c>
      <c r="T4034" s="4" t="s">
        <v>8271</v>
      </c>
    </row>
    <row r="4035" spans="1:20" ht="28.8" x14ac:dyDescent="0.3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11">
        <f t="shared" ref="J4035:J4098" si="189">(((I4035/60)/60)/24)+DATE(1970,1,1)+(-5/24)</f>
        <v>42645.166666666664</v>
      </c>
      <c r="K4035" s="4">
        <v>1472711224</v>
      </c>
      <c r="L4035" s="11">
        <f t="shared" ref="L4035:L4098" si="190">(((K4035/60)/60)/24)+DATE(1970,1,1)+(-5/24)</f>
        <v>42614.06046296296</v>
      </c>
      <c r="M4035" s="4" t="b">
        <v>0</v>
      </c>
      <c r="N4035" s="4">
        <v>94</v>
      </c>
      <c r="O4035" s="16">
        <f>(E4035/D4035)*100</f>
        <v>25.698702928870294</v>
      </c>
      <c r="P4035" s="7">
        <f t="shared" ref="P4035:P4098" si="191">(E4035/N4035)</f>
        <v>65.340319148936175</v>
      </c>
      <c r="Q4035" s="4" t="str">
        <f>LEFT(T4035,FIND("/",T4035,1)-1)</f>
        <v>theater</v>
      </c>
      <c r="R4035" s="4" t="str">
        <f>RIGHT(T4035,LEN(T4035)-FIND("/",T4035))</f>
        <v>plays</v>
      </c>
      <c r="S4035" s="4" t="b">
        <v>0</v>
      </c>
      <c r="T4035" s="4" t="s">
        <v>8271</v>
      </c>
    </row>
    <row r="4036" spans="1:20" ht="28.8" x14ac:dyDescent="0.3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11">
        <f t="shared" si="189"/>
        <v>42097.697337962956</v>
      </c>
      <c r="K4036" s="4">
        <v>1425509050</v>
      </c>
      <c r="L4036" s="11">
        <f t="shared" si="190"/>
        <v>42067.739004629628</v>
      </c>
      <c r="M4036" s="4" t="b">
        <v>0</v>
      </c>
      <c r="N4036" s="4">
        <v>2</v>
      </c>
      <c r="O4036" s="16">
        <f>(E4036/D4036)*100</f>
        <v>1.4814814814814816</v>
      </c>
      <c r="P4036" s="7">
        <f t="shared" si="191"/>
        <v>100</v>
      </c>
      <c r="Q4036" s="4" t="str">
        <f>LEFT(T4036,FIND("/",T4036,1)-1)</f>
        <v>theater</v>
      </c>
      <c r="R4036" s="4" t="str">
        <f>RIGHT(T4036,LEN(T4036)-FIND("/",T4036))</f>
        <v>plays</v>
      </c>
      <c r="S4036" s="4" t="b">
        <v>0</v>
      </c>
      <c r="T4036" s="4" t="s">
        <v>8271</v>
      </c>
    </row>
    <row r="4037" spans="1:20" x14ac:dyDescent="0.3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11">
        <f t="shared" si="189"/>
        <v>41933.674618055549</v>
      </c>
      <c r="K4037" s="4">
        <v>1411333887</v>
      </c>
      <c r="L4037" s="11">
        <f t="shared" si="190"/>
        <v>41903.674618055549</v>
      </c>
      <c r="M4037" s="4" t="b">
        <v>0</v>
      </c>
      <c r="N4037" s="4">
        <v>25</v>
      </c>
      <c r="O4037" s="16">
        <f>(E4037/D4037)*100</f>
        <v>36.85</v>
      </c>
      <c r="P4037" s="7">
        <f t="shared" si="191"/>
        <v>147.4</v>
      </c>
      <c r="Q4037" s="4" t="str">
        <f>LEFT(T4037,FIND("/",T4037,1)-1)</f>
        <v>theater</v>
      </c>
      <c r="R4037" s="4" t="str">
        <f>RIGHT(T4037,LEN(T4037)-FIND("/",T4037))</f>
        <v>plays</v>
      </c>
      <c r="S4037" s="4" t="b">
        <v>0</v>
      </c>
      <c r="T4037" s="4" t="s">
        <v>8271</v>
      </c>
    </row>
    <row r="4038" spans="1:20" ht="28.8" x14ac:dyDescent="0.3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11">
        <f t="shared" si="189"/>
        <v>41821.729166666664</v>
      </c>
      <c r="K4038" s="4">
        <v>1402784964</v>
      </c>
      <c r="L4038" s="11">
        <f t="shared" si="190"/>
        <v>41804.728749999995</v>
      </c>
      <c r="M4038" s="4" t="b">
        <v>0</v>
      </c>
      <c r="N4038" s="4">
        <v>17</v>
      </c>
      <c r="O4038" s="16">
        <f>(E4038/D4038)*100</f>
        <v>47.05</v>
      </c>
      <c r="P4038" s="7">
        <f t="shared" si="191"/>
        <v>166.05882352941177</v>
      </c>
      <c r="Q4038" s="4" t="str">
        <f>LEFT(T4038,FIND("/",T4038,1)-1)</f>
        <v>theater</v>
      </c>
      <c r="R4038" s="4" t="str">
        <f>RIGHT(T4038,LEN(T4038)-FIND("/",T4038))</f>
        <v>plays</v>
      </c>
      <c r="S4038" s="4" t="b">
        <v>0</v>
      </c>
      <c r="T4038" s="4" t="s">
        <v>8271</v>
      </c>
    </row>
    <row r="4039" spans="1:20" ht="28.8" x14ac:dyDescent="0.3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11">
        <f t="shared" si="189"/>
        <v>42514.392361111109</v>
      </c>
      <c r="K4039" s="4">
        <v>1462585315</v>
      </c>
      <c r="L4039" s="11">
        <f t="shared" si="190"/>
        <v>42496.862442129634</v>
      </c>
      <c r="M4039" s="4" t="b">
        <v>0</v>
      </c>
      <c r="N4039" s="4">
        <v>2</v>
      </c>
      <c r="O4039" s="16">
        <f>(E4039/D4039)*100</f>
        <v>11.428571428571429</v>
      </c>
      <c r="P4039" s="7">
        <f t="shared" si="191"/>
        <v>40</v>
      </c>
      <c r="Q4039" s="4" t="str">
        <f>LEFT(T4039,FIND("/",T4039,1)-1)</f>
        <v>theater</v>
      </c>
      <c r="R4039" s="4" t="str">
        <f>RIGHT(T4039,LEN(T4039)-FIND("/",T4039))</f>
        <v>plays</v>
      </c>
      <c r="S4039" s="4" t="b">
        <v>0</v>
      </c>
      <c r="T4039" s="4" t="s">
        <v>8271</v>
      </c>
    </row>
    <row r="4040" spans="1:20" ht="28.8" x14ac:dyDescent="0.3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11">
        <f t="shared" si="189"/>
        <v>41929.59039351852</v>
      </c>
      <c r="K4040" s="4">
        <v>1408389010</v>
      </c>
      <c r="L4040" s="11">
        <f t="shared" si="190"/>
        <v>41869.59039351852</v>
      </c>
      <c r="M4040" s="4" t="b">
        <v>0</v>
      </c>
      <c r="N4040" s="4">
        <v>4</v>
      </c>
      <c r="O4040" s="16">
        <f>(E4040/D4040)*100</f>
        <v>12.04</v>
      </c>
      <c r="P4040" s="7">
        <f t="shared" si="191"/>
        <v>75.25</v>
      </c>
      <c r="Q4040" s="4" t="str">
        <f>LEFT(T4040,FIND("/",T4040,1)-1)</f>
        <v>theater</v>
      </c>
      <c r="R4040" s="4" t="str">
        <f>RIGHT(T4040,LEN(T4040)-FIND("/",T4040))</f>
        <v>plays</v>
      </c>
      <c r="S4040" s="4" t="b">
        <v>0</v>
      </c>
      <c r="T4040" s="4" t="s">
        <v>8271</v>
      </c>
    </row>
    <row r="4041" spans="1:20" x14ac:dyDescent="0.3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11">
        <f t="shared" si="189"/>
        <v>42339.040972222218</v>
      </c>
      <c r="K4041" s="4">
        <v>1446048367</v>
      </c>
      <c r="L4041" s="11">
        <f t="shared" si="190"/>
        <v>42305.462581018517</v>
      </c>
      <c r="M4041" s="4" t="b">
        <v>0</v>
      </c>
      <c r="N4041" s="4">
        <v>5</v>
      </c>
      <c r="O4041" s="16">
        <f>(E4041/D4041)*100</f>
        <v>60</v>
      </c>
      <c r="P4041" s="7">
        <f t="shared" si="191"/>
        <v>60</v>
      </c>
      <c r="Q4041" s="4" t="str">
        <f>LEFT(T4041,FIND("/",T4041,1)-1)</f>
        <v>theater</v>
      </c>
      <c r="R4041" s="4" t="str">
        <f>RIGHT(T4041,LEN(T4041)-FIND("/",T4041))</f>
        <v>plays</v>
      </c>
      <c r="S4041" s="4" t="b">
        <v>0</v>
      </c>
      <c r="T4041" s="4" t="s">
        <v>8271</v>
      </c>
    </row>
    <row r="4042" spans="1:20" x14ac:dyDescent="0.3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11">
        <f t="shared" si="189"/>
        <v>42202.916666666664</v>
      </c>
      <c r="K4042" s="4">
        <v>1432100004</v>
      </c>
      <c r="L4042" s="11">
        <f t="shared" si="190"/>
        <v>42144.023194444446</v>
      </c>
      <c r="M4042" s="4" t="b">
        <v>0</v>
      </c>
      <c r="N4042" s="4">
        <v>2</v>
      </c>
      <c r="O4042" s="16">
        <f>(E4042/D4042)*100</f>
        <v>31.25</v>
      </c>
      <c r="P4042" s="7">
        <f t="shared" si="191"/>
        <v>1250</v>
      </c>
      <c r="Q4042" s="4" t="str">
        <f>LEFT(T4042,FIND("/",T4042,1)-1)</f>
        <v>theater</v>
      </c>
      <c r="R4042" s="4" t="str">
        <f>RIGHT(T4042,LEN(T4042)-FIND("/",T4042))</f>
        <v>plays</v>
      </c>
      <c r="S4042" s="4" t="b">
        <v>0</v>
      </c>
      <c r="T4042" s="4" t="s">
        <v>8271</v>
      </c>
    </row>
    <row r="4043" spans="1:20" x14ac:dyDescent="0.3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11">
        <f t="shared" si="189"/>
        <v>42619.265671296293</v>
      </c>
      <c r="K4043" s="4">
        <v>1467976954</v>
      </c>
      <c r="L4043" s="11">
        <f t="shared" si="190"/>
        <v>42559.265671296293</v>
      </c>
      <c r="M4043" s="4" t="b">
        <v>0</v>
      </c>
      <c r="N4043" s="4">
        <v>2</v>
      </c>
      <c r="O4043" s="16">
        <f>(E4043/D4043)*100</f>
        <v>0.42</v>
      </c>
      <c r="P4043" s="7">
        <f t="shared" si="191"/>
        <v>10.5</v>
      </c>
      <c r="Q4043" s="4" t="str">
        <f>LEFT(T4043,FIND("/",T4043,1)-1)</f>
        <v>theater</v>
      </c>
      <c r="R4043" s="4" t="str">
        <f>RIGHT(T4043,LEN(T4043)-FIND("/",T4043))</f>
        <v>plays</v>
      </c>
      <c r="S4043" s="4" t="b">
        <v>0</v>
      </c>
      <c r="T4043" s="4" t="s">
        <v>8271</v>
      </c>
    </row>
    <row r="4044" spans="1:20" ht="28.8" x14ac:dyDescent="0.3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11">
        <f t="shared" si="189"/>
        <v>42024.594444444439</v>
      </c>
      <c r="K4044" s="4">
        <v>1419213664</v>
      </c>
      <c r="L4044" s="11">
        <f t="shared" si="190"/>
        <v>41994.875740740739</v>
      </c>
      <c r="M4044" s="4" t="b">
        <v>0</v>
      </c>
      <c r="N4044" s="4">
        <v>3</v>
      </c>
      <c r="O4044" s="16">
        <f>(E4044/D4044)*100</f>
        <v>0.21</v>
      </c>
      <c r="P4044" s="7">
        <f t="shared" si="191"/>
        <v>7</v>
      </c>
      <c r="Q4044" s="4" t="str">
        <f>LEFT(T4044,FIND("/",T4044,1)-1)</f>
        <v>theater</v>
      </c>
      <c r="R4044" s="4" t="str">
        <f>RIGHT(T4044,LEN(T4044)-FIND("/",T4044))</f>
        <v>plays</v>
      </c>
      <c r="S4044" s="4" t="b">
        <v>0</v>
      </c>
      <c r="T4044" s="4" t="s">
        <v>8271</v>
      </c>
    </row>
    <row r="4045" spans="1:20" x14ac:dyDescent="0.3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11">
        <f t="shared" si="189"/>
        <v>41963.749131944445</v>
      </c>
      <c r="K4045" s="4">
        <v>1415228325</v>
      </c>
      <c r="L4045" s="11">
        <f t="shared" si="190"/>
        <v>41948.749131944445</v>
      </c>
      <c r="M4045" s="4" t="b">
        <v>0</v>
      </c>
      <c r="N4045" s="4">
        <v>0</v>
      </c>
      <c r="O4045" s="16">
        <f>(E4045/D4045)*100</f>
        <v>0</v>
      </c>
      <c r="P4045" s="7" t="e">
        <f t="shared" si="191"/>
        <v>#DIV/0!</v>
      </c>
      <c r="Q4045" s="4" t="str">
        <f>LEFT(T4045,FIND("/",T4045,1)-1)</f>
        <v>theater</v>
      </c>
      <c r="R4045" s="4" t="str">
        <f>RIGHT(T4045,LEN(T4045)-FIND("/",T4045))</f>
        <v>plays</v>
      </c>
      <c r="S4045" s="4" t="b">
        <v>0</v>
      </c>
      <c r="T4045" s="4" t="s">
        <v>8271</v>
      </c>
    </row>
    <row r="4046" spans="1:20" ht="28.8" x14ac:dyDescent="0.3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11">
        <f t="shared" si="189"/>
        <v>42103.999999999993</v>
      </c>
      <c r="K4046" s="4">
        <v>1426050982</v>
      </c>
      <c r="L4046" s="11">
        <f t="shared" si="190"/>
        <v>42074.011365740742</v>
      </c>
      <c r="M4046" s="4" t="b">
        <v>0</v>
      </c>
      <c r="N4046" s="4">
        <v>4</v>
      </c>
      <c r="O4046" s="16">
        <f>(E4046/D4046)*100</f>
        <v>37.5</v>
      </c>
      <c r="P4046" s="7">
        <f t="shared" si="191"/>
        <v>56.25</v>
      </c>
      <c r="Q4046" s="4" t="str">
        <f>LEFT(T4046,FIND("/",T4046,1)-1)</f>
        <v>theater</v>
      </c>
      <c r="R4046" s="4" t="str">
        <f>RIGHT(T4046,LEN(T4046)-FIND("/",T4046))</f>
        <v>plays</v>
      </c>
      <c r="S4046" s="4" t="b">
        <v>0</v>
      </c>
      <c r="T4046" s="4" t="s">
        <v>8271</v>
      </c>
    </row>
    <row r="4047" spans="1:20" ht="28.8" x14ac:dyDescent="0.3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11">
        <f t="shared" si="189"/>
        <v>41871.992928240739</v>
      </c>
      <c r="K4047" s="4">
        <v>1406004589</v>
      </c>
      <c r="L4047" s="11">
        <f t="shared" si="190"/>
        <v>41841.992928240739</v>
      </c>
      <c r="M4047" s="4" t="b">
        <v>0</v>
      </c>
      <c r="N4047" s="4">
        <v>1</v>
      </c>
      <c r="O4047" s="16">
        <f>(E4047/D4047)*100</f>
        <v>0.02</v>
      </c>
      <c r="P4047" s="7">
        <f t="shared" si="191"/>
        <v>1</v>
      </c>
      <c r="Q4047" s="4" t="str">
        <f>LEFT(T4047,FIND("/",T4047,1)-1)</f>
        <v>theater</v>
      </c>
      <c r="R4047" s="4" t="str">
        <f>RIGHT(T4047,LEN(T4047)-FIND("/",T4047))</f>
        <v>plays</v>
      </c>
      <c r="S4047" s="4" t="b">
        <v>0</v>
      </c>
      <c r="T4047" s="4" t="s">
        <v>8271</v>
      </c>
    </row>
    <row r="4048" spans="1:20" ht="28.8" x14ac:dyDescent="0.3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11">
        <f t="shared" si="189"/>
        <v>41934.442245370366</v>
      </c>
      <c r="K4048" s="4">
        <v>1411400210</v>
      </c>
      <c r="L4048" s="11">
        <f t="shared" si="190"/>
        <v>41904.442245370366</v>
      </c>
      <c r="M4048" s="4" t="b">
        <v>0</v>
      </c>
      <c r="N4048" s="4">
        <v>12</v>
      </c>
      <c r="O4048" s="16">
        <f>(E4048/D4048)*100</f>
        <v>8.2142857142857135</v>
      </c>
      <c r="P4048" s="7">
        <f t="shared" si="191"/>
        <v>38.333333333333336</v>
      </c>
      <c r="Q4048" s="4" t="str">
        <f>LEFT(T4048,FIND("/",T4048,1)-1)</f>
        <v>theater</v>
      </c>
      <c r="R4048" s="4" t="str">
        <f>RIGHT(T4048,LEN(T4048)-FIND("/",T4048))</f>
        <v>plays</v>
      </c>
      <c r="S4048" s="4" t="b">
        <v>0</v>
      </c>
      <c r="T4048" s="4" t="s">
        <v>8271</v>
      </c>
    </row>
    <row r="4049" spans="1:20" ht="28.8" x14ac:dyDescent="0.3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11">
        <f t="shared" si="189"/>
        <v>42014.833333333336</v>
      </c>
      <c r="K4049" s="4">
        <v>1418862743</v>
      </c>
      <c r="L4049" s="11">
        <f t="shared" si="190"/>
        <v>41990.814155092587</v>
      </c>
      <c r="M4049" s="4" t="b">
        <v>0</v>
      </c>
      <c r="N4049" s="4">
        <v>4</v>
      </c>
      <c r="O4049" s="16">
        <f>(E4049/D4049)*100</f>
        <v>2.1999999999999997</v>
      </c>
      <c r="P4049" s="7">
        <f t="shared" si="191"/>
        <v>27.5</v>
      </c>
      <c r="Q4049" s="4" t="str">
        <f>LEFT(T4049,FIND("/",T4049,1)-1)</f>
        <v>theater</v>
      </c>
      <c r="R4049" s="4" t="str">
        <f>RIGHT(T4049,LEN(T4049)-FIND("/",T4049))</f>
        <v>plays</v>
      </c>
      <c r="S4049" s="4" t="b">
        <v>0</v>
      </c>
      <c r="T4049" s="4" t="s">
        <v>8271</v>
      </c>
    </row>
    <row r="4050" spans="1:20" ht="28.8" x14ac:dyDescent="0.3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11">
        <f t="shared" si="189"/>
        <v>42471.259108796294</v>
      </c>
      <c r="K4050" s="4">
        <v>1457352787</v>
      </c>
      <c r="L4050" s="11">
        <f t="shared" si="190"/>
        <v>42436.300775462958</v>
      </c>
      <c r="M4050" s="4" t="b">
        <v>0</v>
      </c>
      <c r="N4050" s="4">
        <v>91</v>
      </c>
      <c r="O4050" s="16">
        <f>(E4050/D4050)*100</f>
        <v>17.652941176470588</v>
      </c>
      <c r="P4050" s="7">
        <f t="shared" si="191"/>
        <v>32.978021978021978</v>
      </c>
      <c r="Q4050" s="4" t="str">
        <f>LEFT(T4050,FIND("/",T4050,1)-1)</f>
        <v>theater</v>
      </c>
      <c r="R4050" s="4" t="str">
        <f>RIGHT(T4050,LEN(T4050)-FIND("/",T4050))</f>
        <v>plays</v>
      </c>
      <c r="S4050" s="4" t="b">
        <v>0</v>
      </c>
      <c r="T4050" s="4" t="s">
        <v>8271</v>
      </c>
    </row>
    <row r="4051" spans="1:20" ht="28.8" x14ac:dyDescent="0.3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11">
        <f t="shared" si="189"/>
        <v>42199.750173611108</v>
      </c>
      <c r="K4051" s="4">
        <v>1434322815</v>
      </c>
      <c r="L4051" s="11">
        <f t="shared" si="190"/>
        <v>42169.750173611108</v>
      </c>
      <c r="M4051" s="4" t="b">
        <v>0</v>
      </c>
      <c r="N4051" s="4">
        <v>1</v>
      </c>
      <c r="O4051" s="16">
        <f>(E4051/D4051)*100</f>
        <v>0.08</v>
      </c>
      <c r="P4051" s="7">
        <f t="shared" si="191"/>
        <v>16</v>
      </c>
      <c r="Q4051" s="4" t="str">
        <f>LEFT(T4051,FIND("/",T4051,1)-1)</f>
        <v>theater</v>
      </c>
      <c r="R4051" s="4" t="str">
        <f>RIGHT(T4051,LEN(T4051)-FIND("/",T4051))</f>
        <v>plays</v>
      </c>
      <c r="S4051" s="4" t="b">
        <v>0</v>
      </c>
      <c r="T4051" s="4" t="s">
        <v>8271</v>
      </c>
    </row>
    <row r="4052" spans="1:20" ht="28.8" x14ac:dyDescent="0.3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11">
        <f t="shared" si="189"/>
        <v>41935.428136574068</v>
      </c>
      <c r="K4052" s="4">
        <v>1411485391</v>
      </c>
      <c r="L4052" s="11">
        <f t="shared" si="190"/>
        <v>41905.428136574068</v>
      </c>
      <c r="M4052" s="4" t="b">
        <v>0</v>
      </c>
      <c r="N4052" s="4">
        <v>1</v>
      </c>
      <c r="O4052" s="16">
        <f>(E4052/D4052)*100</f>
        <v>6.6666666666666666E-2</v>
      </c>
      <c r="P4052" s="7">
        <f t="shared" si="191"/>
        <v>1</v>
      </c>
      <c r="Q4052" s="4" t="str">
        <f>LEFT(T4052,FIND("/",T4052,1)-1)</f>
        <v>theater</v>
      </c>
      <c r="R4052" s="4" t="str">
        <f>RIGHT(T4052,LEN(T4052)-FIND("/",T4052))</f>
        <v>plays</v>
      </c>
      <c r="S4052" s="4" t="b">
        <v>0</v>
      </c>
      <c r="T4052" s="4" t="s">
        <v>8271</v>
      </c>
    </row>
    <row r="4053" spans="1:20" x14ac:dyDescent="0.3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11">
        <f t="shared" si="189"/>
        <v>41768.078472222223</v>
      </c>
      <c r="K4053" s="4">
        <v>1399058797</v>
      </c>
      <c r="L4053" s="11">
        <f t="shared" si="190"/>
        <v>41761.601817129631</v>
      </c>
      <c r="M4053" s="4" t="b">
        <v>0</v>
      </c>
      <c r="N4053" s="4">
        <v>0</v>
      </c>
      <c r="O4053" s="16">
        <f>(E4053/D4053)*100</f>
        <v>0</v>
      </c>
      <c r="P4053" s="7" t="e">
        <f t="shared" si="191"/>
        <v>#DIV/0!</v>
      </c>
      <c r="Q4053" s="4" t="str">
        <f>LEFT(T4053,FIND("/",T4053,1)-1)</f>
        <v>theater</v>
      </c>
      <c r="R4053" s="4" t="str">
        <f>RIGHT(T4053,LEN(T4053)-FIND("/",T4053))</f>
        <v>plays</v>
      </c>
      <c r="S4053" s="4" t="b">
        <v>0</v>
      </c>
      <c r="T4053" s="4" t="s">
        <v>8271</v>
      </c>
    </row>
    <row r="4054" spans="1:20" ht="28.8" x14ac:dyDescent="0.3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11">
        <f t="shared" si="189"/>
        <v>41925.670324074068</v>
      </c>
      <c r="K4054" s="4">
        <v>1408050316</v>
      </c>
      <c r="L4054" s="11">
        <f t="shared" si="190"/>
        <v>41865.670324074068</v>
      </c>
      <c r="M4054" s="4" t="b">
        <v>0</v>
      </c>
      <c r="N4054" s="4">
        <v>13</v>
      </c>
      <c r="O4054" s="16">
        <f>(E4054/D4054)*100</f>
        <v>37.533333333333339</v>
      </c>
      <c r="P4054" s="7">
        <f t="shared" si="191"/>
        <v>86.615384615384613</v>
      </c>
      <c r="Q4054" s="4" t="str">
        <f>LEFT(T4054,FIND("/",T4054,1)-1)</f>
        <v>theater</v>
      </c>
      <c r="R4054" s="4" t="str">
        <f>RIGHT(T4054,LEN(T4054)-FIND("/",T4054))</f>
        <v>plays</v>
      </c>
      <c r="S4054" s="4" t="b">
        <v>0</v>
      </c>
      <c r="T4054" s="4" t="s">
        <v>8271</v>
      </c>
    </row>
    <row r="4055" spans="1:20" ht="28.8" x14ac:dyDescent="0.3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11">
        <f t="shared" si="189"/>
        <v>41958.624999999993</v>
      </c>
      <c r="K4055" s="4">
        <v>1413477228</v>
      </c>
      <c r="L4055" s="11">
        <f t="shared" si="190"/>
        <v>41928.481805555552</v>
      </c>
      <c r="M4055" s="4" t="b">
        <v>0</v>
      </c>
      <c r="N4055" s="4">
        <v>2</v>
      </c>
      <c r="O4055" s="16">
        <f>(E4055/D4055)*100</f>
        <v>22</v>
      </c>
      <c r="P4055" s="7">
        <f t="shared" si="191"/>
        <v>55</v>
      </c>
      <c r="Q4055" s="4" t="str">
        <f>LEFT(T4055,FIND("/",T4055,1)-1)</f>
        <v>theater</v>
      </c>
      <c r="R4055" s="4" t="str">
        <f>RIGHT(T4055,LEN(T4055)-FIND("/",T4055))</f>
        <v>plays</v>
      </c>
      <c r="S4055" s="4" t="b">
        <v>0</v>
      </c>
      <c r="T4055" s="4" t="s">
        <v>8271</v>
      </c>
    </row>
    <row r="4056" spans="1:20" ht="28.8" x14ac:dyDescent="0.3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11">
        <f t="shared" si="189"/>
        <v>42643.958333333336</v>
      </c>
      <c r="K4056" s="4">
        <v>1472674285</v>
      </c>
      <c r="L4056" s="11">
        <f t="shared" si="190"/>
        <v>42613.632928240739</v>
      </c>
      <c r="M4056" s="4" t="b">
        <v>0</v>
      </c>
      <c r="N4056" s="4">
        <v>0</v>
      </c>
      <c r="O4056" s="16">
        <f>(E4056/D4056)*100</f>
        <v>0</v>
      </c>
      <c r="P4056" s="7" t="e">
        <f t="shared" si="191"/>
        <v>#DIV/0!</v>
      </c>
      <c r="Q4056" s="4" t="str">
        <f>LEFT(T4056,FIND("/",T4056,1)-1)</f>
        <v>theater</v>
      </c>
      <c r="R4056" s="4" t="str">
        <f>RIGHT(T4056,LEN(T4056)-FIND("/",T4056))</f>
        <v>plays</v>
      </c>
      <c r="S4056" s="4" t="b">
        <v>0</v>
      </c>
      <c r="T4056" s="4" t="s">
        <v>8271</v>
      </c>
    </row>
    <row r="4057" spans="1:20" ht="28.8" x14ac:dyDescent="0.3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11">
        <f t="shared" si="189"/>
        <v>41809.44017361111</v>
      </c>
      <c r="K4057" s="4">
        <v>1400600031</v>
      </c>
      <c r="L4057" s="11">
        <f t="shared" si="190"/>
        <v>41779.44017361111</v>
      </c>
      <c r="M4057" s="4" t="b">
        <v>0</v>
      </c>
      <c r="N4057" s="4">
        <v>21</v>
      </c>
      <c r="O4057" s="16">
        <f>(E4057/D4057)*100</f>
        <v>17.62</v>
      </c>
      <c r="P4057" s="7">
        <f t="shared" si="191"/>
        <v>41.952380952380949</v>
      </c>
      <c r="Q4057" s="4" t="str">
        <f>LEFT(T4057,FIND("/",T4057,1)-1)</f>
        <v>theater</v>
      </c>
      <c r="R4057" s="4" t="str">
        <f>RIGHT(T4057,LEN(T4057)-FIND("/",T4057))</f>
        <v>plays</v>
      </c>
      <c r="S4057" s="4" t="b">
        <v>0</v>
      </c>
      <c r="T4057" s="4" t="s">
        <v>8271</v>
      </c>
    </row>
    <row r="4058" spans="1:20" ht="28.8" x14ac:dyDescent="0.3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11">
        <f t="shared" si="189"/>
        <v>42554.624305555553</v>
      </c>
      <c r="K4058" s="4">
        <v>1465856639</v>
      </c>
      <c r="L4058" s="11">
        <f t="shared" si="190"/>
        <v>42534.724988425929</v>
      </c>
      <c r="M4058" s="4" t="b">
        <v>0</v>
      </c>
      <c r="N4058" s="4">
        <v>9</v>
      </c>
      <c r="O4058" s="16">
        <f>(E4058/D4058)*100</f>
        <v>53</v>
      </c>
      <c r="P4058" s="7">
        <f t="shared" si="191"/>
        <v>88.333333333333329</v>
      </c>
      <c r="Q4058" s="4" t="str">
        <f>LEFT(T4058,FIND("/",T4058,1)-1)</f>
        <v>theater</v>
      </c>
      <c r="R4058" s="4" t="str">
        <f>RIGHT(T4058,LEN(T4058)-FIND("/",T4058))</f>
        <v>plays</v>
      </c>
      <c r="S4058" s="4" t="b">
        <v>0</v>
      </c>
      <c r="T4058" s="4" t="s">
        <v>8271</v>
      </c>
    </row>
    <row r="4059" spans="1:20" ht="28.8" x14ac:dyDescent="0.3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11">
        <f t="shared" si="189"/>
        <v>42333.749999999993</v>
      </c>
      <c r="K4059" s="4">
        <v>1446506080</v>
      </c>
      <c r="L4059" s="11">
        <f t="shared" si="190"/>
        <v>42310.760185185187</v>
      </c>
      <c r="M4059" s="4" t="b">
        <v>0</v>
      </c>
      <c r="N4059" s="4">
        <v>6</v>
      </c>
      <c r="O4059" s="16">
        <f>(E4059/D4059)*100</f>
        <v>22.142857142857142</v>
      </c>
      <c r="P4059" s="7">
        <f t="shared" si="191"/>
        <v>129.16666666666666</v>
      </c>
      <c r="Q4059" s="4" t="str">
        <f>LEFT(T4059,FIND("/",T4059,1)-1)</f>
        <v>theater</v>
      </c>
      <c r="R4059" s="4" t="str">
        <f>RIGHT(T4059,LEN(T4059)-FIND("/",T4059))</f>
        <v>plays</v>
      </c>
      <c r="S4059" s="4" t="b">
        <v>0</v>
      </c>
      <c r="T4059" s="4" t="s">
        <v>8271</v>
      </c>
    </row>
    <row r="4060" spans="1:20" x14ac:dyDescent="0.3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11">
        <f t="shared" si="189"/>
        <v>42460.957638888889</v>
      </c>
      <c r="K4060" s="4">
        <v>1458178044</v>
      </c>
      <c r="L4060" s="11">
        <f t="shared" si="190"/>
        <v>42445.852361111109</v>
      </c>
      <c r="M4060" s="4" t="b">
        <v>0</v>
      </c>
      <c r="N4060" s="4">
        <v>4</v>
      </c>
      <c r="O4060" s="16">
        <f>(E4060/D4060)*100</f>
        <v>2.5333333333333332</v>
      </c>
      <c r="P4060" s="7">
        <f t="shared" si="191"/>
        <v>23.75</v>
      </c>
      <c r="Q4060" s="4" t="str">
        <f>LEFT(T4060,FIND("/",T4060,1)-1)</f>
        <v>theater</v>
      </c>
      <c r="R4060" s="4" t="str">
        <f>RIGHT(T4060,LEN(T4060)-FIND("/",T4060))</f>
        <v>plays</v>
      </c>
      <c r="S4060" s="4" t="b">
        <v>0</v>
      </c>
      <c r="T4060" s="4" t="s">
        <v>8271</v>
      </c>
    </row>
    <row r="4061" spans="1:20" x14ac:dyDescent="0.3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11">
        <f t="shared" si="189"/>
        <v>41897.916666666664</v>
      </c>
      <c r="K4061" s="4">
        <v>1408116152</v>
      </c>
      <c r="L4061" s="11">
        <f t="shared" si="190"/>
        <v>41866.432314814811</v>
      </c>
      <c r="M4061" s="4" t="b">
        <v>0</v>
      </c>
      <c r="N4061" s="4">
        <v>7</v>
      </c>
      <c r="O4061" s="16">
        <f>(E4061/D4061)*100</f>
        <v>2.5</v>
      </c>
      <c r="P4061" s="7">
        <f t="shared" si="191"/>
        <v>35.714285714285715</v>
      </c>
      <c r="Q4061" s="4" t="str">
        <f>LEFT(T4061,FIND("/",T4061,1)-1)</f>
        <v>theater</v>
      </c>
      <c r="R4061" s="4" t="str">
        <f>RIGHT(T4061,LEN(T4061)-FIND("/",T4061))</f>
        <v>plays</v>
      </c>
      <c r="S4061" s="4" t="b">
        <v>0</v>
      </c>
      <c r="T4061" s="4" t="s">
        <v>8271</v>
      </c>
    </row>
    <row r="4062" spans="1:20" ht="28.8" x14ac:dyDescent="0.3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11">
        <f t="shared" si="189"/>
        <v>41813.458333333328</v>
      </c>
      <c r="K4062" s="4">
        <v>1400604056</v>
      </c>
      <c r="L4062" s="11">
        <f t="shared" si="190"/>
        <v>41779.486759259256</v>
      </c>
      <c r="M4062" s="4" t="b">
        <v>0</v>
      </c>
      <c r="N4062" s="4">
        <v>5</v>
      </c>
      <c r="O4062" s="16">
        <f>(E4062/D4062)*100</f>
        <v>2.85</v>
      </c>
      <c r="P4062" s="7">
        <f t="shared" si="191"/>
        <v>57</v>
      </c>
      <c r="Q4062" s="4" t="str">
        <f>LEFT(T4062,FIND("/",T4062,1)-1)</f>
        <v>theater</v>
      </c>
      <c r="R4062" s="4" t="str">
        <f>RIGHT(T4062,LEN(T4062)-FIND("/",T4062))</f>
        <v>plays</v>
      </c>
      <c r="S4062" s="4" t="b">
        <v>0</v>
      </c>
      <c r="T4062" s="4" t="s">
        <v>8271</v>
      </c>
    </row>
    <row r="4063" spans="1:20" ht="28.8" x14ac:dyDescent="0.3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11">
        <f t="shared" si="189"/>
        <v>42480.891469907401</v>
      </c>
      <c r="K4063" s="4">
        <v>1456025023</v>
      </c>
      <c r="L4063" s="11">
        <f t="shared" si="190"/>
        <v>42420.933136574073</v>
      </c>
      <c r="M4063" s="4" t="b">
        <v>0</v>
      </c>
      <c r="N4063" s="4">
        <v>0</v>
      </c>
      <c r="O4063" s="16">
        <f>(E4063/D4063)*100</f>
        <v>0</v>
      </c>
      <c r="P4063" s="7" t="e">
        <f t="shared" si="191"/>
        <v>#DIV/0!</v>
      </c>
      <c r="Q4063" s="4" t="str">
        <f>LEFT(T4063,FIND("/",T4063,1)-1)</f>
        <v>theater</v>
      </c>
      <c r="R4063" s="4" t="str">
        <f>RIGHT(T4063,LEN(T4063)-FIND("/",T4063))</f>
        <v>plays</v>
      </c>
      <c r="S4063" s="4" t="b">
        <v>0</v>
      </c>
      <c r="T4063" s="4" t="s">
        <v>8271</v>
      </c>
    </row>
    <row r="4064" spans="1:20" ht="28.8" x14ac:dyDescent="0.3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11">
        <f t="shared" si="189"/>
        <v>42553.530879629623</v>
      </c>
      <c r="K4064" s="4">
        <v>1464889468</v>
      </c>
      <c r="L4064" s="11">
        <f t="shared" si="190"/>
        <v>42523.530879629623</v>
      </c>
      <c r="M4064" s="4" t="b">
        <v>0</v>
      </c>
      <c r="N4064" s="4">
        <v>3</v>
      </c>
      <c r="O4064" s="16">
        <f>(E4064/D4064)*100</f>
        <v>2.4500000000000002</v>
      </c>
      <c r="P4064" s="7">
        <f t="shared" si="191"/>
        <v>163.33333333333334</v>
      </c>
      <c r="Q4064" s="4" t="str">
        <f>LEFT(T4064,FIND("/",T4064,1)-1)</f>
        <v>theater</v>
      </c>
      <c r="R4064" s="4" t="str">
        <f>RIGHT(T4064,LEN(T4064)-FIND("/",T4064))</f>
        <v>plays</v>
      </c>
      <c r="S4064" s="4" t="b">
        <v>0</v>
      </c>
      <c r="T4064" s="4" t="s">
        <v>8271</v>
      </c>
    </row>
    <row r="4065" spans="1:20" ht="28.8" x14ac:dyDescent="0.3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11">
        <f t="shared" si="189"/>
        <v>41817.473194444443</v>
      </c>
      <c r="K4065" s="4">
        <v>1401294084</v>
      </c>
      <c r="L4065" s="11">
        <f t="shared" si="190"/>
        <v>41787.473194444443</v>
      </c>
      <c r="M4065" s="4" t="b">
        <v>0</v>
      </c>
      <c r="N4065" s="4">
        <v>9</v>
      </c>
      <c r="O4065" s="16">
        <f>(E4065/D4065)*100</f>
        <v>1.4210526315789473</v>
      </c>
      <c r="P4065" s="7">
        <f t="shared" si="191"/>
        <v>15</v>
      </c>
      <c r="Q4065" s="4" t="str">
        <f>LEFT(T4065,FIND("/",T4065,1)-1)</f>
        <v>theater</v>
      </c>
      <c r="R4065" s="4" t="str">
        <f>RIGHT(T4065,LEN(T4065)-FIND("/",T4065))</f>
        <v>plays</v>
      </c>
      <c r="S4065" s="4" t="b">
        <v>0</v>
      </c>
      <c r="T4065" s="4" t="s">
        <v>8271</v>
      </c>
    </row>
    <row r="4066" spans="1:20" ht="28.8" x14ac:dyDescent="0.3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11">
        <f t="shared" si="189"/>
        <v>42123.379930555551</v>
      </c>
      <c r="K4066" s="4">
        <v>1427724426</v>
      </c>
      <c r="L4066" s="11">
        <f t="shared" si="190"/>
        <v>42093.379930555551</v>
      </c>
      <c r="M4066" s="4" t="b">
        <v>0</v>
      </c>
      <c r="N4066" s="4">
        <v>6</v>
      </c>
      <c r="O4066" s="16">
        <f>(E4066/D4066)*100</f>
        <v>19.25</v>
      </c>
      <c r="P4066" s="7">
        <f t="shared" si="191"/>
        <v>64.166666666666671</v>
      </c>
      <c r="Q4066" s="4" t="str">
        <f>LEFT(T4066,FIND("/",T4066,1)-1)</f>
        <v>theater</v>
      </c>
      <c r="R4066" s="4" t="str">
        <f>RIGHT(T4066,LEN(T4066)-FIND("/",T4066))</f>
        <v>plays</v>
      </c>
      <c r="S4066" s="4" t="b">
        <v>0</v>
      </c>
      <c r="T4066" s="4" t="s">
        <v>8271</v>
      </c>
    </row>
    <row r="4067" spans="1:20" x14ac:dyDescent="0.3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11">
        <f t="shared" si="189"/>
        <v>41863.74318287037</v>
      </c>
      <c r="K4067" s="4">
        <v>1405291811</v>
      </c>
      <c r="L4067" s="11">
        <f t="shared" si="190"/>
        <v>41833.74318287037</v>
      </c>
      <c r="M4067" s="4" t="b">
        <v>0</v>
      </c>
      <c r="N4067" s="4">
        <v>4</v>
      </c>
      <c r="O4067" s="16">
        <f>(E4067/D4067)*100</f>
        <v>0.67500000000000004</v>
      </c>
      <c r="P4067" s="7">
        <f t="shared" si="191"/>
        <v>6.75</v>
      </c>
      <c r="Q4067" s="4" t="str">
        <f>LEFT(T4067,FIND("/",T4067,1)-1)</f>
        <v>theater</v>
      </c>
      <c r="R4067" s="4" t="str">
        <f>RIGHT(T4067,LEN(T4067)-FIND("/",T4067))</f>
        <v>plays</v>
      </c>
      <c r="S4067" s="4" t="b">
        <v>0</v>
      </c>
      <c r="T4067" s="4" t="s">
        <v>8271</v>
      </c>
    </row>
    <row r="4068" spans="1:20" ht="28.8" x14ac:dyDescent="0.3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11">
        <f t="shared" si="189"/>
        <v>42508.830879629626</v>
      </c>
      <c r="K4068" s="4">
        <v>1461027388</v>
      </c>
      <c r="L4068" s="11">
        <f t="shared" si="190"/>
        <v>42478.830879629626</v>
      </c>
      <c r="M4068" s="4" t="b">
        <v>0</v>
      </c>
      <c r="N4068" s="4">
        <v>1</v>
      </c>
      <c r="O4068" s="16">
        <f>(E4068/D4068)*100</f>
        <v>0.16666666666666669</v>
      </c>
      <c r="P4068" s="7">
        <f t="shared" si="191"/>
        <v>25</v>
      </c>
      <c r="Q4068" s="4" t="str">
        <f>LEFT(T4068,FIND("/",T4068,1)-1)</f>
        <v>theater</v>
      </c>
      <c r="R4068" s="4" t="str">
        <f>RIGHT(T4068,LEN(T4068)-FIND("/",T4068))</f>
        <v>plays</v>
      </c>
      <c r="S4068" s="4" t="b">
        <v>0</v>
      </c>
      <c r="T4068" s="4" t="s">
        <v>8271</v>
      </c>
    </row>
    <row r="4069" spans="1:20" ht="28.8" x14ac:dyDescent="0.3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11">
        <f t="shared" si="189"/>
        <v>42274.909143518518</v>
      </c>
      <c r="K4069" s="4">
        <v>1439952550</v>
      </c>
      <c r="L4069" s="11">
        <f t="shared" si="190"/>
        <v>42234.909143518518</v>
      </c>
      <c r="M4069" s="4" t="b">
        <v>0</v>
      </c>
      <c r="N4069" s="4">
        <v>17</v>
      </c>
      <c r="O4069" s="16">
        <f>(E4069/D4069)*100</f>
        <v>60.9</v>
      </c>
      <c r="P4069" s="7">
        <f t="shared" si="191"/>
        <v>179.11764705882354</v>
      </c>
      <c r="Q4069" s="4" t="str">
        <f>LEFT(T4069,FIND("/",T4069,1)-1)</f>
        <v>theater</v>
      </c>
      <c r="R4069" s="4" t="str">
        <f>RIGHT(T4069,LEN(T4069)-FIND("/",T4069))</f>
        <v>plays</v>
      </c>
      <c r="S4069" s="4" t="b">
        <v>0</v>
      </c>
      <c r="T4069" s="4" t="s">
        <v>8271</v>
      </c>
    </row>
    <row r="4070" spans="1:20" x14ac:dyDescent="0.3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11">
        <f t="shared" si="189"/>
        <v>42748.753472222219</v>
      </c>
      <c r="K4070" s="4">
        <v>1481756855</v>
      </c>
      <c r="L4070" s="11">
        <f t="shared" si="190"/>
        <v>42718.755266203698</v>
      </c>
      <c r="M4070" s="4" t="b">
        <v>0</v>
      </c>
      <c r="N4070" s="4">
        <v>1</v>
      </c>
      <c r="O4070" s="16">
        <f>(E4070/D4070)*100</f>
        <v>1</v>
      </c>
      <c r="P4070" s="7">
        <f t="shared" si="191"/>
        <v>34.950000000000003</v>
      </c>
      <c r="Q4070" s="4" t="str">
        <f>LEFT(T4070,FIND("/",T4070,1)-1)</f>
        <v>theater</v>
      </c>
      <c r="R4070" s="4" t="str">
        <f>RIGHT(T4070,LEN(T4070)-FIND("/",T4070))</f>
        <v>plays</v>
      </c>
      <c r="S4070" s="4" t="b">
        <v>0</v>
      </c>
      <c r="T4070" s="4" t="s">
        <v>8271</v>
      </c>
    </row>
    <row r="4071" spans="1:20" x14ac:dyDescent="0.3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11">
        <f t="shared" si="189"/>
        <v>42063.291666666664</v>
      </c>
      <c r="K4071" s="4">
        <v>1421596356</v>
      </c>
      <c r="L4071" s="11">
        <f t="shared" si="190"/>
        <v>42022.453194444439</v>
      </c>
      <c r="M4071" s="4" t="b">
        <v>0</v>
      </c>
      <c r="N4071" s="4">
        <v>13</v>
      </c>
      <c r="O4071" s="16">
        <f>(E4071/D4071)*100</f>
        <v>34.4</v>
      </c>
      <c r="P4071" s="7">
        <f t="shared" si="191"/>
        <v>33.07692307692308</v>
      </c>
      <c r="Q4071" s="4" t="str">
        <f>LEFT(T4071,FIND("/",T4071,1)-1)</f>
        <v>theater</v>
      </c>
      <c r="R4071" s="4" t="str">
        <f>RIGHT(T4071,LEN(T4071)-FIND("/",T4071))</f>
        <v>plays</v>
      </c>
      <c r="S4071" s="4" t="b">
        <v>0</v>
      </c>
      <c r="T4071" s="4" t="s">
        <v>8271</v>
      </c>
    </row>
    <row r="4072" spans="1:20" x14ac:dyDescent="0.3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11">
        <f t="shared" si="189"/>
        <v>42063.916666666664</v>
      </c>
      <c r="K4072" s="4">
        <v>1422374420</v>
      </c>
      <c r="L4072" s="11">
        <f t="shared" si="190"/>
        <v>42031.458564814813</v>
      </c>
      <c r="M4072" s="4" t="b">
        <v>0</v>
      </c>
      <c r="N4072" s="4">
        <v>6</v>
      </c>
      <c r="O4072" s="16">
        <f>(E4072/D4072)*100</f>
        <v>16.5</v>
      </c>
      <c r="P4072" s="7">
        <f t="shared" si="191"/>
        <v>27.5</v>
      </c>
      <c r="Q4072" s="4" t="str">
        <f>LEFT(T4072,FIND("/",T4072,1)-1)</f>
        <v>theater</v>
      </c>
      <c r="R4072" s="4" t="str">
        <f>RIGHT(T4072,LEN(T4072)-FIND("/",T4072))</f>
        <v>plays</v>
      </c>
      <c r="S4072" s="4" t="b">
        <v>0</v>
      </c>
      <c r="T4072" s="4" t="s">
        <v>8271</v>
      </c>
    </row>
    <row r="4073" spans="1:20" ht="28.8" x14ac:dyDescent="0.3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11">
        <f t="shared" si="189"/>
        <v>42730.59642361111</v>
      </c>
      <c r="K4073" s="4">
        <v>1480187931</v>
      </c>
      <c r="L4073" s="11">
        <f t="shared" si="190"/>
        <v>42700.59642361111</v>
      </c>
      <c r="M4073" s="4" t="b">
        <v>0</v>
      </c>
      <c r="N4073" s="4">
        <v>0</v>
      </c>
      <c r="O4073" s="16">
        <f>(E4073/D4073)*100</f>
        <v>0</v>
      </c>
      <c r="P4073" s="7" t="e">
        <f t="shared" si="191"/>
        <v>#DIV/0!</v>
      </c>
      <c r="Q4073" s="4" t="str">
        <f>LEFT(T4073,FIND("/",T4073,1)-1)</f>
        <v>theater</v>
      </c>
      <c r="R4073" s="4" t="str">
        <f>RIGHT(T4073,LEN(T4073)-FIND("/",T4073))</f>
        <v>plays</v>
      </c>
      <c r="S4073" s="4" t="b">
        <v>0</v>
      </c>
      <c r="T4073" s="4" t="s">
        <v>8271</v>
      </c>
    </row>
    <row r="4074" spans="1:20" ht="28.8" x14ac:dyDescent="0.3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11">
        <f t="shared" si="189"/>
        <v>41872.566099537034</v>
      </c>
      <c r="K4074" s="4">
        <v>1403462111</v>
      </c>
      <c r="L4074" s="11">
        <f t="shared" si="190"/>
        <v>41812.566099537034</v>
      </c>
      <c r="M4074" s="4" t="b">
        <v>0</v>
      </c>
      <c r="N4074" s="4">
        <v>2</v>
      </c>
      <c r="O4074" s="16">
        <f>(E4074/D4074)*100</f>
        <v>0.4</v>
      </c>
      <c r="P4074" s="7">
        <f t="shared" si="191"/>
        <v>2</v>
      </c>
      <c r="Q4074" s="4" t="str">
        <f>LEFT(T4074,FIND("/",T4074,1)-1)</f>
        <v>theater</v>
      </c>
      <c r="R4074" s="4" t="str">
        <f>RIGHT(T4074,LEN(T4074)-FIND("/",T4074))</f>
        <v>plays</v>
      </c>
      <c r="S4074" s="4" t="b">
        <v>0</v>
      </c>
      <c r="T4074" s="4" t="s">
        <v>8271</v>
      </c>
    </row>
    <row r="4075" spans="1:20" ht="28.8" x14ac:dyDescent="0.3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11">
        <f t="shared" si="189"/>
        <v>42132.958333333336</v>
      </c>
      <c r="K4075" s="4">
        <v>1426407426</v>
      </c>
      <c r="L4075" s="11">
        <f t="shared" si="190"/>
        <v>42078.136875000004</v>
      </c>
      <c r="M4075" s="4" t="b">
        <v>0</v>
      </c>
      <c r="N4075" s="4">
        <v>2</v>
      </c>
      <c r="O4075" s="16">
        <f>(E4075/D4075)*100</f>
        <v>1.0571428571428572</v>
      </c>
      <c r="P4075" s="7">
        <f t="shared" si="191"/>
        <v>18.5</v>
      </c>
      <c r="Q4075" s="4" t="str">
        <f>LEFT(T4075,FIND("/",T4075,1)-1)</f>
        <v>theater</v>
      </c>
      <c r="R4075" s="4" t="str">
        <f>RIGHT(T4075,LEN(T4075)-FIND("/",T4075))</f>
        <v>plays</v>
      </c>
      <c r="S4075" s="4" t="b">
        <v>0</v>
      </c>
      <c r="T4075" s="4" t="s">
        <v>8271</v>
      </c>
    </row>
    <row r="4076" spans="1:20" ht="28.8" x14ac:dyDescent="0.3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11">
        <f t="shared" si="189"/>
        <v>42313.386284722219</v>
      </c>
      <c r="K4076" s="4">
        <v>1444137375</v>
      </c>
      <c r="L4076" s="11">
        <f t="shared" si="190"/>
        <v>42283.344618055555</v>
      </c>
      <c r="M4076" s="4" t="b">
        <v>0</v>
      </c>
      <c r="N4076" s="4">
        <v>21</v>
      </c>
      <c r="O4076" s="16">
        <f>(E4076/D4076)*100</f>
        <v>26.727272727272727</v>
      </c>
      <c r="P4076" s="7">
        <f t="shared" si="191"/>
        <v>35</v>
      </c>
      <c r="Q4076" s="4" t="str">
        <f>LEFT(T4076,FIND("/",T4076,1)-1)</f>
        <v>theater</v>
      </c>
      <c r="R4076" s="4" t="str">
        <f>RIGHT(T4076,LEN(T4076)-FIND("/",T4076))</f>
        <v>plays</v>
      </c>
      <c r="S4076" s="4" t="b">
        <v>0</v>
      </c>
      <c r="T4076" s="4" t="s">
        <v>8271</v>
      </c>
    </row>
    <row r="4077" spans="1:20" ht="28.8" x14ac:dyDescent="0.3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11">
        <f t="shared" si="189"/>
        <v>41820.519444444442</v>
      </c>
      <c r="K4077" s="4">
        <v>1400547969</v>
      </c>
      <c r="L4077" s="11">
        <f t="shared" si="190"/>
        <v>41778.837604166663</v>
      </c>
      <c r="M4077" s="4" t="b">
        <v>0</v>
      </c>
      <c r="N4077" s="4">
        <v>13</v>
      </c>
      <c r="O4077" s="16">
        <f>(E4077/D4077)*100</f>
        <v>28.799999999999997</v>
      </c>
      <c r="P4077" s="7">
        <f t="shared" si="191"/>
        <v>44.307692307692307</v>
      </c>
      <c r="Q4077" s="4" t="str">
        <f>LEFT(T4077,FIND("/",T4077,1)-1)</f>
        <v>theater</v>
      </c>
      <c r="R4077" s="4" t="str">
        <f>RIGHT(T4077,LEN(T4077)-FIND("/",T4077))</f>
        <v>plays</v>
      </c>
      <c r="S4077" s="4" t="b">
        <v>0</v>
      </c>
      <c r="T4077" s="4" t="s">
        <v>8271</v>
      </c>
    </row>
    <row r="4078" spans="1:20" x14ac:dyDescent="0.3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11">
        <f t="shared" si="189"/>
        <v>41933.618749999994</v>
      </c>
      <c r="K4078" s="4">
        <v>1411499149</v>
      </c>
      <c r="L4078" s="11">
        <f t="shared" si="190"/>
        <v>41905.587372685186</v>
      </c>
      <c r="M4078" s="4" t="b">
        <v>0</v>
      </c>
      <c r="N4078" s="4">
        <v>0</v>
      </c>
      <c r="O4078" s="16">
        <f>(E4078/D4078)*100</f>
        <v>0</v>
      </c>
      <c r="P4078" s="7" t="e">
        <f t="shared" si="191"/>
        <v>#DIV/0!</v>
      </c>
      <c r="Q4078" s="4" t="str">
        <f>LEFT(T4078,FIND("/",T4078,1)-1)</f>
        <v>theater</v>
      </c>
      <c r="R4078" s="4" t="str">
        <f>RIGHT(T4078,LEN(T4078)-FIND("/",T4078))</f>
        <v>plays</v>
      </c>
      <c r="S4078" s="4" t="b">
        <v>0</v>
      </c>
      <c r="T4078" s="4" t="s">
        <v>8271</v>
      </c>
    </row>
    <row r="4079" spans="1:20" ht="28.8" x14ac:dyDescent="0.3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11">
        <f t="shared" si="189"/>
        <v>42725.502245370364</v>
      </c>
      <c r="K4079" s="4">
        <v>1479747794</v>
      </c>
      <c r="L4079" s="11">
        <f t="shared" si="190"/>
        <v>42695.502245370364</v>
      </c>
      <c r="M4079" s="4" t="b">
        <v>0</v>
      </c>
      <c r="N4079" s="4">
        <v>6</v>
      </c>
      <c r="O4079" s="16">
        <f>(E4079/D4079)*100</f>
        <v>8.9</v>
      </c>
      <c r="P4079" s="7">
        <f t="shared" si="191"/>
        <v>222.5</v>
      </c>
      <c r="Q4079" s="4" t="str">
        <f>LEFT(T4079,FIND("/",T4079,1)-1)</f>
        <v>theater</v>
      </c>
      <c r="R4079" s="4" t="str">
        <f>RIGHT(T4079,LEN(T4079)-FIND("/",T4079))</f>
        <v>plays</v>
      </c>
      <c r="S4079" s="4" t="b">
        <v>0</v>
      </c>
      <c r="T4079" s="4" t="s">
        <v>8271</v>
      </c>
    </row>
    <row r="4080" spans="1:20" ht="28.8" x14ac:dyDescent="0.3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11">
        <f t="shared" si="189"/>
        <v>42762.579189814809</v>
      </c>
      <c r="K4080" s="4">
        <v>1482951242</v>
      </c>
      <c r="L4080" s="11">
        <f t="shared" si="190"/>
        <v>42732.579189814809</v>
      </c>
      <c r="M4080" s="4" t="b">
        <v>0</v>
      </c>
      <c r="N4080" s="4">
        <v>0</v>
      </c>
      <c r="O4080" s="16">
        <f>(E4080/D4080)*100</f>
        <v>0</v>
      </c>
      <c r="P4080" s="7" t="e">
        <f t="shared" si="191"/>
        <v>#DIV/0!</v>
      </c>
      <c r="Q4080" s="4" t="str">
        <f>LEFT(T4080,FIND("/",T4080,1)-1)</f>
        <v>theater</v>
      </c>
      <c r="R4080" s="4" t="str">
        <f>RIGHT(T4080,LEN(T4080)-FIND("/",T4080))</f>
        <v>plays</v>
      </c>
      <c r="S4080" s="4" t="b">
        <v>0</v>
      </c>
      <c r="T4080" s="4" t="s">
        <v>8271</v>
      </c>
    </row>
    <row r="4081" spans="1:20" ht="28.8" x14ac:dyDescent="0.3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11">
        <f t="shared" si="189"/>
        <v>42540.730567129627</v>
      </c>
      <c r="K4081" s="4">
        <v>1463783521</v>
      </c>
      <c r="L4081" s="11">
        <f t="shared" si="190"/>
        <v>42510.730567129627</v>
      </c>
      <c r="M4081" s="4" t="b">
        <v>0</v>
      </c>
      <c r="N4081" s="4">
        <v>1</v>
      </c>
      <c r="O4081" s="16">
        <f>(E4081/D4081)*100</f>
        <v>0.16666666666666669</v>
      </c>
      <c r="P4081" s="7">
        <f t="shared" si="191"/>
        <v>5</v>
      </c>
      <c r="Q4081" s="4" t="str">
        <f>LEFT(T4081,FIND("/",T4081,1)-1)</f>
        <v>theater</v>
      </c>
      <c r="R4081" s="4" t="str">
        <f>RIGHT(T4081,LEN(T4081)-FIND("/",T4081))</f>
        <v>plays</v>
      </c>
      <c r="S4081" s="4" t="b">
        <v>0</v>
      </c>
      <c r="T4081" s="4" t="s">
        <v>8271</v>
      </c>
    </row>
    <row r="4082" spans="1:20" ht="28.8" x14ac:dyDescent="0.3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11">
        <f t="shared" si="189"/>
        <v>42535.57916666667</v>
      </c>
      <c r="K4082" s="4">
        <v>1463849116</v>
      </c>
      <c r="L4082" s="11">
        <f t="shared" si="190"/>
        <v>42511.489768518521</v>
      </c>
      <c r="M4082" s="4" t="b">
        <v>0</v>
      </c>
      <c r="N4082" s="4">
        <v>0</v>
      </c>
      <c r="O4082" s="16">
        <f>(E4082/D4082)*100</f>
        <v>0</v>
      </c>
      <c r="P4082" s="7" t="e">
        <f t="shared" si="191"/>
        <v>#DIV/0!</v>
      </c>
      <c r="Q4082" s="4" t="str">
        <f>LEFT(T4082,FIND("/",T4082,1)-1)</f>
        <v>theater</v>
      </c>
      <c r="R4082" s="4" t="str">
        <f>RIGHT(T4082,LEN(T4082)-FIND("/",T4082))</f>
        <v>plays</v>
      </c>
      <c r="S4082" s="4" t="b">
        <v>0</v>
      </c>
      <c r="T4082" s="4" t="s">
        <v>8271</v>
      </c>
    </row>
    <row r="4083" spans="1:20" x14ac:dyDescent="0.3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11">
        <f t="shared" si="189"/>
        <v>42071.331307870372</v>
      </c>
      <c r="K4083" s="4">
        <v>1423231025</v>
      </c>
      <c r="L4083" s="11">
        <f t="shared" si="190"/>
        <v>42041.372974537029</v>
      </c>
      <c r="M4083" s="4" t="b">
        <v>0</v>
      </c>
      <c r="N4083" s="4">
        <v>12</v>
      </c>
      <c r="O4083" s="16">
        <f>(E4083/D4083)*100</f>
        <v>15.737410071942445</v>
      </c>
      <c r="P4083" s="7">
        <f t="shared" si="191"/>
        <v>29.166666666666668</v>
      </c>
      <c r="Q4083" s="4" t="str">
        <f>LEFT(T4083,FIND("/",T4083,1)-1)</f>
        <v>theater</v>
      </c>
      <c r="R4083" s="4" t="str">
        <f>RIGHT(T4083,LEN(T4083)-FIND("/",T4083))</f>
        <v>plays</v>
      </c>
      <c r="S4083" s="4" t="b">
        <v>0</v>
      </c>
      <c r="T4083" s="4" t="s">
        <v>8271</v>
      </c>
    </row>
    <row r="4084" spans="1:20" ht="28.8" x14ac:dyDescent="0.3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11">
        <f t="shared" si="189"/>
        <v>42322.749999999993</v>
      </c>
      <c r="K4084" s="4">
        <v>1446179553</v>
      </c>
      <c r="L4084" s="11">
        <f t="shared" si="190"/>
        <v>42306.980937499997</v>
      </c>
      <c r="M4084" s="4" t="b">
        <v>0</v>
      </c>
      <c r="N4084" s="4">
        <v>2</v>
      </c>
      <c r="O4084" s="16">
        <f>(E4084/D4084)*100</f>
        <v>2</v>
      </c>
      <c r="P4084" s="7">
        <f t="shared" si="191"/>
        <v>1.5</v>
      </c>
      <c r="Q4084" s="4" t="str">
        <f>LEFT(T4084,FIND("/",T4084,1)-1)</f>
        <v>theater</v>
      </c>
      <c r="R4084" s="4" t="str">
        <f>RIGHT(T4084,LEN(T4084)-FIND("/",T4084))</f>
        <v>plays</v>
      </c>
      <c r="S4084" s="4" t="b">
        <v>0</v>
      </c>
      <c r="T4084" s="4" t="s">
        <v>8271</v>
      </c>
    </row>
    <row r="4085" spans="1:20" ht="28.8" x14ac:dyDescent="0.3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11">
        <f t="shared" si="189"/>
        <v>42383.553425925922</v>
      </c>
      <c r="K4085" s="4">
        <v>1450203416</v>
      </c>
      <c r="L4085" s="11">
        <f t="shared" si="190"/>
        <v>42353.553425925922</v>
      </c>
      <c r="M4085" s="4" t="b">
        <v>0</v>
      </c>
      <c r="N4085" s="4">
        <v>6</v>
      </c>
      <c r="O4085" s="16">
        <f>(E4085/D4085)*100</f>
        <v>21.685714285714287</v>
      </c>
      <c r="P4085" s="7">
        <f t="shared" si="191"/>
        <v>126.5</v>
      </c>
      <c r="Q4085" s="4" t="str">
        <f>LEFT(T4085,FIND("/",T4085,1)-1)</f>
        <v>theater</v>
      </c>
      <c r="R4085" s="4" t="str">
        <f>RIGHT(T4085,LEN(T4085)-FIND("/",T4085))</f>
        <v>plays</v>
      </c>
      <c r="S4085" s="4" t="b">
        <v>0</v>
      </c>
      <c r="T4085" s="4" t="s">
        <v>8271</v>
      </c>
    </row>
    <row r="4086" spans="1:20" ht="28.8" x14ac:dyDescent="0.3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11">
        <f t="shared" si="189"/>
        <v>42652.228078703702</v>
      </c>
      <c r="K4086" s="4">
        <v>1473416906</v>
      </c>
      <c r="L4086" s="11">
        <f t="shared" si="190"/>
        <v>42622.228078703702</v>
      </c>
      <c r="M4086" s="4" t="b">
        <v>0</v>
      </c>
      <c r="N4086" s="4">
        <v>1</v>
      </c>
      <c r="O4086" s="16">
        <f>(E4086/D4086)*100</f>
        <v>0.33333333333333337</v>
      </c>
      <c r="P4086" s="7">
        <f t="shared" si="191"/>
        <v>10</v>
      </c>
      <c r="Q4086" s="4" t="str">
        <f>LEFT(T4086,FIND("/",T4086,1)-1)</f>
        <v>theater</v>
      </c>
      <c r="R4086" s="4" t="str">
        <f>RIGHT(T4086,LEN(T4086)-FIND("/",T4086))</f>
        <v>plays</v>
      </c>
      <c r="S4086" s="4" t="b">
        <v>0</v>
      </c>
      <c r="T4086" s="4" t="s">
        <v>8271</v>
      </c>
    </row>
    <row r="4087" spans="1:20" ht="28.8" x14ac:dyDescent="0.3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11">
        <f t="shared" si="189"/>
        <v>42086.957638888889</v>
      </c>
      <c r="K4087" s="4">
        <v>1424701775</v>
      </c>
      <c r="L4087" s="11">
        <f t="shared" si="190"/>
        <v>42058.395543981482</v>
      </c>
      <c r="M4087" s="4" t="b">
        <v>0</v>
      </c>
      <c r="N4087" s="4">
        <v>1</v>
      </c>
      <c r="O4087" s="16">
        <f>(E4087/D4087)*100</f>
        <v>0.2857142857142857</v>
      </c>
      <c r="P4087" s="7">
        <f t="shared" si="191"/>
        <v>10</v>
      </c>
      <c r="Q4087" s="4" t="str">
        <f>LEFT(T4087,FIND("/",T4087,1)-1)</f>
        <v>theater</v>
      </c>
      <c r="R4087" s="4" t="str">
        <f>RIGHT(T4087,LEN(T4087)-FIND("/",T4087))</f>
        <v>plays</v>
      </c>
      <c r="S4087" s="4" t="b">
        <v>0</v>
      </c>
      <c r="T4087" s="4" t="s">
        <v>8271</v>
      </c>
    </row>
    <row r="4088" spans="1:20" ht="28.8" x14ac:dyDescent="0.3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11">
        <f t="shared" si="189"/>
        <v>42328.958333333336</v>
      </c>
      <c r="K4088" s="4">
        <v>1445985299</v>
      </c>
      <c r="L4088" s="11">
        <f t="shared" si="190"/>
        <v>42304.732627314814</v>
      </c>
      <c r="M4088" s="4" t="b">
        <v>0</v>
      </c>
      <c r="N4088" s="4">
        <v>5</v>
      </c>
      <c r="O4088" s="16">
        <f>(E4088/D4088)*100</f>
        <v>4.7</v>
      </c>
      <c r="P4088" s="7">
        <f t="shared" si="191"/>
        <v>9.4</v>
      </c>
      <c r="Q4088" s="4" t="str">
        <f>LEFT(T4088,FIND("/",T4088,1)-1)</f>
        <v>theater</v>
      </c>
      <c r="R4088" s="4" t="str">
        <f>RIGHT(T4088,LEN(T4088)-FIND("/",T4088))</f>
        <v>plays</v>
      </c>
      <c r="S4088" s="4" t="b">
        <v>0</v>
      </c>
      <c r="T4088" s="4" t="s">
        <v>8271</v>
      </c>
    </row>
    <row r="4089" spans="1:20" x14ac:dyDescent="0.3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11">
        <f t="shared" si="189"/>
        <v>42568.53456018518</v>
      </c>
      <c r="K4089" s="4">
        <v>1466185786</v>
      </c>
      <c r="L4089" s="11">
        <f t="shared" si="190"/>
        <v>42538.53456018518</v>
      </c>
      <c r="M4089" s="4" t="b">
        <v>0</v>
      </c>
      <c r="N4089" s="4">
        <v>0</v>
      </c>
      <c r="O4089" s="16">
        <f>(E4089/D4089)*100</f>
        <v>0</v>
      </c>
      <c r="P4089" s="7" t="e">
        <f t="shared" si="191"/>
        <v>#DIV/0!</v>
      </c>
      <c r="Q4089" s="4" t="str">
        <f>LEFT(T4089,FIND("/",T4089,1)-1)</f>
        <v>theater</v>
      </c>
      <c r="R4089" s="4" t="str">
        <f>RIGHT(T4089,LEN(T4089)-FIND("/",T4089))</f>
        <v>plays</v>
      </c>
      <c r="S4089" s="4" t="b">
        <v>0</v>
      </c>
      <c r="T4089" s="4" t="s">
        <v>8271</v>
      </c>
    </row>
    <row r="4090" spans="1:20" x14ac:dyDescent="0.3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11">
        <f t="shared" si="189"/>
        <v>42020.226388888892</v>
      </c>
      <c r="K4090" s="4">
        <v>1418827324</v>
      </c>
      <c r="L4090" s="11">
        <f t="shared" si="190"/>
        <v>41990.40421296296</v>
      </c>
      <c r="M4090" s="4" t="b">
        <v>0</v>
      </c>
      <c r="N4090" s="4">
        <v>3</v>
      </c>
      <c r="O4090" s="16">
        <f>(E4090/D4090)*100</f>
        <v>10.8</v>
      </c>
      <c r="P4090" s="7">
        <f t="shared" si="191"/>
        <v>72</v>
      </c>
      <c r="Q4090" s="4" t="str">
        <f>LEFT(T4090,FIND("/",T4090,1)-1)</f>
        <v>theater</v>
      </c>
      <c r="R4090" s="4" t="str">
        <f>RIGHT(T4090,LEN(T4090)-FIND("/",T4090))</f>
        <v>plays</v>
      </c>
      <c r="S4090" s="4" t="b">
        <v>0</v>
      </c>
      <c r="T4090" s="4" t="s">
        <v>8271</v>
      </c>
    </row>
    <row r="4091" spans="1:20" ht="28.8" x14ac:dyDescent="0.3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11">
        <f t="shared" si="189"/>
        <v>42155.524305555555</v>
      </c>
      <c r="K4091" s="4">
        <v>1430242488</v>
      </c>
      <c r="L4091" s="11">
        <f t="shared" si="190"/>
        <v>42122.524166666662</v>
      </c>
      <c r="M4091" s="4" t="b">
        <v>0</v>
      </c>
      <c r="N4091" s="4">
        <v>8</v>
      </c>
      <c r="O4091" s="16">
        <f>(E4091/D4091)*100</f>
        <v>4.8</v>
      </c>
      <c r="P4091" s="7">
        <f t="shared" si="191"/>
        <v>30</v>
      </c>
      <c r="Q4091" s="4" t="str">
        <f>LEFT(T4091,FIND("/",T4091,1)-1)</f>
        <v>theater</v>
      </c>
      <c r="R4091" s="4" t="str">
        <f>RIGHT(T4091,LEN(T4091)-FIND("/",T4091))</f>
        <v>plays</v>
      </c>
      <c r="S4091" s="4" t="b">
        <v>0</v>
      </c>
      <c r="T4091" s="4" t="s">
        <v>8271</v>
      </c>
    </row>
    <row r="4092" spans="1:20" x14ac:dyDescent="0.3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11">
        <f t="shared" si="189"/>
        <v>42223.416666666664</v>
      </c>
      <c r="K4092" s="4">
        <v>1437754137</v>
      </c>
      <c r="L4092" s="11">
        <f t="shared" si="190"/>
        <v>42209.464548611104</v>
      </c>
      <c r="M4092" s="4" t="b">
        <v>0</v>
      </c>
      <c r="N4092" s="4">
        <v>3</v>
      </c>
      <c r="O4092" s="16">
        <f>(E4092/D4092)*100</f>
        <v>3.2</v>
      </c>
      <c r="P4092" s="7">
        <f t="shared" si="191"/>
        <v>10.666666666666666</v>
      </c>
      <c r="Q4092" s="4" t="str">
        <f>LEFT(T4092,FIND("/",T4092,1)-1)</f>
        <v>theater</v>
      </c>
      <c r="R4092" s="4" t="str">
        <f>RIGHT(T4092,LEN(T4092)-FIND("/",T4092))</f>
        <v>plays</v>
      </c>
      <c r="S4092" s="4" t="b">
        <v>0</v>
      </c>
      <c r="T4092" s="4" t="s">
        <v>8271</v>
      </c>
    </row>
    <row r="4093" spans="1:20" ht="28.8" x14ac:dyDescent="0.3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11">
        <f t="shared" si="189"/>
        <v>42020.298043981478</v>
      </c>
      <c r="K4093" s="4">
        <v>1418818151</v>
      </c>
      <c r="L4093" s="11">
        <f t="shared" si="190"/>
        <v>41990.298043981478</v>
      </c>
      <c r="M4093" s="4" t="b">
        <v>0</v>
      </c>
      <c r="N4093" s="4">
        <v>8</v>
      </c>
      <c r="O4093" s="16">
        <f>(E4093/D4093)*100</f>
        <v>12.75</v>
      </c>
      <c r="P4093" s="7">
        <f t="shared" si="191"/>
        <v>25.5</v>
      </c>
      <c r="Q4093" s="4" t="str">
        <f>LEFT(T4093,FIND("/",T4093,1)-1)</f>
        <v>theater</v>
      </c>
      <c r="R4093" s="4" t="str">
        <f>RIGHT(T4093,LEN(T4093)-FIND("/",T4093))</f>
        <v>plays</v>
      </c>
      <c r="S4093" s="4" t="b">
        <v>0</v>
      </c>
      <c r="T4093" s="4" t="s">
        <v>8271</v>
      </c>
    </row>
    <row r="4094" spans="1:20" x14ac:dyDescent="0.3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11">
        <f t="shared" si="189"/>
        <v>42098.94498842593</v>
      </c>
      <c r="K4094" s="4">
        <v>1423024847</v>
      </c>
      <c r="L4094" s="11">
        <f t="shared" si="190"/>
        <v>42038.986655092587</v>
      </c>
      <c r="M4094" s="4" t="b">
        <v>0</v>
      </c>
      <c r="N4094" s="4">
        <v>1</v>
      </c>
      <c r="O4094" s="16">
        <f>(E4094/D4094)*100</f>
        <v>1.8181818181818181E-2</v>
      </c>
      <c r="P4094" s="7">
        <f t="shared" si="191"/>
        <v>20</v>
      </c>
      <c r="Q4094" s="4" t="str">
        <f>LEFT(T4094,FIND("/",T4094,1)-1)</f>
        <v>theater</v>
      </c>
      <c r="R4094" s="4" t="str">
        <f>RIGHT(T4094,LEN(T4094)-FIND("/",T4094))</f>
        <v>plays</v>
      </c>
      <c r="S4094" s="4" t="b">
        <v>0</v>
      </c>
      <c r="T4094" s="4" t="s">
        <v>8271</v>
      </c>
    </row>
    <row r="4095" spans="1:20" ht="28.8" x14ac:dyDescent="0.3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11">
        <f t="shared" si="189"/>
        <v>42238.607557870368</v>
      </c>
      <c r="K4095" s="4">
        <v>1435088093</v>
      </c>
      <c r="L4095" s="11">
        <f t="shared" si="190"/>
        <v>42178.607557870368</v>
      </c>
      <c r="M4095" s="4" t="b">
        <v>0</v>
      </c>
      <c r="N4095" s="4">
        <v>4</v>
      </c>
      <c r="O4095" s="16">
        <f>(E4095/D4095)*100</f>
        <v>2.4</v>
      </c>
      <c r="P4095" s="7">
        <f t="shared" si="191"/>
        <v>15</v>
      </c>
      <c r="Q4095" s="4" t="str">
        <f>LEFT(T4095,FIND("/",T4095,1)-1)</f>
        <v>theater</v>
      </c>
      <c r="R4095" s="4" t="str">
        <f>RIGHT(T4095,LEN(T4095)-FIND("/",T4095))</f>
        <v>plays</v>
      </c>
      <c r="S4095" s="4" t="b">
        <v>0</v>
      </c>
      <c r="T4095" s="4" t="s">
        <v>8271</v>
      </c>
    </row>
    <row r="4096" spans="1:20" x14ac:dyDescent="0.3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11">
        <f t="shared" si="189"/>
        <v>41933.999305555553</v>
      </c>
      <c r="K4096" s="4">
        <v>1410141900</v>
      </c>
      <c r="L4096" s="11">
        <f t="shared" si="190"/>
        <v>41889.878472222219</v>
      </c>
      <c r="M4096" s="4" t="b">
        <v>0</v>
      </c>
      <c r="N4096" s="4">
        <v>8</v>
      </c>
      <c r="O4096" s="16">
        <f>(E4096/D4096)*100</f>
        <v>36.5</v>
      </c>
      <c r="P4096" s="7">
        <f t="shared" si="191"/>
        <v>91.25</v>
      </c>
      <c r="Q4096" s="4" t="str">
        <f>LEFT(T4096,FIND("/",T4096,1)-1)</f>
        <v>theater</v>
      </c>
      <c r="R4096" s="4" t="str">
        <f>RIGHT(T4096,LEN(T4096)-FIND("/",T4096))</f>
        <v>plays</v>
      </c>
      <c r="S4096" s="4" t="b">
        <v>0</v>
      </c>
      <c r="T4096" s="4" t="s">
        <v>8271</v>
      </c>
    </row>
    <row r="4097" spans="1:20" x14ac:dyDescent="0.3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11">
        <f t="shared" si="189"/>
        <v>42722.823495370372</v>
      </c>
      <c r="K4097" s="4">
        <v>1479516350</v>
      </c>
      <c r="L4097" s="11">
        <f t="shared" si="190"/>
        <v>42692.823495370372</v>
      </c>
      <c r="M4097" s="4" t="b">
        <v>0</v>
      </c>
      <c r="N4097" s="4">
        <v>1</v>
      </c>
      <c r="O4097" s="16">
        <f>(E4097/D4097)*100</f>
        <v>2.666666666666667</v>
      </c>
      <c r="P4097" s="7">
        <f t="shared" si="191"/>
        <v>800</v>
      </c>
      <c r="Q4097" s="4" t="str">
        <f>LEFT(T4097,FIND("/",T4097,1)-1)</f>
        <v>theater</v>
      </c>
      <c r="R4097" s="4" t="str">
        <f>RIGHT(T4097,LEN(T4097)-FIND("/",T4097))</f>
        <v>plays</v>
      </c>
      <c r="S4097" s="4" t="b">
        <v>0</v>
      </c>
      <c r="T4097" s="4" t="s">
        <v>8271</v>
      </c>
    </row>
    <row r="4098" spans="1:20" ht="28.8" x14ac:dyDescent="0.3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11">
        <f t="shared" si="189"/>
        <v>42794.160416666658</v>
      </c>
      <c r="K4098" s="4">
        <v>1484484219</v>
      </c>
      <c r="L4098" s="11">
        <f t="shared" si="190"/>
        <v>42750.321979166663</v>
      </c>
      <c r="M4098" s="4" t="b">
        <v>0</v>
      </c>
      <c r="N4098" s="4">
        <v>5</v>
      </c>
      <c r="O4098" s="16">
        <f>(E4098/D4098)*100</f>
        <v>11.428571428571429</v>
      </c>
      <c r="P4098" s="7">
        <f t="shared" si="191"/>
        <v>80</v>
      </c>
      <c r="Q4098" s="4" t="str">
        <f>LEFT(T4098,FIND("/",T4098,1)-1)</f>
        <v>theater</v>
      </c>
      <c r="R4098" s="4" t="str">
        <f>RIGHT(T4098,LEN(T4098)-FIND("/",T4098))</f>
        <v>plays</v>
      </c>
      <c r="S4098" s="4" t="b">
        <v>0</v>
      </c>
      <c r="T4098" s="4" t="s">
        <v>8271</v>
      </c>
    </row>
    <row r="4099" spans="1:20" ht="28.8" x14ac:dyDescent="0.3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11">
        <f t="shared" ref="J4099:J4115" si="192">(((I4099/60)/60)/24)+DATE(1970,1,1)+(-5/24)</f>
        <v>42400.788194444445</v>
      </c>
      <c r="K4099" s="4">
        <v>1449431237</v>
      </c>
      <c r="L4099" s="11">
        <f t="shared" ref="L4099:L4115" si="193">(((K4099/60)/60)/24)+DATE(1970,1,1)+(-5/24)</f>
        <v>42344.616168981483</v>
      </c>
      <c r="M4099" s="4" t="b">
        <v>0</v>
      </c>
      <c r="N4099" s="4">
        <v>0</v>
      </c>
      <c r="O4099" s="16">
        <f>(E4099/D4099)*100</f>
        <v>0</v>
      </c>
      <c r="P4099" s="7" t="e">
        <f t="shared" ref="P4099:P4115" si="194">(E4099/N4099)</f>
        <v>#DIV/0!</v>
      </c>
      <c r="Q4099" s="4" t="str">
        <f>LEFT(T4099,FIND("/",T4099,1)-1)</f>
        <v>theater</v>
      </c>
      <c r="R4099" s="4" t="str">
        <f>RIGHT(T4099,LEN(T4099)-FIND("/",T4099))</f>
        <v>plays</v>
      </c>
      <c r="S4099" s="4" t="b">
        <v>0</v>
      </c>
      <c r="T4099" s="4" t="s">
        <v>8271</v>
      </c>
    </row>
    <row r="4100" spans="1:20" x14ac:dyDescent="0.3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11">
        <f t="shared" si="192"/>
        <v>42525.51385416666</v>
      </c>
      <c r="K4100" s="4">
        <v>1462468797</v>
      </c>
      <c r="L4100" s="11">
        <f t="shared" si="193"/>
        <v>42495.51385416666</v>
      </c>
      <c r="M4100" s="4" t="b">
        <v>0</v>
      </c>
      <c r="N4100" s="4">
        <v>0</v>
      </c>
      <c r="O4100" s="16">
        <f>(E4100/D4100)*100</f>
        <v>0</v>
      </c>
      <c r="P4100" s="7" t="e">
        <f t="shared" si="194"/>
        <v>#DIV/0!</v>
      </c>
      <c r="Q4100" s="4" t="str">
        <f>LEFT(T4100,FIND("/",T4100,1)-1)</f>
        <v>theater</v>
      </c>
      <c r="R4100" s="4" t="str">
        <f>RIGHT(T4100,LEN(T4100)-FIND("/",T4100))</f>
        <v>plays</v>
      </c>
      <c r="S4100" s="4" t="b">
        <v>0</v>
      </c>
      <c r="T4100" s="4" t="s">
        <v>8271</v>
      </c>
    </row>
    <row r="4101" spans="1:20" ht="28.8" x14ac:dyDescent="0.3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11">
        <f t="shared" si="192"/>
        <v>42615.642048611109</v>
      </c>
      <c r="K4101" s="4">
        <v>1468959873</v>
      </c>
      <c r="L4101" s="11">
        <f t="shared" si="193"/>
        <v>42570.642048611109</v>
      </c>
      <c r="M4101" s="4" t="b">
        <v>0</v>
      </c>
      <c r="N4101" s="4">
        <v>1</v>
      </c>
      <c r="O4101" s="16">
        <f>(E4101/D4101)*100</f>
        <v>1.1111111111111112</v>
      </c>
      <c r="P4101" s="7">
        <f t="shared" si="194"/>
        <v>50</v>
      </c>
      <c r="Q4101" s="4" t="str">
        <f>LEFT(T4101,FIND("/",T4101,1)-1)</f>
        <v>theater</v>
      </c>
      <c r="R4101" s="4" t="str">
        <f>RIGHT(T4101,LEN(T4101)-FIND("/",T4101))</f>
        <v>plays</v>
      </c>
      <c r="S4101" s="4" t="b">
        <v>0</v>
      </c>
      <c r="T4101" s="4" t="s">
        <v>8271</v>
      </c>
    </row>
    <row r="4102" spans="1:20" x14ac:dyDescent="0.3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11">
        <f t="shared" si="192"/>
        <v>41936.916550925926</v>
      </c>
      <c r="K4102" s="4">
        <v>1413341990</v>
      </c>
      <c r="L4102" s="11">
        <f t="shared" si="193"/>
        <v>41926.916550925926</v>
      </c>
      <c r="M4102" s="4" t="b">
        <v>0</v>
      </c>
      <c r="N4102" s="4">
        <v>0</v>
      </c>
      <c r="O4102" s="16">
        <f>(E4102/D4102)*100</f>
        <v>0</v>
      </c>
      <c r="P4102" s="7" t="e">
        <f t="shared" si="194"/>
        <v>#DIV/0!</v>
      </c>
      <c r="Q4102" s="4" t="str">
        <f>LEFT(T4102,FIND("/",T4102,1)-1)</f>
        <v>theater</v>
      </c>
      <c r="R4102" s="4" t="str">
        <f>RIGHT(T4102,LEN(T4102)-FIND("/",T4102))</f>
        <v>plays</v>
      </c>
      <c r="S4102" s="4" t="b">
        <v>0</v>
      </c>
      <c r="T4102" s="4" t="s">
        <v>8271</v>
      </c>
    </row>
    <row r="4103" spans="1:20" ht="28.8" x14ac:dyDescent="0.3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11">
        <f t="shared" si="192"/>
        <v>42760.695393518516</v>
      </c>
      <c r="K4103" s="4">
        <v>1482788482</v>
      </c>
      <c r="L4103" s="11">
        <f t="shared" si="193"/>
        <v>42730.695393518516</v>
      </c>
      <c r="M4103" s="4" t="b">
        <v>0</v>
      </c>
      <c r="N4103" s="4">
        <v>0</v>
      </c>
      <c r="O4103" s="16">
        <f>(E4103/D4103)*100</f>
        <v>0</v>
      </c>
      <c r="P4103" s="7" t="e">
        <f t="shared" si="194"/>
        <v>#DIV/0!</v>
      </c>
      <c r="Q4103" s="4" t="str">
        <f>LEFT(T4103,FIND("/",T4103,1)-1)</f>
        <v>theater</v>
      </c>
      <c r="R4103" s="4" t="str">
        <f>RIGHT(T4103,LEN(T4103)-FIND("/",T4103))</f>
        <v>plays</v>
      </c>
      <c r="S4103" s="4" t="b">
        <v>0</v>
      </c>
      <c r="T4103" s="4" t="s">
        <v>8271</v>
      </c>
    </row>
    <row r="4104" spans="1:20" x14ac:dyDescent="0.3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11">
        <f t="shared" si="192"/>
        <v>42505.639733796292</v>
      </c>
      <c r="K4104" s="4">
        <v>1460751673</v>
      </c>
      <c r="L4104" s="11">
        <f t="shared" si="193"/>
        <v>42475.639733796292</v>
      </c>
      <c r="M4104" s="4" t="b">
        <v>0</v>
      </c>
      <c r="N4104" s="4">
        <v>6</v>
      </c>
      <c r="O4104" s="16">
        <f>(E4104/D4104)*100</f>
        <v>27.400000000000002</v>
      </c>
      <c r="P4104" s="7">
        <f t="shared" si="194"/>
        <v>22.833333333333332</v>
      </c>
      <c r="Q4104" s="4" t="str">
        <f>LEFT(T4104,FIND("/",T4104,1)-1)</f>
        <v>theater</v>
      </c>
      <c r="R4104" s="4" t="str">
        <f>RIGHT(T4104,LEN(T4104)-FIND("/",T4104))</f>
        <v>plays</v>
      </c>
      <c r="S4104" s="4" t="b">
        <v>0</v>
      </c>
      <c r="T4104" s="4" t="s">
        <v>8271</v>
      </c>
    </row>
    <row r="4105" spans="1:20" ht="28.8" x14ac:dyDescent="0.3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11">
        <f t="shared" si="192"/>
        <v>42242.563888888886</v>
      </c>
      <c r="K4105" s="4">
        <v>1435953566</v>
      </c>
      <c r="L4105" s="11">
        <f t="shared" si="193"/>
        <v>42188.624606481484</v>
      </c>
      <c r="M4105" s="4" t="b">
        <v>0</v>
      </c>
      <c r="N4105" s="4">
        <v>6</v>
      </c>
      <c r="O4105" s="16">
        <f>(E4105/D4105)*100</f>
        <v>10</v>
      </c>
      <c r="P4105" s="7">
        <f t="shared" si="194"/>
        <v>16.666666666666668</v>
      </c>
      <c r="Q4105" s="4" t="str">
        <f>LEFT(T4105,FIND("/",T4105,1)-1)</f>
        <v>theater</v>
      </c>
      <c r="R4105" s="4" t="str">
        <f>RIGHT(T4105,LEN(T4105)-FIND("/",T4105))</f>
        <v>plays</v>
      </c>
      <c r="S4105" s="4" t="b">
        <v>0</v>
      </c>
      <c r="T4105" s="4" t="s">
        <v>8271</v>
      </c>
    </row>
    <row r="4106" spans="1:20" ht="28.8" x14ac:dyDescent="0.3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11">
        <f t="shared" si="192"/>
        <v>42670.069837962961</v>
      </c>
      <c r="K4106" s="4">
        <v>1474958434</v>
      </c>
      <c r="L4106" s="11">
        <f t="shared" si="193"/>
        <v>42640.069837962961</v>
      </c>
      <c r="M4106" s="4" t="b">
        <v>0</v>
      </c>
      <c r="N4106" s="4">
        <v>14</v>
      </c>
      <c r="O4106" s="16">
        <f>(E4106/D4106)*100</f>
        <v>21.366666666666667</v>
      </c>
      <c r="P4106" s="7">
        <f t="shared" si="194"/>
        <v>45.785714285714285</v>
      </c>
      <c r="Q4106" s="4" t="str">
        <f>LEFT(T4106,FIND("/",T4106,1)-1)</f>
        <v>theater</v>
      </c>
      <c r="R4106" s="4" t="str">
        <f>RIGHT(T4106,LEN(T4106)-FIND("/",T4106))</f>
        <v>plays</v>
      </c>
      <c r="S4106" s="4" t="b">
        <v>0</v>
      </c>
      <c r="T4106" s="4" t="s">
        <v>8271</v>
      </c>
    </row>
    <row r="4107" spans="1:20" ht="28.8" x14ac:dyDescent="0.3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11">
        <f t="shared" si="192"/>
        <v>42729.802187499998</v>
      </c>
      <c r="K4107" s="4">
        <v>1479860109</v>
      </c>
      <c r="L4107" s="11">
        <f t="shared" si="193"/>
        <v>42696.802187499998</v>
      </c>
      <c r="M4107" s="4" t="b">
        <v>0</v>
      </c>
      <c r="N4107" s="4">
        <v>6</v>
      </c>
      <c r="O4107" s="16">
        <f>(E4107/D4107)*100</f>
        <v>6.9696969696969706</v>
      </c>
      <c r="P4107" s="7">
        <f t="shared" si="194"/>
        <v>383.33333333333331</v>
      </c>
      <c r="Q4107" s="4" t="str">
        <f>LEFT(T4107,FIND("/",T4107,1)-1)</f>
        <v>theater</v>
      </c>
      <c r="R4107" s="4" t="str">
        <f>RIGHT(T4107,LEN(T4107)-FIND("/",T4107))</f>
        <v>plays</v>
      </c>
      <c r="S4107" s="4" t="b">
        <v>0</v>
      </c>
      <c r="T4107" s="4" t="s">
        <v>8271</v>
      </c>
    </row>
    <row r="4108" spans="1:20" ht="28.8" x14ac:dyDescent="0.3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11">
        <f t="shared" si="192"/>
        <v>42095.833333333336</v>
      </c>
      <c r="K4108" s="4">
        <v>1424221866</v>
      </c>
      <c r="L4108" s="11">
        <f t="shared" si="193"/>
        <v>42052.841041666667</v>
      </c>
      <c r="M4108" s="4" t="b">
        <v>0</v>
      </c>
      <c r="N4108" s="4">
        <v>33</v>
      </c>
      <c r="O4108" s="16">
        <f>(E4108/D4108)*100</f>
        <v>70.599999999999994</v>
      </c>
      <c r="P4108" s="7">
        <f t="shared" si="194"/>
        <v>106.96969696969697</v>
      </c>
      <c r="Q4108" s="4" t="str">
        <f>LEFT(T4108,FIND("/",T4108,1)-1)</f>
        <v>theater</v>
      </c>
      <c r="R4108" s="4" t="str">
        <f>RIGHT(T4108,LEN(T4108)-FIND("/",T4108))</f>
        <v>plays</v>
      </c>
      <c r="S4108" s="4" t="b">
        <v>0</v>
      </c>
      <c r="T4108" s="4" t="s">
        <v>8271</v>
      </c>
    </row>
    <row r="4109" spans="1:20" ht="28.8" x14ac:dyDescent="0.3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11">
        <f t="shared" si="192"/>
        <v>41906.708344907405</v>
      </c>
      <c r="K4109" s="4">
        <v>1409608801</v>
      </c>
      <c r="L4109" s="11">
        <f t="shared" si="193"/>
        <v>41883.708344907405</v>
      </c>
      <c r="M4109" s="4" t="b">
        <v>0</v>
      </c>
      <c r="N4109" s="4">
        <v>4</v>
      </c>
      <c r="O4109" s="16">
        <f>(E4109/D4109)*100</f>
        <v>2.0500000000000003</v>
      </c>
      <c r="P4109" s="7">
        <f t="shared" si="194"/>
        <v>10.25</v>
      </c>
      <c r="Q4109" s="4" t="str">
        <f>LEFT(T4109,FIND("/",T4109,1)-1)</f>
        <v>theater</v>
      </c>
      <c r="R4109" s="4" t="str">
        <f>RIGHT(T4109,LEN(T4109)-FIND("/",T4109))</f>
        <v>plays</v>
      </c>
      <c r="S4109" s="4" t="b">
        <v>0</v>
      </c>
      <c r="T4109" s="4" t="s">
        <v>8271</v>
      </c>
    </row>
    <row r="4110" spans="1:20" ht="28.8" x14ac:dyDescent="0.3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11">
        <f t="shared" si="192"/>
        <v>42796.999999999993</v>
      </c>
      <c r="K4110" s="4">
        <v>1485909937</v>
      </c>
      <c r="L4110" s="11">
        <f t="shared" si="193"/>
        <v>42766.823344907411</v>
      </c>
      <c r="M4110" s="4" t="b">
        <v>0</v>
      </c>
      <c r="N4110" s="4">
        <v>1</v>
      </c>
      <c r="O4110" s="16">
        <f>(E4110/D4110)*100</f>
        <v>1.9666666666666666</v>
      </c>
      <c r="P4110" s="7">
        <f t="shared" si="194"/>
        <v>59</v>
      </c>
      <c r="Q4110" s="4" t="str">
        <f>LEFT(T4110,FIND("/",T4110,1)-1)</f>
        <v>theater</v>
      </c>
      <c r="R4110" s="4" t="str">
        <f>RIGHT(T4110,LEN(T4110)-FIND("/",T4110))</f>
        <v>plays</v>
      </c>
      <c r="S4110" s="4" t="b">
        <v>0</v>
      </c>
      <c r="T4110" s="4" t="s">
        <v>8271</v>
      </c>
    </row>
    <row r="4111" spans="1:20" ht="28.8" x14ac:dyDescent="0.3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11">
        <f t="shared" si="192"/>
        <v>42337.372731481482</v>
      </c>
      <c r="K4111" s="4">
        <v>1446209804</v>
      </c>
      <c r="L4111" s="11">
        <f t="shared" si="193"/>
        <v>42307.331064814811</v>
      </c>
      <c r="M4111" s="4" t="b">
        <v>0</v>
      </c>
      <c r="N4111" s="4">
        <v>0</v>
      </c>
      <c r="O4111" s="16">
        <f>(E4111/D4111)*100</f>
        <v>0</v>
      </c>
      <c r="P4111" s="7" t="e">
        <f t="shared" si="194"/>
        <v>#DIV/0!</v>
      </c>
      <c r="Q4111" s="4" t="str">
        <f>LEFT(T4111,FIND("/",T4111,1)-1)</f>
        <v>theater</v>
      </c>
      <c r="R4111" s="4" t="str">
        <f>RIGHT(T4111,LEN(T4111)-FIND("/",T4111))</f>
        <v>plays</v>
      </c>
      <c r="S4111" s="4" t="b">
        <v>0</v>
      </c>
      <c r="T4111" s="4" t="s">
        <v>8271</v>
      </c>
    </row>
    <row r="4112" spans="1:20" ht="28.8" x14ac:dyDescent="0.3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11">
        <f t="shared" si="192"/>
        <v>42572.418414351843</v>
      </c>
      <c r="K4112" s="4">
        <v>1463929351</v>
      </c>
      <c r="L4112" s="11">
        <f t="shared" si="193"/>
        <v>42512.418414351843</v>
      </c>
      <c r="M4112" s="4" t="b">
        <v>0</v>
      </c>
      <c r="N4112" s="4">
        <v>6</v>
      </c>
      <c r="O4112" s="16">
        <f>(E4112/D4112)*100</f>
        <v>28.666666666666668</v>
      </c>
      <c r="P4112" s="7">
        <f t="shared" si="194"/>
        <v>14.333333333333334</v>
      </c>
      <c r="Q4112" s="4" t="str">
        <f>LEFT(T4112,FIND("/",T4112,1)-1)</f>
        <v>theater</v>
      </c>
      <c r="R4112" s="4" t="str">
        <f>RIGHT(T4112,LEN(T4112)-FIND("/",T4112))</f>
        <v>plays</v>
      </c>
      <c r="S4112" s="4" t="b">
        <v>0</v>
      </c>
      <c r="T4112" s="4" t="s">
        <v>8271</v>
      </c>
    </row>
    <row r="4113" spans="1:20" ht="28.8" x14ac:dyDescent="0.3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11">
        <f t="shared" si="192"/>
        <v>42058.927546296291</v>
      </c>
      <c r="K4113" s="4">
        <v>1422155740</v>
      </c>
      <c r="L4113" s="11">
        <f t="shared" si="193"/>
        <v>42028.927546296291</v>
      </c>
      <c r="M4113" s="4" t="b">
        <v>0</v>
      </c>
      <c r="N4113" s="4">
        <v>6</v>
      </c>
      <c r="O4113" s="16">
        <f>(E4113/D4113)*100</f>
        <v>3.1333333333333333</v>
      </c>
      <c r="P4113" s="7">
        <f t="shared" si="194"/>
        <v>15.666666666666666</v>
      </c>
      <c r="Q4113" s="4" t="str">
        <f>LEFT(T4113,FIND("/",T4113,1)-1)</f>
        <v>theater</v>
      </c>
      <c r="R4113" s="4" t="str">
        <f>RIGHT(T4113,LEN(T4113)-FIND("/",T4113))</f>
        <v>plays</v>
      </c>
      <c r="S4113" s="4" t="b">
        <v>0</v>
      </c>
      <c r="T4113" s="4" t="s">
        <v>8271</v>
      </c>
    </row>
    <row r="4114" spans="1:20" ht="28.8" x14ac:dyDescent="0.3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11">
        <f t="shared" si="192"/>
        <v>42427.791666666664</v>
      </c>
      <c r="K4114" s="4">
        <v>1454280186</v>
      </c>
      <c r="L4114" s="11">
        <f t="shared" si="193"/>
        <v>42400.738263888888</v>
      </c>
      <c r="M4114" s="4" t="b">
        <v>0</v>
      </c>
      <c r="N4114" s="4">
        <v>1</v>
      </c>
      <c r="O4114" s="16">
        <f>(E4114/D4114)*100</f>
        <v>0.04</v>
      </c>
      <c r="P4114" s="7">
        <f t="shared" si="194"/>
        <v>1</v>
      </c>
      <c r="Q4114" s="4" t="str">
        <f>LEFT(T4114,FIND("/",T4114,1)-1)</f>
        <v>theater</v>
      </c>
      <c r="R4114" s="4" t="str">
        <f>RIGHT(T4114,LEN(T4114)-FIND("/",T4114))</f>
        <v>plays</v>
      </c>
      <c r="S4114" s="4" t="b">
        <v>0</v>
      </c>
      <c r="T4114" s="4" t="s">
        <v>8271</v>
      </c>
    </row>
    <row r="4115" spans="1:20" ht="28.8" x14ac:dyDescent="0.3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11">
        <f t="shared" si="192"/>
        <v>42377.06527777778</v>
      </c>
      <c r="K4115" s="4">
        <v>1450619123</v>
      </c>
      <c r="L4115" s="11">
        <f t="shared" si="193"/>
        <v>42358.364849537036</v>
      </c>
      <c r="M4115" s="4" t="b">
        <v>0</v>
      </c>
      <c r="N4115" s="4">
        <v>3</v>
      </c>
      <c r="O4115" s="16">
        <f>(E4115/D4115)*100</f>
        <v>0.2</v>
      </c>
      <c r="P4115" s="7">
        <f t="shared" si="194"/>
        <v>1</v>
      </c>
      <c r="Q4115" s="4" t="str">
        <f>LEFT(T4115,FIND("/",T4115,1)-1)</f>
        <v>theater</v>
      </c>
      <c r="R4115" s="4" t="str">
        <f>RIGHT(T4115,LEN(T4115)-FIND("/",T4115))</f>
        <v>plays</v>
      </c>
      <c r="S4115" s="4" t="b">
        <v>0</v>
      </c>
      <c r="T4115" s="4" t="s">
        <v>8271</v>
      </c>
    </row>
  </sheetData>
  <autoFilter ref="A1:T4115" xr:uid="{6A8D0C1A-392F-4919-931F-48567E600202}"/>
  <conditionalFormatting sqref="F2:F4115">
    <cfRule type="containsText" dxfId="3" priority="7" operator="containsText" text="Failed">
      <formula>NOT(ISERROR(SEARCH("Failed",F2)))</formula>
    </cfRule>
    <cfRule type="containsText" dxfId="2" priority="8" operator="containsText" text="Canceled">
      <formula>NOT(ISERROR(SEARCH("Canceled",F2)))</formula>
    </cfRule>
    <cfRule type="containsText" dxfId="1" priority="9" operator="containsText" text="Live">
      <formula>NOT(ISERROR(SEARCH("Live",F2)))</formula>
    </cfRule>
    <cfRule type="containsText" dxfId="0" priority="10" operator="containsText" text="Successful">
      <formula>NOT(ISERROR(SEARCH("Successful",F2)))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8EDC-C342-4609-8403-6DA35418E707}">
  <dimension ref="A1:F14"/>
  <sheetViews>
    <sheetView topLeftCell="K1" workbookViewId="0">
      <selection activeCell="X23" sqref="X23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9" t="s">
        <v>8223</v>
      </c>
      <c r="B1" t="s">
        <v>8360</v>
      </c>
    </row>
    <row r="3" spans="1:6" x14ac:dyDescent="0.3">
      <c r="A3" s="9" t="s">
        <v>8363</v>
      </c>
      <c r="B3" s="9" t="s">
        <v>8364</v>
      </c>
    </row>
    <row r="4" spans="1:6" x14ac:dyDescent="0.3">
      <c r="A4" s="9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3">
      <c r="A5" s="10" t="s">
        <v>8310</v>
      </c>
      <c r="B5">
        <v>40</v>
      </c>
      <c r="C5">
        <v>180</v>
      </c>
      <c r="E5">
        <v>300</v>
      </c>
      <c r="F5">
        <v>520</v>
      </c>
    </row>
    <row r="6" spans="1:6" x14ac:dyDescent="0.3">
      <c r="A6" s="10" t="s">
        <v>8336</v>
      </c>
      <c r="B6">
        <v>20</v>
      </c>
      <c r="C6">
        <v>140</v>
      </c>
      <c r="D6">
        <v>6</v>
      </c>
      <c r="E6">
        <v>34</v>
      </c>
      <c r="F6">
        <v>200</v>
      </c>
    </row>
    <row r="7" spans="1:6" x14ac:dyDescent="0.3">
      <c r="A7" s="10" t="s">
        <v>8333</v>
      </c>
      <c r="C7">
        <v>140</v>
      </c>
      <c r="E7">
        <v>80</v>
      </c>
      <c r="F7">
        <v>220</v>
      </c>
    </row>
    <row r="8" spans="1:6" x14ac:dyDescent="0.3">
      <c r="A8" s="10" t="s">
        <v>8331</v>
      </c>
      <c r="B8">
        <v>24</v>
      </c>
      <c r="F8">
        <v>24</v>
      </c>
    </row>
    <row r="9" spans="1:6" x14ac:dyDescent="0.3">
      <c r="A9" s="10" t="s">
        <v>8325</v>
      </c>
      <c r="B9">
        <v>20</v>
      </c>
      <c r="C9">
        <v>120</v>
      </c>
      <c r="D9">
        <v>20</v>
      </c>
      <c r="E9">
        <v>540</v>
      </c>
      <c r="F9">
        <v>700</v>
      </c>
    </row>
    <row r="10" spans="1:6" x14ac:dyDescent="0.3">
      <c r="A10" s="10" t="s">
        <v>8338</v>
      </c>
      <c r="C10">
        <v>117</v>
      </c>
      <c r="E10">
        <v>103</v>
      </c>
      <c r="F10">
        <v>220</v>
      </c>
    </row>
    <row r="11" spans="1:6" x14ac:dyDescent="0.3">
      <c r="A11" s="10" t="s">
        <v>8322</v>
      </c>
      <c r="B11">
        <v>30</v>
      </c>
      <c r="C11">
        <v>127</v>
      </c>
      <c r="E11">
        <v>80</v>
      </c>
      <c r="F11">
        <v>237</v>
      </c>
    </row>
    <row r="12" spans="1:6" x14ac:dyDescent="0.3">
      <c r="A12" s="10" t="s">
        <v>8319</v>
      </c>
      <c r="B12">
        <v>178</v>
      </c>
      <c r="C12">
        <v>213</v>
      </c>
      <c r="E12">
        <v>209</v>
      </c>
      <c r="F12">
        <v>600</v>
      </c>
    </row>
    <row r="13" spans="1:6" x14ac:dyDescent="0.3">
      <c r="A13" s="10" t="s">
        <v>8317</v>
      </c>
      <c r="B13">
        <v>37</v>
      </c>
      <c r="C13">
        <v>493</v>
      </c>
      <c r="D13">
        <v>24</v>
      </c>
      <c r="E13">
        <v>839</v>
      </c>
      <c r="F13">
        <v>1393</v>
      </c>
    </row>
    <row r="14" spans="1:6" x14ac:dyDescent="0.3">
      <c r="A14" s="10" t="s">
        <v>8362</v>
      </c>
      <c r="B14">
        <v>349</v>
      </c>
      <c r="C14">
        <v>1530</v>
      </c>
      <c r="D14">
        <v>50</v>
      </c>
      <c r="E14">
        <v>2185</v>
      </c>
      <c r="F1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7E39-6118-483F-8069-CF928EDEDFCB}">
  <dimension ref="A1:F47"/>
  <sheetViews>
    <sheetView topLeftCell="B13" zoomScaleNormal="100" workbookViewId="0">
      <selection activeCell="AO28" sqref="AO28"/>
    </sheetView>
  </sheetViews>
  <sheetFormatPr defaultRowHeight="14.4" x14ac:dyDescent="0.3"/>
  <cols>
    <col min="1" max="1" width="18.44140625" bestFit="1" customWidth="1"/>
    <col min="2" max="2" width="22.33203125" bestFit="1" customWidth="1"/>
    <col min="3" max="3" width="8" bestFit="1" customWidth="1"/>
    <col min="4" max="4" width="5.5546875" bestFit="1" customWidth="1"/>
    <col min="5" max="5" width="13.88671875" bestFit="1" customWidth="1"/>
    <col min="6" max="6" width="14.88671875" bestFit="1" customWidth="1"/>
  </cols>
  <sheetData>
    <row r="1" spans="1:6" x14ac:dyDescent="0.3">
      <c r="A1" s="9" t="s">
        <v>8223</v>
      </c>
      <c r="B1" t="s">
        <v>8360</v>
      </c>
    </row>
    <row r="2" spans="1:6" x14ac:dyDescent="0.3">
      <c r="A2" s="9" t="s">
        <v>8307</v>
      </c>
      <c r="B2" t="s">
        <v>8360</v>
      </c>
    </row>
    <row r="4" spans="1:6" x14ac:dyDescent="0.3">
      <c r="A4" s="9" t="s">
        <v>8363</v>
      </c>
      <c r="B4" s="9" t="s">
        <v>8364</v>
      </c>
    </row>
    <row r="5" spans="1:6" x14ac:dyDescent="0.3">
      <c r="A5" s="9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3">
      <c r="A6" s="10" t="s">
        <v>8316</v>
      </c>
      <c r="C6">
        <v>100</v>
      </c>
      <c r="F6">
        <v>100</v>
      </c>
    </row>
    <row r="7" spans="1:6" x14ac:dyDescent="0.3">
      <c r="A7" s="10" t="s">
        <v>8344</v>
      </c>
      <c r="B7">
        <v>20</v>
      </c>
      <c r="F7">
        <v>20</v>
      </c>
    </row>
    <row r="8" spans="1:6" x14ac:dyDescent="0.3">
      <c r="A8" s="10" t="s">
        <v>8332</v>
      </c>
      <c r="B8">
        <v>24</v>
      </c>
      <c r="F8">
        <v>24</v>
      </c>
    </row>
    <row r="9" spans="1:6" x14ac:dyDescent="0.3">
      <c r="A9" s="10" t="s">
        <v>8358</v>
      </c>
      <c r="C9">
        <v>40</v>
      </c>
      <c r="F9">
        <v>40</v>
      </c>
    </row>
    <row r="10" spans="1:6" x14ac:dyDescent="0.3">
      <c r="A10" s="10" t="s">
        <v>8354</v>
      </c>
      <c r="E10">
        <v>40</v>
      </c>
      <c r="F10">
        <v>40</v>
      </c>
    </row>
    <row r="11" spans="1:6" x14ac:dyDescent="0.3">
      <c r="A11" s="10" t="s">
        <v>8315</v>
      </c>
      <c r="E11">
        <v>180</v>
      </c>
      <c r="F11">
        <v>180</v>
      </c>
    </row>
    <row r="12" spans="1:6" x14ac:dyDescent="0.3">
      <c r="A12" s="10" t="s">
        <v>8314</v>
      </c>
      <c r="C12">
        <v>80</v>
      </c>
      <c r="F12">
        <v>80</v>
      </c>
    </row>
    <row r="13" spans="1:6" x14ac:dyDescent="0.3">
      <c r="A13" s="10" t="s">
        <v>8330</v>
      </c>
      <c r="E13">
        <v>40</v>
      </c>
      <c r="F13">
        <v>40</v>
      </c>
    </row>
    <row r="14" spans="1:6" x14ac:dyDescent="0.3">
      <c r="A14" s="10" t="s">
        <v>8347</v>
      </c>
      <c r="C14">
        <v>40</v>
      </c>
      <c r="D14">
        <v>20</v>
      </c>
      <c r="F14">
        <v>60</v>
      </c>
    </row>
    <row r="15" spans="1:6" x14ac:dyDescent="0.3">
      <c r="A15" s="10" t="s">
        <v>8324</v>
      </c>
      <c r="C15">
        <v>40</v>
      </c>
      <c r="F15">
        <v>40</v>
      </c>
    </row>
    <row r="16" spans="1:6" x14ac:dyDescent="0.3">
      <c r="A16" s="10" t="s">
        <v>8337</v>
      </c>
      <c r="B16">
        <v>20</v>
      </c>
      <c r="C16">
        <v>120</v>
      </c>
      <c r="F16">
        <v>140</v>
      </c>
    </row>
    <row r="17" spans="1:6" x14ac:dyDescent="0.3">
      <c r="A17" s="10" t="s">
        <v>8348</v>
      </c>
      <c r="C17">
        <v>20</v>
      </c>
      <c r="F17">
        <v>20</v>
      </c>
    </row>
    <row r="18" spans="1:6" x14ac:dyDescent="0.3">
      <c r="A18" s="10" t="s">
        <v>8349</v>
      </c>
      <c r="E18">
        <v>140</v>
      </c>
      <c r="F18">
        <v>140</v>
      </c>
    </row>
    <row r="19" spans="1:6" x14ac:dyDescent="0.3">
      <c r="A19" s="10" t="s">
        <v>8329</v>
      </c>
      <c r="C19">
        <v>20</v>
      </c>
      <c r="E19">
        <v>140</v>
      </c>
      <c r="F19">
        <v>160</v>
      </c>
    </row>
    <row r="20" spans="1:6" x14ac:dyDescent="0.3">
      <c r="A20" s="10" t="s">
        <v>8328</v>
      </c>
      <c r="C20">
        <v>60</v>
      </c>
      <c r="F20">
        <v>60</v>
      </c>
    </row>
    <row r="21" spans="1:6" x14ac:dyDescent="0.3">
      <c r="A21" s="10" t="s">
        <v>8356</v>
      </c>
      <c r="C21">
        <v>11</v>
      </c>
      <c r="E21">
        <v>9</v>
      </c>
      <c r="F21">
        <v>20</v>
      </c>
    </row>
    <row r="22" spans="1:6" x14ac:dyDescent="0.3">
      <c r="A22" s="10" t="s">
        <v>8327</v>
      </c>
      <c r="E22">
        <v>20</v>
      </c>
      <c r="F22">
        <v>20</v>
      </c>
    </row>
    <row r="23" spans="1:6" x14ac:dyDescent="0.3">
      <c r="A23" s="10" t="s">
        <v>8335</v>
      </c>
      <c r="C23">
        <v>40</v>
      </c>
      <c r="F23">
        <v>40</v>
      </c>
    </row>
    <row r="24" spans="1:6" x14ac:dyDescent="0.3">
      <c r="A24" s="10" t="s">
        <v>8359</v>
      </c>
      <c r="B24">
        <v>20</v>
      </c>
      <c r="C24">
        <v>60</v>
      </c>
      <c r="E24">
        <v>60</v>
      </c>
      <c r="F24">
        <v>140</v>
      </c>
    </row>
    <row r="25" spans="1:6" x14ac:dyDescent="0.3">
      <c r="A25" s="10" t="s">
        <v>8343</v>
      </c>
      <c r="C25">
        <v>20</v>
      </c>
      <c r="F25">
        <v>20</v>
      </c>
    </row>
    <row r="26" spans="1:6" x14ac:dyDescent="0.3">
      <c r="A26" s="10" t="s">
        <v>8323</v>
      </c>
      <c r="E26">
        <v>60</v>
      </c>
      <c r="F26">
        <v>60</v>
      </c>
    </row>
    <row r="27" spans="1:6" x14ac:dyDescent="0.3">
      <c r="A27" s="10" t="s">
        <v>8350</v>
      </c>
      <c r="C27">
        <v>20</v>
      </c>
      <c r="F27">
        <v>20</v>
      </c>
    </row>
    <row r="28" spans="1:6" x14ac:dyDescent="0.3">
      <c r="A28" s="10" t="s">
        <v>8339</v>
      </c>
      <c r="C28">
        <v>57</v>
      </c>
      <c r="E28">
        <v>103</v>
      </c>
      <c r="F28">
        <v>160</v>
      </c>
    </row>
    <row r="29" spans="1:6" x14ac:dyDescent="0.3">
      <c r="A29" s="10" t="s">
        <v>8345</v>
      </c>
      <c r="C29">
        <v>20</v>
      </c>
      <c r="F29">
        <v>20</v>
      </c>
    </row>
    <row r="30" spans="1:6" x14ac:dyDescent="0.3">
      <c r="A30" s="10" t="s">
        <v>8318</v>
      </c>
      <c r="C30">
        <v>353</v>
      </c>
      <c r="D30">
        <v>19</v>
      </c>
      <c r="E30">
        <v>694</v>
      </c>
      <c r="F30">
        <v>1066</v>
      </c>
    </row>
    <row r="31" spans="1:6" x14ac:dyDescent="0.3">
      <c r="A31" s="10" t="s">
        <v>8346</v>
      </c>
      <c r="E31">
        <v>40</v>
      </c>
      <c r="F31">
        <v>40</v>
      </c>
    </row>
    <row r="32" spans="1:6" x14ac:dyDescent="0.3">
      <c r="A32" s="10" t="s">
        <v>8342</v>
      </c>
      <c r="E32">
        <v>20</v>
      </c>
      <c r="F32">
        <v>20</v>
      </c>
    </row>
    <row r="33" spans="1:6" x14ac:dyDescent="0.3">
      <c r="A33" s="10" t="s">
        <v>8353</v>
      </c>
      <c r="C33">
        <v>20</v>
      </c>
      <c r="F33">
        <v>20</v>
      </c>
    </row>
    <row r="34" spans="1:6" x14ac:dyDescent="0.3">
      <c r="A34" s="10" t="s">
        <v>8326</v>
      </c>
      <c r="E34">
        <v>260</v>
      </c>
      <c r="F34">
        <v>260</v>
      </c>
    </row>
    <row r="35" spans="1:6" x14ac:dyDescent="0.3">
      <c r="A35" s="10" t="s">
        <v>8313</v>
      </c>
      <c r="B35">
        <v>40</v>
      </c>
      <c r="F35">
        <v>40</v>
      </c>
    </row>
    <row r="36" spans="1:6" x14ac:dyDescent="0.3">
      <c r="A36" s="10" t="s">
        <v>8312</v>
      </c>
      <c r="E36">
        <v>60</v>
      </c>
      <c r="F36">
        <v>60</v>
      </c>
    </row>
    <row r="37" spans="1:6" x14ac:dyDescent="0.3">
      <c r="A37" s="10" t="s">
        <v>8352</v>
      </c>
      <c r="D37">
        <v>6</v>
      </c>
      <c r="E37">
        <v>34</v>
      </c>
      <c r="F37">
        <v>40</v>
      </c>
    </row>
    <row r="38" spans="1:6" x14ac:dyDescent="0.3">
      <c r="A38" s="10" t="s">
        <v>8355</v>
      </c>
      <c r="B38">
        <v>18</v>
      </c>
      <c r="C38">
        <v>2</v>
      </c>
      <c r="E38">
        <v>40</v>
      </c>
      <c r="F38">
        <v>60</v>
      </c>
    </row>
    <row r="39" spans="1:6" x14ac:dyDescent="0.3">
      <c r="A39" s="10" t="s">
        <v>8357</v>
      </c>
      <c r="B39">
        <v>17</v>
      </c>
      <c r="C39">
        <v>80</v>
      </c>
      <c r="D39">
        <v>5</v>
      </c>
      <c r="E39">
        <v>85</v>
      </c>
      <c r="F39">
        <v>187</v>
      </c>
    </row>
    <row r="40" spans="1:6" x14ac:dyDescent="0.3">
      <c r="A40" s="10" t="s">
        <v>8351</v>
      </c>
      <c r="E40">
        <v>80</v>
      </c>
      <c r="F40">
        <v>80</v>
      </c>
    </row>
    <row r="41" spans="1:6" x14ac:dyDescent="0.3">
      <c r="A41" s="10" t="s">
        <v>8311</v>
      </c>
      <c r="E41">
        <v>60</v>
      </c>
      <c r="F41">
        <v>60</v>
      </c>
    </row>
    <row r="42" spans="1:6" x14ac:dyDescent="0.3">
      <c r="A42" s="10" t="s">
        <v>8341</v>
      </c>
      <c r="B42">
        <v>10</v>
      </c>
      <c r="C42">
        <v>47</v>
      </c>
      <c r="F42">
        <v>57</v>
      </c>
    </row>
    <row r="43" spans="1:6" x14ac:dyDescent="0.3">
      <c r="A43" s="10" t="s">
        <v>8334</v>
      </c>
      <c r="C43">
        <v>100</v>
      </c>
      <c r="F43">
        <v>100</v>
      </c>
    </row>
    <row r="44" spans="1:6" x14ac:dyDescent="0.3">
      <c r="A44" s="10" t="s">
        <v>8321</v>
      </c>
      <c r="B44">
        <v>60</v>
      </c>
      <c r="C44">
        <v>120</v>
      </c>
      <c r="E44">
        <v>20</v>
      </c>
      <c r="F44">
        <v>200</v>
      </c>
    </row>
    <row r="45" spans="1:6" x14ac:dyDescent="0.3">
      <c r="A45" s="10" t="s">
        <v>8320</v>
      </c>
      <c r="B45">
        <v>100</v>
      </c>
      <c r="C45">
        <v>60</v>
      </c>
      <c r="F45">
        <v>160</v>
      </c>
    </row>
    <row r="46" spans="1:6" x14ac:dyDescent="0.3">
      <c r="A46" s="10" t="s">
        <v>8340</v>
      </c>
      <c r="B46">
        <v>20</v>
      </c>
      <c r="F46">
        <v>20</v>
      </c>
    </row>
    <row r="47" spans="1:6" x14ac:dyDescent="0.3">
      <c r="A47" s="10" t="s">
        <v>8362</v>
      </c>
      <c r="B47">
        <v>349</v>
      </c>
      <c r="C47">
        <v>1530</v>
      </c>
      <c r="D47">
        <v>50</v>
      </c>
      <c r="E47">
        <v>2185</v>
      </c>
      <c r="F4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4DCC-A95A-4C7F-9A13-C77CCB8F03F7}">
  <dimension ref="A1:E26"/>
  <sheetViews>
    <sheetView zoomScale="85" zoomScaleNormal="85" workbookViewId="0">
      <selection activeCell="E21" sqref="E21"/>
    </sheetView>
  </sheetViews>
  <sheetFormatPr defaultRowHeight="14.4" x14ac:dyDescent="0.3"/>
  <cols>
    <col min="1" max="1" width="13.6640625" bestFit="1" customWidth="1"/>
    <col min="2" max="2" width="16.44140625" bestFit="1" customWidth="1"/>
    <col min="3" max="3" width="5.88671875" bestFit="1" customWidth="1"/>
    <col min="4" max="4" width="9.6640625" bestFit="1" customWidth="1"/>
    <col min="5" max="5" width="11.44140625" bestFit="1" customWidth="1"/>
    <col min="6" max="6" width="10.77734375" bestFit="1" customWidth="1"/>
  </cols>
  <sheetData>
    <row r="1" spans="1:5" x14ac:dyDescent="0.3">
      <c r="A1" s="9" t="s">
        <v>8379</v>
      </c>
      <c r="B1" t="s">
        <v>8360</v>
      </c>
    </row>
    <row r="2" spans="1:5" x14ac:dyDescent="0.3">
      <c r="A2" s="9" t="s">
        <v>8307</v>
      </c>
      <c r="B2" t="s">
        <v>8360</v>
      </c>
    </row>
    <row r="4" spans="1:5" x14ac:dyDescent="0.3">
      <c r="A4" s="9" t="s">
        <v>8363</v>
      </c>
      <c r="B4" s="9" t="s">
        <v>8364</v>
      </c>
    </row>
    <row r="5" spans="1:5" x14ac:dyDescent="0.3">
      <c r="A5" s="9" t="s">
        <v>8361</v>
      </c>
      <c r="B5" t="s">
        <v>8220</v>
      </c>
      <c r="C5" t="s">
        <v>8221</v>
      </c>
      <c r="D5" t="s">
        <v>8219</v>
      </c>
      <c r="E5" t="s">
        <v>8362</v>
      </c>
    </row>
    <row r="6" spans="1:5" x14ac:dyDescent="0.3">
      <c r="A6" s="12" t="s">
        <v>8373</v>
      </c>
      <c r="B6">
        <v>34</v>
      </c>
      <c r="C6">
        <v>149</v>
      </c>
      <c r="D6">
        <v>183</v>
      </c>
      <c r="E6">
        <v>366</v>
      </c>
    </row>
    <row r="7" spans="1:5" x14ac:dyDescent="0.3">
      <c r="A7" s="12" t="s">
        <v>8374</v>
      </c>
      <c r="B7">
        <v>27</v>
      </c>
      <c r="C7">
        <v>105</v>
      </c>
      <c r="D7">
        <v>202</v>
      </c>
      <c r="E7">
        <v>334</v>
      </c>
    </row>
    <row r="8" spans="1:5" x14ac:dyDescent="0.3">
      <c r="A8" s="12" t="s">
        <v>8375</v>
      </c>
      <c r="B8">
        <v>28</v>
      </c>
      <c r="C8">
        <v>108</v>
      </c>
      <c r="D8">
        <v>179</v>
      </c>
      <c r="E8">
        <v>315</v>
      </c>
    </row>
    <row r="9" spans="1:5" x14ac:dyDescent="0.3">
      <c r="A9" s="12" t="s">
        <v>8376</v>
      </c>
      <c r="B9">
        <v>27</v>
      </c>
      <c r="C9">
        <v>103</v>
      </c>
      <c r="D9">
        <v>193</v>
      </c>
      <c r="E9">
        <v>323</v>
      </c>
    </row>
    <row r="10" spans="1:5" x14ac:dyDescent="0.3">
      <c r="A10" s="12" t="s">
        <v>8367</v>
      </c>
      <c r="B10">
        <v>26</v>
      </c>
      <c r="C10">
        <v>126</v>
      </c>
      <c r="D10">
        <v>233</v>
      </c>
      <c r="E10">
        <v>385</v>
      </c>
    </row>
    <row r="11" spans="1:5" x14ac:dyDescent="0.3">
      <c r="A11" s="12" t="s">
        <v>8377</v>
      </c>
      <c r="B11">
        <v>27</v>
      </c>
      <c r="C11">
        <v>148</v>
      </c>
      <c r="D11">
        <v>213</v>
      </c>
      <c r="E11">
        <v>388</v>
      </c>
    </row>
    <row r="12" spans="1:5" x14ac:dyDescent="0.3">
      <c r="A12" s="12" t="s">
        <v>8368</v>
      </c>
      <c r="B12">
        <v>44</v>
      </c>
      <c r="C12">
        <v>148</v>
      </c>
      <c r="D12">
        <v>192</v>
      </c>
      <c r="E12">
        <v>384</v>
      </c>
    </row>
    <row r="13" spans="1:5" x14ac:dyDescent="0.3">
      <c r="A13" s="12" t="s">
        <v>8369</v>
      </c>
      <c r="B13">
        <v>32</v>
      </c>
      <c r="C13">
        <v>134</v>
      </c>
      <c r="D13">
        <v>167</v>
      </c>
      <c r="E13">
        <v>333</v>
      </c>
    </row>
    <row r="14" spans="1:5" x14ac:dyDescent="0.3">
      <c r="A14" s="12" t="s">
        <v>8370</v>
      </c>
      <c r="B14">
        <v>24</v>
      </c>
      <c r="C14">
        <v>127</v>
      </c>
      <c r="D14">
        <v>148</v>
      </c>
      <c r="E14">
        <v>299</v>
      </c>
    </row>
    <row r="15" spans="1:5" x14ac:dyDescent="0.3">
      <c r="A15" s="12" t="s">
        <v>8371</v>
      </c>
      <c r="B15">
        <v>20</v>
      </c>
      <c r="C15">
        <v>150</v>
      </c>
      <c r="D15">
        <v>184</v>
      </c>
      <c r="E15">
        <v>354</v>
      </c>
    </row>
    <row r="16" spans="1:5" x14ac:dyDescent="0.3">
      <c r="A16" s="12" t="s">
        <v>8372</v>
      </c>
      <c r="B16">
        <v>37</v>
      </c>
      <c r="C16">
        <v>113</v>
      </c>
      <c r="D16">
        <v>180</v>
      </c>
      <c r="E16">
        <v>330</v>
      </c>
    </row>
    <row r="17" spans="1:5" x14ac:dyDescent="0.3">
      <c r="A17" s="12" t="s">
        <v>8378</v>
      </c>
      <c r="B17">
        <v>23</v>
      </c>
      <c r="C17">
        <v>119</v>
      </c>
      <c r="D17">
        <v>111</v>
      </c>
      <c r="E17">
        <v>253</v>
      </c>
    </row>
    <row r="18" spans="1:5" x14ac:dyDescent="0.3">
      <c r="A18" s="12" t="s">
        <v>8362</v>
      </c>
      <c r="B18">
        <v>349</v>
      </c>
      <c r="C18">
        <v>1530</v>
      </c>
      <c r="D18">
        <v>2185</v>
      </c>
      <c r="E18">
        <v>4064</v>
      </c>
    </row>
    <row r="26" spans="1:5" x14ac:dyDescent="0.3">
      <c r="C26" s="1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EDDD-09E2-4AA2-8B6B-E74A087CDFE1}">
  <dimension ref="A1:I13"/>
  <sheetViews>
    <sheetView topLeftCell="B1" zoomScale="85" zoomScaleNormal="85" workbookViewId="0">
      <selection activeCell="H2" sqref="H2"/>
    </sheetView>
  </sheetViews>
  <sheetFormatPr defaultRowHeight="14.4" x14ac:dyDescent="0.3"/>
  <cols>
    <col min="1" max="1" width="6.109375" style="1" hidden="1" customWidth="1"/>
    <col min="2" max="2" width="17.44140625" style="1" bestFit="1" customWidth="1"/>
    <col min="3" max="3" width="17.109375" style="1" bestFit="1" customWidth="1"/>
    <col min="4" max="4" width="13.21875" style="1" bestFit="1" customWidth="1"/>
    <col min="5" max="5" width="16.109375" style="1" bestFit="1" customWidth="1"/>
    <col min="6" max="6" width="12.5546875" style="1" bestFit="1" customWidth="1"/>
    <col min="7" max="7" width="20.109375" style="1" bestFit="1" customWidth="1"/>
    <col min="8" max="8" width="16.21875" style="1" bestFit="1" customWidth="1"/>
    <col min="9" max="9" width="19.109375" style="1" bestFit="1" customWidth="1"/>
    <col min="10" max="16384" width="8.88671875" style="1"/>
  </cols>
  <sheetData>
    <row r="1" spans="1:9" x14ac:dyDescent="0.3">
      <c r="B1" s="1" t="s">
        <v>8380</v>
      </c>
      <c r="C1" s="1" t="s">
        <v>8381</v>
      </c>
      <c r="D1" s="1" t="s">
        <v>8382</v>
      </c>
      <c r="E1" s="1" t="s">
        <v>8383</v>
      </c>
      <c r="F1" s="1" t="s">
        <v>8384</v>
      </c>
      <c r="G1" s="1" t="s">
        <v>8385</v>
      </c>
      <c r="H1" s="1" t="s">
        <v>8386</v>
      </c>
      <c r="I1" s="1" t="s">
        <v>8387</v>
      </c>
    </row>
    <row r="2" spans="1:9" x14ac:dyDescent="0.3">
      <c r="A2" s="1">
        <v>1000</v>
      </c>
      <c r="B2" s="1" t="s">
        <v>8388</v>
      </c>
      <c r="C2" s="1">
        <f>COUNTIFS(Data!$F:$F,"Successful", Data!$D:$D, "&lt;"&amp;$A2)</f>
        <v>322</v>
      </c>
      <c r="D2" s="1">
        <f>COUNTIFS(Data!$F:$F,"Failed", Data!$D:$D, "&lt;"&amp;$A2)</f>
        <v>113</v>
      </c>
      <c r="E2" s="1">
        <f>COUNTIFS(Data!$F:$F,"Canceled", Data!$D:$D, "&lt;"&amp;$A2)</f>
        <v>18</v>
      </c>
      <c r="F2" s="1">
        <f>SUM(C2:E2)</f>
        <v>453</v>
      </c>
      <c r="G2" s="13">
        <f>C2/$F2</f>
        <v>0.71081677704194257</v>
      </c>
      <c r="H2" s="13">
        <f t="shared" ref="H2:I13" si="0">D2/$F2</f>
        <v>0.24944812362030905</v>
      </c>
      <c r="I2" s="13">
        <f t="shared" si="0"/>
        <v>3.9735099337748346E-2</v>
      </c>
    </row>
    <row r="3" spans="1:9" x14ac:dyDescent="0.3">
      <c r="A3" s="1">
        <v>5000</v>
      </c>
      <c r="B3" s="1" t="s">
        <v>8389</v>
      </c>
      <c r="C3" s="1">
        <f>COUNTIFS(Data!$F:$F,"Successful", Data!$D:$D, "&lt;"&amp;$A3,Data!$D:$D,"&gt;="&amp;$A2)</f>
        <v>932</v>
      </c>
      <c r="D3" s="1">
        <f>COUNTIFS(Data!$F:$F,"Failed", Data!$D:$D, "&lt;"&amp;$A3,Data!$D:$D, "&gt;="&amp;$A2)</f>
        <v>420</v>
      </c>
      <c r="E3" s="1">
        <f>COUNTIFS(Data!$F:$F,"Canceled", Data!$D:$D, "&lt;"&amp;$A3,Data!$D:$D, "&gt;="&amp;$A2)</f>
        <v>60</v>
      </c>
      <c r="F3" s="1">
        <f t="shared" ref="F3:F13" si="1">SUM(C3:E3)</f>
        <v>1412</v>
      </c>
      <c r="G3" s="13">
        <f t="shared" ref="G3:G13" si="2">C3/$F3</f>
        <v>0.66005665722379603</v>
      </c>
      <c r="H3" s="13">
        <f t="shared" si="0"/>
        <v>0.29745042492917845</v>
      </c>
      <c r="I3" s="13">
        <f t="shared" si="0"/>
        <v>4.2492917847025496E-2</v>
      </c>
    </row>
    <row r="4" spans="1:9" x14ac:dyDescent="0.3">
      <c r="A4" s="1">
        <v>10000</v>
      </c>
      <c r="B4" s="1" t="s">
        <v>8390</v>
      </c>
      <c r="C4" s="1">
        <f>COUNTIFS(Data!$F:$F,"Successful", Data!$D:$D, "&lt;"&amp;$A4,Data!$D:$D,"&gt;="&amp;$A3)</f>
        <v>381</v>
      </c>
      <c r="D4" s="1">
        <f>COUNTIFS(Data!$F:$F,"Failed", Data!$D:$D, "&lt;"&amp;$A4,Data!$D:$D, "&gt;="&amp;$A3)</f>
        <v>283</v>
      </c>
      <c r="E4" s="1">
        <f>COUNTIFS(Data!$F:$F,"Canceled", Data!$D:$D, "&lt;"&amp;$A4,Data!$D:$D, "&gt;="&amp;$A3)</f>
        <v>52</v>
      </c>
      <c r="F4" s="1">
        <f t="shared" si="1"/>
        <v>716</v>
      </c>
      <c r="G4" s="13">
        <f t="shared" si="2"/>
        <v>0.53212290502793291</v>
      </c>
      <c r="H4" s="13">
        <f t="shared" si="0"/>
        <v>0.39525139664804471</v>
      </c>
      <c r="I4" s="13">
        <f t="shared" si="0"/>
        <v>7.2625698324022353E-2</v>
      </c>
    </row>
    <row r="5" spans="1:9" x14ac:dyDescent="0.3">
      <c r="A5" s="1">
        <v>15000</v>
      </c>
      <c r="B5" s="1" t="s">
        <v>8391</v>
      </c>
      <c r="C5" s="1">
        <f>COUNTIFS(Data!$F:$F,"Successful", Data!$D:$D, "&lt;"&amp;$A5,Data!$D:$D,"&gt;="&amp;$A4)</f>
        <v>168</v>
      </c>
      <c r="D5" s="1">
        <f>COUNTIFS(Data!$F:$F,"Failed", Data!$D:$D, "&lt;"&amp;$A5,Data!$D:$D, "&gt;="&amp;$A4)</f>
        <v>144</v>
      </c>
      <c r="E5" s="1">
        <f>COUNTIFS(Data!$F:$F,"Canceled", Data!$D:$D, "&lt;"&amp;$A5,Data!$D:$D, "&gt;="&amp;$A4)</f>
        <v>40</v>
      </c>
      <c r="F5" s="1">
        <f t="shared" si="1"/>
        <v>352</v>
      </c>
      <c r="G5" s="13">
        <f t="shared" si="2"/>
        <v>0.47727272727272729</v>
      </c>
      <c r="H5" s="13">
        <f t="shared" si="0"/>
        <v>0.40909090909090912</v>
      </c>
      <c r="I5" s="13">
        <f t="shared" si="0"/>
        <v>0.11363636363636363</v>
      </c>
    </row>
    <row r="6" spans="1:9" x14ac:dyDescent="0.3">
      <c r="A6" s="1">
        <v>20000</v>
      </c>
      <c r="B6" s="1" t="s">
        <v>8392</v>
      </c>
      <c r="C6" s="1">
        <f>COUNTIFS(Data!$F:$F,"Successful", Data!$D:$D, "&lt;"&amp;$A6,Data!$D:$D,"&gt;="&amp;$A5)</f>
        <v>94</v>
      </c>
      <c r="D6" s="1">
        <f>COUNTIFS(Data!$F:$F,"Failed", Data!$D:$D, "&lt;"&amp;$A6,Data!$D:$D, "&gt;="&amp;$A5)</f>
        <v>90</v>
      </c>
      <c r="E6" s="1">
        <f>COUNTIFS(Data!$F:$F,"Canceled", Data!$D:$D, "&lt;"&amp;$A6,Data!$D:$D, "&gt;="&amp;$A5)</f>
        <v>17</v>
      </c>
      <c r="F6" s="1">
        <f t="shared" si="1"/>
        <v>201</v>
      </c>
      <c r="G6" s="13">
        <f t="shared" si="2"/>
        <v>0.46766169154228854</v>
      </c>
      <c r="H6" s="13">
        <f t="shared" si="0"/>
        <v>0.44776119402985076</v>
      </c>
      <c r="I6" s="13">
        <f t="shared" si="0"/>
        <v>8.45771144278607E-2</v>
      </c>
    </row>
    <row r="7" spans="1:9" x14ac:dyDescent="0.3">
      <c r="A7" s="1">
        <v>25000</v>
      </c>
      <c r="B7" s="1" t="s">
        <v>8393</v>
      </c>
      <c r="C7" s="1">
        <f>COUNTIFS(Data!$F:$F,"Successful", Data!$D:$D, "&lt;"&amp;$A7,Data!$D:$D,"&gt;="&amp;$A6)</f>
        <v>62</v>
      </c>
      <c r="D7" s="1">
        <f>COUNTIFS(Data!$F:$F,"Failed", Data!$D:$D, "&lt;"&amp;$A7,Data!$D:$D, "&gt;="&amp;$A6)</f>
        <v>72</v>
      </c>
      <c r="E7" s="1">
        <f>COUNTIFS(Data!$F:$F,"Canceled", Data!$D:$D, "&lt;"&amp;$A7,Data!$D:$D, "&gt;="&amp;$A6)</f>
        <v>14</v>
      </c>
      <c r="F7" s="1">
        <f t="shared" si="1"/>
        <v>148</v>
      </c>
      <c r="G7" s="13">
        <f t="shared" si="2"/>
        <v>0.41891891891891891</v>
      </c>
      <c r="H7" s="13">
        <f t="shared" si="0"/>
        <v>0.48648648648648651</v>
      </c>
      <c r="I7" s="13">
        <f t="shared" si="0"/>
        <v>9.45945945945946E-2</v>
      </c>
    </row>
    <row r="8" spans="1:9" x14ac:dyDescent="0.3">
      <c r="A8" s="1">
        <v>30000</v>
      </c>
      <c r="B8" s="1" t="s">
        <v>8394</v>
      </c>
      <c r="C8" s="1">
        <f>COUNTIFS(Data!$F:$F,"Successful", Data!$D:$D, "&lt;"&amp;$A8,Data!$D:$D,"&gt;="&amp;$A7)</f>
        <v>55</v>
      </c>
      <c r="D8" s="1">
        <f>COUNTIFS(Data!$F:$F,"Failed", Data!$D:$D, "&lt;"&amp;$A8,Data!$D:$D, "&gt;="&amp;$A7)</f>
        <v>64</v>
      </c>
      <c r="E8" s="1">
        <f>COUNTIFS(Data!$F:$F,"Canceled", Data!$D:$D, "&lt;"&amp;$A8,Data!$D:$D, "&gt;="&amp;$A7)</f>
        <v>18</v>
      </c>
      <c r="F8" s="1">
        <f t="shared" si="1"/>
        <v>137</v>
      </c>
      <c r="G8" s="13">
        <f t="shared" si="2"/>
        <v>0.40145985401459855</v>
      </c>
      <c r="H8" s="13">
        <f t="shared" si="0"/>
        <v>0.46715328467153283</v>
      </c>
      <c r="I8" s="13">
        <f t="shared" si="0"/>
        <v>0.13138686131386862</v>
      </c>
    </row>
    <row r="9" spans="1:9" x14ac:dyDescent="0.3">
      <c r="A9" s="1">
        <v>35000</v>
      </c>
      <c r="B9" s="1" t="s">
        <v>8395</v>
      </c>
      <c r="C9" s="1">
        <f>COUNTIFS(Data!$F:$F,"Successful", Data!$D:$D, "&lt;"&amp;$A9,Data!$D:$D,"&gt;="&amp;$A8)</f>
        <v>32</v>
      </c>
      <c r="D9" s="1">
        <f>COUNTIFS(Data!$F:$F,"Failed", Data!$D:$D, "&lt;"&amp;$A9,Data!$D:$D, "&gt;="&amp;$A8)</f>
        <v>37</v>
      </c>
      <c r="E9" s="1">
        <f>COUNTIFS(Data!$F:$F,"Canceled", Data!$D:$D, "&lt;"&amp;$A9,Data!$D:$D, "&gt;="&amp;$A8)</f>
        <v>13</v>
      </c>
      <c r="F9" s="1">
        <f t="shared" si="1"/>
        <v>82</v>
      </c>
      <c r="G9" s="13">
        <f t="shared" si="2"/>
        <v>0.3902439024390244</v>
      </c>
      <c r="H9" s="13">
        <f t="shared" si="0"/>
        <v>0.45121951219512196</v>
      </c>
      <c r="I9" s="13">
        <f t="shared" si="0"/>
        <v>0.15853658536585366</v>
      </c>
    </row>
    <row r="10" spans="1:9" x14ac:dyDescent="0.3">
      <c r="A10" s="1">
        <v>40000</v>
      </c>
      <c r="B10" s="1" t="s">
        <v>8396</v>
      </c>
      <c r="C10" s="1">
        <f>COUNTIFS(Data!$F:$F,"Successful", Data!$D:$D, "&lt;"&amp;$A10,Data!$D:$D,"&gt;="&amp;$A9)</f>
        <v>26</v>
      </c>
      <c r="D10" s="1">
        <f>COUNTIFS(Data!$F:$F,"Failed", Data!$D:$D, "&lt;"&amp;$A10,Data!$D:$D, "&gt;="&amp;$A9)</f>
        <v>22</v>
      </c>
      <c r="E10" s="1">
        <f>COUNTIFS(Data!$F:$F,"Canceled", Data!$D:$D, "&lt;"&amp;$A10,Data!$D:$D, "&gt;="&amp;$A9)</f>
        <v>7</v>
      </c>
      <c r="F10" s="1">
        <f t="shared" si="1"/>
        <v>55</v>
      </c>
      <c r="G10" s="13">
        <f t="shared" si="2"/>
        <v>0.47272727272727272</v>
      </c>
      <c r="H10" s="13">
        <f t="shared" si="0"/>
        <v>0.4</v>
      </c>
      <c r="I10" s="13">
        <f t="shared" si="0"/>
        <v>0.12727272727272726</v>
      </c>
    </row>
    <row r="11" spans="1:9" x14ac:dyDescent="0.3">
      <c r="A11" s="1">
        <v>45000</v>
      </c>
      <c r="B11" s="1" t="s">
        <v>8397</v>
      </c>
      <c r="C11" s="1">
        <f>COUNTIFS(Data!$F:$F,"Successful", Data!$D:$D, "&lt;"&amp;$A11,Data!$D:$D,"&gt;="&amp;$A10)</f>
        <v>21</v>
      </c>
      <c r="D11" s="1">
        <f>COUNTIFS(Data!$F:$F,"Failed", Data!$D:$D, "&lt;"&amp;$A11,Data!$D:$D, "&gt;="&amp;$A10)</f>
        <v>16</v>
      </c>
      <c r="E11" s="1">
        <f>COUNTIFS(Data!$F:$F,"Canceled", Data!$D:$D, "&lt;"&amp;$A11,Data!$D:$D, "&gt;="&amp;$A10)</f>
        <v>6</v>
      </c>
      <c r="F11" s="1">
        <f t="shared" si="1"/>
        <v>43</v>
      </c>
      <c r="G11" s="13">
        <f t="shared" si="2"/>
        <v>0.48837209302325579</v>
      </c>
      <c r="H11" s="13">
        <f t="shared" si="0"/>
        <v>0.37209302325581395</v>
      </c>
      <c r="I11" s="13">
        <f t="shared" si="0"/>
        <v>0.13953488372093023</v>
      </c>
    </row>
    <row r="12" spans="1:9" x14ac:dyDescent="0.3">
      <c r="A12" s="1">
        <v>50000</v>
      </c>
      <c r="B12" s="1" t="s">
        <v>8398</v>
      </c>
      <c r="C12" s="1">
        <f>COUNTIFS(Data!$F:$F,"Successful", Data!$D:$D, "&lt;"&amp;$A12,Data!$D:$D,"&gt;="&amp;$A11)</f>
        <v>6</v>
      </c>
      <c r="D12" s="1">
        <f>COUNTIFS(Data!$F:$F,"Failed", Data!$D:$D, "&lt;"&amp;$A12,Data!$D:$D, "&gt;="&amp;$A11)</f>
        <v>11</v>
      </c>
      <c r="E12" s="1">
        <f>COUNTIFS(Data!$F:$F,"Canceled", Data!$D:$D, "&lt;"&amp;$A12,Data!$D:$D, "&gt;="&amp;$A11)</f>
        <v>4</v>
      </c>
      <c r="F12" s="1">
        <f t="shared" si="1"/>
        <v>21</v>
      </c>
      <c r="G12" s="13">
        <f t="shared" si="2"/>
        <v>0.2857142857142857</v>
      </c>
      <c r="H12" s="13">
        <f t="shared" si="0"/>
        <v>0.52380952380952384</v>
      </c>
      <c r="I12" s="13">
        <f t="shared" si="0"/>
        <v>0.19047619047619047</v>
      </c>
    </row>
    <row r="13" spans="1:9" x14ac:dyDescent="0.3">
      <c r="B13" s="1" t="s">
        <v>8399</v>
      </c>
      <c r="C13" s="1">
        <f>COUNTIFS(Data!$F:$F,"Successful",Data!$D:$D,"&gt;="&amp;$A12)</f>
        <v>86</v>
      </c>
      <c r="D13" s="1">
        <f>COUNTIFS(Data!$F:$F,"Failed",Data!$D:$D, "&gt;="&amp;$A12)</f>
        <v>258</v>
      </c>
      <c r="E13" s="1">
        <f>COUNTIFS(Data!$F:$F,"Canceled", Data!$D:$D, "&gt;="&amp;$A12)</f>
        <v>100</v>
      </c>
      <c r="F13" s="1">
        <f t="shared" si="1"/>
        <v>444</v>
      </c>
      <c r="G13" s="13">
        <f t="shared" si="2"/>
        <v>0.19369369369369369</v>
      </c>
      <c r="H13" s="13">
        <f t="shared" si="0"/>
        <v>0.58108108108108103</v>
      </c>
      <c r="I13" s="13">
        <f t="shared" si="0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Category</vt:lpstr>
      <vt:lpstr>Sub-Category</vt:lpstr>
      <vt:lpstr>Time</vt:lpstr>
      <vt:lpstr>Bonus</vt:lpstr>
      <vt:lpstr>Data!_FilterDatabase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hmack</cp:lastModifiedBy>
  <dcterms:created xsi:type="dcterms:W3CDTF">2017-04-20T15:17:24Z</dcterms:created>
  <dcterms:modified xsi:type="dcterms:W3CDTF">2019-03-10T19:44:59Z</dcterms:modified>
</cp:coreProperties>
</file>